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defaultThemeVersion="164011"/>
  <mc:AlternateContent xmlns:mc="http://schemas.openxmlformats.org/markup-compatibility/2006">
    <mc:Choice Requires="x15">
      <x15ac:absPath xmlns:x15ac="http://schemas.microsoft.com/office/spreadsheetml/2010/11/ac" url="C:\Users\mrusitashvili\Desktop\MREL\MREL 2024\"/>
    </mc:Choice>
  </mc:AlternateContent>
  <bookViews>
    <workbookView xWindow="0" yWindow="0" windowWidth="28800" windowHeight="11870" tabRatio="708"/>
  </bookViews>
  <sheets>
    <sheet name="1. MREL Summary" sheetId="61" r:id="rId1"/>
    <sheet name="2 Residual structure" sheetId="62" r:id="rId2"/>
    <sheet name="3 Contracts Detail" sheetId="60" r:id="rId3"/>
    <sheet name="Validation sheet" sheetId="64" state="hidden" r:id="rId4"/>
    <sheet name="Instruction" sheetId="6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xlnm._FilterDatabase" localSheetId="2" hidden="1">'3 Contracts Detail'!$B$8:$AH$109</definedName>
    <definedName name="_ftnref1_50" localSheetId="0">'[1]Table 39_'!#REF!</definedName>
    <definedName name="_ftnref1_50" localSheetId="1">'[1]Table 39_'!#REF!</definedName>
    <definedName name="_ftnref1_50" localSheetId="2">'[1]Table 39_'!#REF!</definedName>
    <definedName name="_ftnref1_50">'[1]Table 39_'!#REF!</definedName>
    <definedName name="_ftnref1_50_10" localSheetId="0">'[2]Table 39_'!#REF!</definedName>
    <definedName name="_ftnref1_50_10" localSheetId="1">'[2]Table 39_'!#REF!</definedName>
    <definedName name="_ftnref1_50_10" localSheetId="2">'[2]Table 39_'!#REF!</definedName>
    <definedName name="_ftnref1_50_10">'[2]Table 39_'!#REF!</definedName>
    <definedName name="_ftnref1_50_15" localSheetId="0">'[2]Table 39_'!#REF!</definedName>
    <definedName name="_ftnref1_50_15" localSheetId="1">'[2]Table 39_'!#REF!</definedName>
    <definedName name="_ftnref1_50_15" localSheetId="2">'[2]Table 39_'!#REF!</definedName>
    <definedName name="_ftnref1_50_15">'[2]Table 39_'!#REF!</definedName>
    <definedName name="_ftnref1_50_18" localSheetId="0">'[2]Table 39_'!#REF!</definedName>
    <definedName name="_ftnref1_50_18" localSheetId="1">'[2]Table 39_'!#REF!</definedName>
    <definedName name="_ftnref1_50_18" localSheetId="2">'[2]Table 39_'!#REF!</definedName>
    <definedName name="_ftnref1_50_18">'[2]Table 39_'!#REF!</definedName>
    <definedName name="_ftnref1_50_19" localSheetId="0">'[2]Table 39_'!#REF!</definedName>
    <definedName name="_ftnref1_50_19" localSheetId="1">'[2]Table 39_'!#REF!</definedName>
    <definedName name="_ftnref1_50_19" localSheetId="2">'[2]Table 39_'!#REF!</definedName>
    <definedName name="_ftnref1_50_19">'[2]Table 39_'!#REF!</definedName>
    <definedName name="_ftnref1_50_20" localSheetId="0">'[2]Table 39_'!#REF!</definedName>
    <definedName name="_ftnref1_50_20" localSheetId="1">'[2]Table 39_'!#REF!</definedName>
    <definedName name="_ftnref1_50_20" localSheetId="2">'[2]Table 39_'!#REF!</definedName>
    <definedName name="_ftnref1_50_20">'[2]Table 39_'!#REF!</definedName>
    <definedName name="_ftnref1_50_21" localSheetId="0">'[2]Table 39_'!#REF!</definedName>
    <definedName name="_ftnref1_50_21" localSheetId="1">'[2]Table 39_'!#REF!</definedName>
    <definedName name="_ftnref1_50_21" localSheetId="2">'[2]Table 39_'!#REF!</definedName>
    <definedName name="_ftnref1_50_21">'[2]Table 39_'!#REF!</definedName>
    <definedName name="_ftnref1_50_23" localSheetId="0">'[2]Table 39_'!#REF!</definedName>
    <definedName name="_ftnref1_50_23" localSheetId="1">'[2]Table 39_'!#REF!</definedName>
    <definedName name="_ftnref1_50_23" localSheetId="2">'[2]Table 39_'!#REF!</definedName>
    <definedName name="_ftnref1_50_23">'[2]Table 39_'!#REF!</definedName>
    <definedName name="_ftnref1_50_24" localSheetId="0">'[2]Table 39_'!#REF!</definedName>
    <definedName name="_ftnref1_50_24" localSheetId="1">'[2]Table 39_'!#REF!</definedName>
    <definedName name="_ftnref1_50_24" localSheetId="2">'[2]Table 39_'!#REF!</definedName>
    <definedName name="_ftnref1_50_24">'[2]Table 39_'!#REF!</definedName>
    <definedName name="_ftnref1_50_4" localSheetId="0">'[2]Table 39_'!#REF!</definedName>
    <definedName name="_ftnref1_50_4" localSheetId="1">'[2]Table 39_'!#REF!</definedName>
    <definedName name="_ftnref1_50_4" localSheetId="2">'[2]Table 39_'!#REF!</definedName>
    <definedName name="_ftnref1_50_4">'[2]Table 39_'!#REF!</definedName>
    <definedName name="_ftnref1_50_5" localSheetId="0">'[2]Table 39_'!#REF!</definedName>
    <definedName name="_ftnref1_50_5" localSheetId="1">'[2]Table 39_'!#REF!</definedName>
    <definedName name="_ftnref1_50_5" localSheetId="2">'[2]Table 39_'!#REF!</definedName>
    <definedName name="_ftnref1_50_5">'[2]Table 39_'!#REF!</definedName>
    <definedName name="_ftnref1_51" localSheetId="0">'[1]Table 39_'!#REF!</definedName>
    <definedName name="_ftnref1_51" localSheetId="1">'[1]Table 39_'!#REF!</definedName>
    <definedName name="_ftnref1_51" localSheetId="2">'[1]Table 39_'!#REF!</definedName>
    <definedName name="_ftnref1_51">'[1]Table 39_'!#REF!</definedName>
    <definedName name="_ftnref1_51_10" localSheetId="0">'[2]Table 39_'!#REF!</definedName>
    <definedName name="_ftnref1_51_10" localSheetId="1">'[2]Table 39_'!#REF!</definedName>
    <definedName name="_ftnref1_51_10" localSheetId="2">'[2]Table 39_'!#REF!</definedName>
    <definedName name="_ftnref1_51_10">'[2]Table 39_'!#REF!</definedName>
    <definedName name="_ftnref1_51_15" localSheetId="0">'[2]Table 39_'!#REF!</definedName>
    <definedName name="_ftnref1_51_15" localSheetId="1">'[2]Table 39_'!#REF!</definedName>
    <definedName name="_ftnref1_51_15" localSheetId="2">'[2]Table 39_'!#REF!</definedName>
    <definedName name="_ftnref1_51_15">'[2]Table 39_'!#REF!</definedName>
    <definedName name="_ftnref1_51_18" localSheetId="0">'[2]Table 39_'!#REF!</definedName>
    <definedName name="_ftnref1_51_18" localSheetId="1">'[2]Table 39_'!#REF!</definedName>
    <definedName name="_ftnref1_51_18" localSheetId="2">'[2]Table 39_'!#REF!</definedName>
    <definedName name="_ftnref1_51_18">'[2]Table 39_'!#REF!</definedName>
    <definedName name="_ftnref1_51_19" localSheetId="0">'[2]Table 39_'!#REF!</definedName>
    <definedName name="_ftnref1_51_19" localSheetId="1">'[2]Table 39_'!#REF!</definedName>
    <definedName name="_ftnref1_51_19" localSheetId="2">'[2]Table 39_'!#REF!</definedName>
    <definedName name="_ftnref1_51_19">'[2]Table 39_'!#REF!</definedName>
    <definedName name="_ftnref1_51_20" localSheetId="0">'[2]Table 39_'!#REF!</definedName>
    <definedName name="_ftnref1_51_20" localSheetId="1">'[2]Table 39_'!#REF!</definedName>
    <definedName name="_ftnref1_51_20" localSheetId="2">'[2]Table 39_'!#REF!</definedName>
    <definedName name="_ftnref1_51_20">'[2]Table 39_'!#REF!</definedName>
    <definedName name="_ftnref1_51_21" localSheetId="0">'[2]Table 39_'!#REF!</definedName>
    <definedName name="_ftnref1_51_21" localSheetId="1">'[2]Table 39_'!#REF!</definedName>
    <definedName name="_ftnref1_51_21" localSheetId="2">'[2]Table 39_'!#REF!</definedName>
    <definedName name="_ftnref1_51_21">'[2]Table 39_'!#REF!</definedName>
    <definedName name="_ftnref1_51_23" localSheetId="0">'[2]Table 39_'!#REF!</definedName>
    <definedName name="_ftnref1_51_23" localSheetId="1">'[2]Table 39_'!#REF!</definedName>
    <definedName name="_ftnref1_51_23" localSheetId="2">'[2]Table 39_'!#REF!</definedName>
    <definedName name="_ftnref1_51_23">'[2]Table 39_'!#REF!</definedName>
    <definedName name="_ftnref1_51_24" localSheetId="0">'[2]Table 39_'!#REF!</definedName>
    <definedName name="_ftnref1_51_24" localSheetId="1">'[2]Table 39_'!#REF!</definedName>
    <definedName name="_ftnref1_51_24" localSheetId="2">'[2]Table 39_'!#REF!</definedName>
    <definedName name="_ftnref1_51_24">'[2]Table 39_'!#REF!</definedName>
    <definedName name="_ftnref1_51_4" localSheetId="0">'[2]Table 39_'!#REF!</definedName>
    <definedName name="_ftnref1_51_4" localSheetId="1">'[2]Table 39_'!#REF!</definedName>
    <definedName name="_ftnref1_51_4" localSheetId="2">'[2]Table 39_'!#REF!</definedName>
    <definedName name="_ftnref1_51_4">'[2]Table 39_'!#REF!</definedName>
    <definedName name="_ftnref1_51_5" localSheetId="0">'[2]Table 39_'!#REF!</definedName>
    <definedName name="_ftnref1_51_5" localSheetId="1">'[2]Table 39_'!#REF!</definedName>
    <definedName name="_ftnref1_51_5" localSheetId="2">'[2]Table 39_'!#REF!</definedName>
    <definedName name="_ftnref1_51_5">'[2]Table 39_'!#REF!</definedName>
    <definedName name="_h" localSheetId="0">'[2]Table 39_'!#REF!</definedName>
    <definedName name="_h" localSheetId="1">'[2]Table 39_'!#REF!</definedName>
    <definedName name="_h" localSheetId="2">'[2]Table 39_'!#REF!</definedName>
    <definedName name="_h">'[2]Table 39_'!#REF!</definedName>
    <definedName name="Accounting">[3]Parameters!$C$109:$C$112</definedName>
    <definedName name="acctype" localSheetId="0">#REF!</definedName>
    <definedName name="acctype" localSheetId="1">#REF!</definedName>
    <definedName name="acctype" localSheetId="2">#REF!</definedName>
    <definedName name="acctype">#REF!</definedName>
    <definedName name="AmountBacket">[4]Data!$E:$E</definedName>
    <definedName name="AP">'[5]Lists-Aux'!$D:$D</definedName>
    <definedName name="App">[6]Lists!$A$27:$A$29</definedName>
    <definedName name="AT">'[7]Lists-Aux'!$B:$B</definedName>
    <definedName name="BA_Demand_Deposits_Res_Ind" localSheetId="0">#REF!</definedName>
    <definedName name="BA_Demand_Deposits_Res_Ind" localSheetId="1">#REF!</definedName>
    <definedName name="BA_Demand_Deposits_Res_Ind" localSheetId="2">#REF!</definedName>
    <definedName name="BA_Demand_Deposits_Res_Ind">#REF!</definedName>
    <definedName name="BALACC" localSheetId="0">#REF!</definedName>
    <definedName name="BALACC" localSheetId="1">#REF!</definedName>
    <definedName name="BALACC" localSheetId="2">#REF!</definedName>
    <definedName name="BALACC">#REF!</definedName>
    <definedName name="BalanceInGel">[4]Data!$H:$H</definedName>
    <definedName name="BankType">[3]Parameters!$C$113:$C$115</definedName>
    <definedName name="BankTypeNumeric" localSheetId="0">#REF!</definedName>
    <definedName name="BankTypeNumeric" localSheetId="1">#REF!</definedName>
    <definedName name="BankTypeNumeric" localSheetId="2">#REF!</definedName>
    <definedName name="BankTypeNumeric">#REF!</definedName>
    <definedName name="BAS">'[5]Lists-Aux'!$A:$A</definedName>
    <definedName name="Basel">[8]Parameters!$C$32:$C$33</definedName>
    <definedName name="Basel12" localSheetId="0">#REF!</definedName>
    <definedName name="Basel12" localSheetId="1">#REF!</definedName>
    <definedName name="Basel12" localSheetId="2">#REF!</definedName>
    <definedName name="Basel12">#REF!</definedName>
    <definedName name="BT">'[5]Lists-Aux'!$E:$E</definedName>
    <definedName name="call" localSheetId="0">#REF!</definedName>
    <definedName name="call" localSheetId="1">#REF!</definedName>
    <definedName name="call" localSheetId="2">#REF!</definedName>
    <definedName name="call">#REF!</definedName>
    <definedName name="Carlos" localSheetId="0">#REF!</definedName>
    <definedName name="Carlos" localSheetId="1">#REF!</definedName>
    <definedName name="Carlos" localSheetId="2">#REF!</definedName>
    <definedName name="Carlos">#REF!</definedName>
    <definedName name="CCROTC" localSheetId="0">#REF!</definedName>
    <definedName name="CCROTC" localSheetId="1">#REF!</definedName>
    <definedName name="CCROTC" localSheetId="2">#REF!</definedName>
    <definedName name="CCROTC">#REF!</definedName>
    <definedName name="CCRSFT" localSheetId="0">#REF!</definedName>
    <definedName name="CCRSFT" localSheetId="1">#REF!</definedName>
    <definedName name="CCRSFT" localSheetId="2">#REF!</definedName>
    <definedName name="CCRSFT">#REF!</definedName>
    <definedName name="COF">'[7]Lists-Aux'!$G:$G</definedName>
    <definedName name="COI">'[5]Lists-Aux'!$H:$H</definedName>
    <definedName name="ConnectedCounterparties" localSheetId="0">#REF!</definedName>
    <definedName name="ConnectedCounterparties" localSheetId="1">#REF!</definedName>
    <definedName name="ConnectedCounterparties" localSheetId="2">#REF!</definedName>
    <definedName name="ConnectedCounterparties">#REF!</definedName>
    <definedName name="convert" localSheetId="0">#REF!</definedName>
    <definedName name="convert" localSheetId="1">#REF!</definedName>
    <definedName name="convert" localSheetId="2">#REF!</definedName>
    <definedName name="convert">#REF!</definedName>
    <definedName name="COUNT">[4]Data!$I:$I</definedName>
    <definedName name="Countries" localSheetId="0">#REF!</definedName>
    <definedName name="Countries" localSheetId="1">#REF!</definedName>
    <definedName name="Countries" localSheetId="2">#REF!</definedName>
    <definedName name="Countries">#REF!</definedName>
    <definedName name="CP">'[5]Lists-Aux'!$I:$I</definedName>
    <definedName name="CQS">'[5]Lists-Aux'!$J:$J</definedName>
    <definedName name="CreditRisk" localSheetId="0">#REF!</definedName>
    <definedName name="CreditRisk" localSheetId="1">#REF!</definedName>
    <definedName name="CreditRisk" localSheetId="2">#REF!</definedName>
    <definedName name="CreditRisk">#REF!</definedName>
    <definedName name="CreditRiskEquity" localSheetId="0">#REF!</definedName>
    <definedName name="CreditRiskEquity" localSheetId="1">#REF!</definedName>
    <definedName name="CreditRiskEquity" localSheetId="2">#REF!</definedName>
    <definedName name="CreditRiskEquity">#REF!</definedName>
    <definedName name="CSRBB" localSheetId="0">#REF!</definedName>
    <definedName name="CSRBB" localSheetId="1">#REF!</definedName>
    <definedName name="CSRBB" localSheetId="2">#REF!</definedName>
    <definedName name="CSRBB">#REF!</definedName>
    <definedName name="CT">'[5]Lists-Aux'!$K:$K</definedName>
    <definedName name="currencies" localSheetId="0">#REF!</definedName>
    <definedName name="currencies" localSheetId="1">#REF!</definedName>
    <definedName name="currencies" localSheetId="2">#REF!</definedName>
    <definedName name="currencies">#REF!</definedName>
    <definedName name="CURRENCY">[4]Data!$D:$D</definedName>
    <definedName name="CurrencyCodes" localSheetId="0">#REF!</definedName>
    <definedName name="CurrencyCodes" localSheetId="1">#REF!</definedName>
    <definedName name="CurrencyCodes" localSheetId="2">#REF!</definedName>
    <definedName name="CurrencyCodes">#REF!</definedName>
    <definedName name="dependency" localSheetId="0">#REF!</definedName>
    <definedName name="dependency" localSheetId="1">#REF!</definedName>
    <definedName name="dependency" localSheetId="2">#REF!</definedName>
    <definedName name="dependency">#REF!</definedName>
    <definedName name="DepositType">[4]Data!$A:$A</definedName>
    <definedName name="dfd" localSheetId="0">[3]Parameters!#REF!</definedName>
    <definedName name="dfd" localSheetId="1">[3]Parameters!#REF!</definedName>
    <definedName name="dfd" localSheetId="2">[3]Parameters!#REF!</definedName>
    <definedName name="dfd">[3]Parameters!#REF!</definedName>
    <definedName name="DimensionsNames">[7]Dimensions!$B$2:$B$79</definedName>
    <definedName name="dsa" localSheetId="0">#REF!</definedName>
    <definedName name="dsa" localSheetId="1">#REF!</definedName>
    <definedName name="dsa" localSheetId="2">#REF!</definedName>
    <definedName name="dsa">#REF!</definedName>
    <definedName name="edc">[9]Members!$D$3:E$2477</definedName>
    <definedName name="ER">'[5]Lists-Aux'!$N:$N</definedName>
    <definedName name="fdsg" localSheetId="0">'[1]Table 39_'!#REF!</definedName>
    <definedName name="fdsg" localSheetId="1">'[1]Table 39_'!#REF!</definedName>
    <definedName name="fdsg" localSheetId="2">'[1]Table 39_'!#REF!</definedName>
    <definedName name="fdsg">'[1]Table 39_'!#REF!</definedName>
    <definedName name="fintype" localSheetId="0">#REF!</definedName>
    <definedName name="fintype" localSheetId="1">#REF!</definedName>
    <definedName name="fintype" localSheetId="2">#REF!</definedName>
    <definedName name="fintype">#REF!</definedName>
    <definedName name="Frequency">[6]Lists!$A$21:$A$25</definedName>
    <definedName name="GA">'[5]Lists-Aux'!$P:$P</definedName>
    <definedName name="Group">[3]Parameters!$C$93:$C$94</definedName>
    <definedName name="Group2">[10]Parameters!$C$42:$C$43</definedName>
    <definedName name="ho" localSheetId="0">#REF!</definedName>
    <definedName name="ho" localSheetId="1">#REF!</definedName>
    <definedName name="ho" localSheetId="2">#REF!</definedName>
    <definedName name="ho">#REF!</definedName>
    <definedName name="IM">'[5]Lists-Aux'!$Q:$Q</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sLegalPerson">[4]Data!$B:$B</definedName>
    <definedName name="IsResident">[4]Data!$C:$C</definedName>
    <definedName name="JedenRadekPodSestavou" localSheetId="0">#REF!</definedName>
    <definedName name="JedenRadekPodSestavou" localSheetId="1">#REF!</definedName>
    <definedName name="JedenRadekPodSestavou" localSheetId="2">#REF!</definedName>
    <definedName name="JedenRadekPodSestavou">#REF!</definedName>
    <definedName name="JedenRadekPodSestavou_11" localSheetId="0">#REF!</definedName>
    <definedName name="JedenRadekPodSestavou_11" localSheetId="1">#REF!</definedName>
    <definedName name="JedenRadekPodSestavou_11" localSheetId="2">#REF!</definedName>
    <definedName name="JedenRadekPodSestavou_11">#REF!</definedName>
    <definedName name="JedenRadekPodSestavou_2" localSheetId="0">#REF!</definedName>
    <definedName name="JedenRadekPodSestavou_2" localSheetId="1">#REF!</definedName>
    <definedName name="JedenRadekPodSestavou_2" localSheetId="2">#REF!</definedName>
    <definedName name="JedenRadekPodSestavou_2">#REF!</definedName>
    <definedName name="JedenRadekPodSestavou_28" localSheetId="0">#REF!</definedName>
    <definedName name="JedenRadekPodSestavou_28" localSheetId="1">#REF!</definedName>
    <definedName name="JedenRadekPodSestavou_28" localSheetId="2">#REF!</definedName>
    <definedName name="JedenRadekPodSestavou_28">#REF!</definedName>
    <definedName name="JedenRadekVedleSestavy" localSheetId="0">#REF!</definedName>
    <definedName name="JedenRadekVedleSestavy" localSheetId="1">#REF!</definedName>
    <definedName name="JedenRadekVedleSestavy" localSheetId="2">#REF!</definedName>
    <definedName name="JedenRadekVedleSestavy">#REF!</definedName>
    <definedName name="JedenRadekVedleSestavy_11" localSheetId="0">#REF!</definedName>
    <definedName name="JedenRadekVedleSestavy_11" localSheetId="1">#REF!</definedName>
    <definedName name="JedenRadekVedleSestavy_11" localSheetId="2">#REF!</definedName>
    <definedName name="JedenRadekVedleSestavy_11">#REF!</definedName>
    <definedName name="JedenRadekVedleSestavy_2" localSheetId="0">#REF!</definedName>
    <definedName name="JedenRadekVedleSestavy_2" localSheetId="1">#REF!</definedName>
    <definedName name="JedenRadekVedleSestavy_2" localSheetId="2">#REF!</definedName>
    <definedName name="JedenRadekVedleSestavy_2">#REF!</definedName>
    <definedName name="JedenRadekVedleSestavy_28" localSheetId="0">#REF!</definedName>
    <definedName name="JedenRadekVedleSestavy_28" localSheetId="1">#REF!</definedName>
    <definedName name="JedenRadekVedleSestavy_28" localSheetId="2">#REF!</definedName>
    <definedName name="JedenRadekVedleSestavy_28">#REF!</definedName>
    <definedName name="kk">'[11]List details'!$C$5:$C$8</definedName>
    <definedName name="L_FORMULAS_GEO">[12]ListSheet!$W$2:$W$15</definedName>
    <definedName name="LDtype" localSheetId="0">#REF!</definedName>
    <definedName name="LDtype" localSheetId="1">#REF!</definedName>
    <definedName name="LDtype" localSheetId="2">#REF!</definedName>
    <definedName name="LDtype">#REF!</definedName>
    <definedName name="LECounterparty" localSheetId="0">#REF!</definedName>
    <definedName name="LECounterparty" localSheetId="1">#REF!</definedName>
    <definedName name="LECounterparty" localSheetId="2">#REF!</definedName>
    <definedName name="LECounterparty">#REF!</definedName>
    <definedName name="legalform">'[13]დამხმარე გვარდი'!$A$12:$A$19</definedName>
    <definedName name="ll">'[11]List details'!$C$5:$C$8</definedName>
    <definedName name="MaturityBucket">[4]Data!$F:$F</definedName>
    <definedName name="MaxOblastTabulky" localSheetId="0">#REF!</definedName>
    <definedName name="MaxOblastTabulky" localSheetId="1">#REF!</definedName>
    <definedName name="MaxOblastTabulky" localSheetId="2">#REF!</definedName>
    <definedName name="MaxOblastTabulky">#REF!</definedName>
    <definedName name="MaxOblastTabulky_11" localSheetId="0">#REF!</definedName>
    <definedName name="MaxOblastTabulky_11" localSheetId="1">#REF!</definedName>
    <definedName name="MaxOblastTabulky_11" localSheetId="2">#REF!</definedName>
    <definedName name="MaxOblastTabulky_11">#REF!</definedName>
    <definedName name="MaxOblastTabulky_2" localSheetId="0">#REF!</definedName>
    <definedName name="MaxOblastTabulky_2" localSheetId="1">#REF!</definedName>
    <definedName name="MaxOblastTabulky_2" localSheetId="2">#REF!</definedName>
    <definedName name="MaxOblastTabulky_2">#REF!</definedName>
    <definedName name="MaxOblastTabulky_28" localSheetId="0">#REF!</definedName>
    <definedName name="MaxOblastTabulky_28" localSheetId="1">#REF!</definedName>
    <definedName name="MaxOblastTabulky_28" localSheetId="2">#REF!</definedName>
    <definedName name="MaxOblastTabulky_28">#REF!</definedName>
    <definedName name="MC">'[7]Lists-Aux'!$C:$C</definedName>
    <definedName name="Members">[7]Members!$D$3:E$2992</definedName>
    <definedName name="MemberStatereporting">[14]Lists!$B$2:$B$29</definedName>
    <definedName name="NDtype" localSheetId="0">#REF!</definedName>
    <definedName name="NDtype" localSheetId="1">#REF!</definedName>
    <definedName name="NDtype" localSheetId="2">#REF!</definedName>
    <definedName name="NDtype">#REF!</definedName>
    <definedName name="OblastDat2" localSheetId="0">#REF!</definedName>
    <definedName name="OblastDat2" localSheetId="1">#REF!</definedName>
    <definedName name="OblastDat2" localSheetId="2">#REF!</definedName>
    <definedName name="OblastDat2">#REF!</definedName>
    <definedName name="OblastDat2_11" localSheetId="0">#REF!</definedName>
    <definedName name="OblastDat2_11" localSheetId="1">#REF!</definedName>
    <definedName name="OblastDat2_11" localSheetId="2">#REF!</definedName>
    <definedName name="OblastDat2_11">#REF!</definedName>
    <definedName name="OblastDat2_2" localSheetId="0">#REF!</definedName>
    <definedName name="OblastDat2_2" localSheetId="1">#REF!</definedName>
    <definedName name="OblastDat2_2" localSheetId="2">#REF!</definedName>
    <definedName name="OblastDat2_2">#REF!</definedName>
    <definedName name="OblastDat2_28" localSheetId="0">#REF!</definedName>
    <definedName name="OblastDat2_28" localSheetId="1">#REF!</definedName>
    <definedName name="OblastDat2_28" localSheetId="2">#REF!</definedName>
    <definedName name="OblastDat2_28">#REF!</definedName>
    <definedName name="OblastNadpisuRadku" localSheetId="0">#REF!</definedName>
    <definedName name="OblastNadpisuRadku" localSheetId="1">#REF!</definedName>
    <definedName name="OblastNadpisuRadku" localSheetId="2">#REF!</definedName>
    <definedName name="OblastNadpisuRadku">#REF!</definedName>
    <definedName name="OblastNadpisuRadku_11" localSheetId="0">#REF!</definedName>
    <definedName name="OblastNadpisuRadku_11" localSheetId="1">#REF!</definedName>
    <definedName name="OblastNadpisuRadku_11" localSheetId="2">#REF!</definedName>
    <definedName name="OblastNadpisuRadku_11">#REF!</definedName>
    <definedName name="OblastNadpisuRadku_2" localSheetId="0">#REF!</definedName>
    <definedName name="OblastNadpisuRadku_2" localSheetId="1">#REF!</definedName>
    <definedName name="OblastNadpisuRadku_2" localSheetId="2">#REF!</definedName>
    <definedName name="OblastNadpisuRadku_2">#REF!</definedName>
    <definedName name="OblastNadpisuRadku_28" localSheetId="0">#REF!</definedName>
    <definedName name="OblastNadpisuRadku_28" localSheetId="1">#REF!</definedName>
    <definedName name="OblastNadpisuRadku_28" localSheetId="2">#REF!</definedName>
    <definedName name="OblastNadpisuRadku_28">#REF!</definedName>
    <definedName name="OblastNadpisuSloupcu" localSheetId="0">#REF!</definedName>
    <definedName name="OblastNadpisuSloupcu" localSheetId="1">#REF!</definedName>
    <definedName name="OblastNadpisuSloupcu" localSheetId="2">#REF!</definedName>
    <definedName name="OblastNadpisuSloupcu">#REF!</definedName>
    <definedName name="OblastNadpisuSloupcu_11" localSheetId="0">#REF!</definedName>
    <definedName name="OblastNadpisuSloupcu_11" localSheetId="1">#REF!</definedName>
    <definedName name="OblastNadpisuSloupcu_11" localSheetId="2">#REF!</definedName>
    <definedName name="OblastNadpisuSloupcu_11">#REF!</definedName>
    <definedName name="OblastNadpisuSloupcu_2" localSheetId="0">#REF!</definedName>
    <definedName name="OblastNadpisuSloupcu_2" localSheetId="1">#REF!</definedName>
    <definedName name="OblastNadpisuSloupcu_2" localSheetId="2">#REF!</definedName>
    <definedName name="OblastNadpisuSloupcu_2">#REF!</definedName>
    <definedName name="OblastNadpisuSloupcu_28" localSheetId="0">#REF!</definedName>
    <definedName name="OblastNadpisuSloupcu_28" localSheetId="1">#REF!</definedName>
    <definedName name="OblastNadpisuSloupcu_28" localSheetId="2">#REF!</definedName>
    <definedName name="OblastNadpisuSloupcu_28">#REF!</definedName>
    <definedName name="OpRisk" localSheetId="0">#REF!</definedName>
    <definedName name="OpRisk" localSheetId="1">#REF!</definedName>
    <definedName name="OpRisk" localSheetId="2">#REF!</definedName>
    <definedName name="OpRisk">#REF!</definedName>
    <definedName name="PCT">'[5]Lists-Aux'!$U:$U</definedName>
    <definedName name="PI">'[5]Lists-Aux'!$V:$V</definedName>
    <definedName name="PL">'[5]Lists-Aux'!$W:$W</definedName>
    <definedName name="PR">'[5]Lists-Aux'!$X:$X</definedName>
    <definedName name="_xlnm.Print_Area" localSheetId="0">'1. MREL Summary'!$B$1:$E$26</definedName>
    <definedName name="_xlnm.Print_Area" localSheetId="1">'2 Residual structure'!$A$1:$K$43</definedName>
    <definedName name="_xlnm.Print_Area" localSheetId="2">'3 Contracts Detail'!$A$1:$S$112</definedName>
    <definedName name="_xlnm.Print_Area" localSheetId="4">Instruction!$A$1:$E$126</definedName>
    <definedName name="Print_Area_MI" localSheetId="0">#REF!</definedName>
    <definedName name="Print_Area_MI" localSheetId="1">#REF!</definedName>
    <definedName name="Print_Area_MI" localSheetId="2">#REF!</definedName>
    <definedName name="Print_Area_MI">#REF!</definedName>
    <definedName name="Print_Area_MI_11" localSheetId="0">#REF!</definedName>
    <definedName name="Print_Area_MI_11" localSheetId="1">#REF!</definedName>
    <definedName name="Print_Area_MI_11" localSheetId="2">#REF!</definedName>
    <definedName name="Print_Area_MI_11">#REF!</definedName>
    <definedName name="Print_Area_MI_2" localSheetId="0">#REF!</definedName>
    <definedName name="Print_Area_MI_2" localSheetId="1">#REF!</definedName>
    <definedName name="Print_Area_MI_2" localSheetId="2">#REF!</definedName>
    <definedName name="Print_Area_MI_2">#REF!</definedName>
    <definedName name="Print_Area_MI_28" localSheetId="0">#REF!</definedName>
    <definedName name="Print_Area_MI_28" localSheetId="1">#REF!</definedName>
    <definedName name="Print_Area_MI_28" localSheetId="2">#REF!</definedName>
    <definedName name="Print_Area_MI_28">#REF!</definedName>
    <definedName name="_xlnm.Print_Titles" localSheetId="0">'1. MREL Summary'!$C:$E,'1. MREL Summary'!$6:$6</definedName>
    <definedName name="_xlnm.Print_Titles" localSheetId="1">'2 Residual structure'!$7:$7</definedName>
    <definedName name="Print_Titles_MI" localSheetId="0">#REF!</definedName>
    <definedName name="Print_Titles_MI" localSheetId="1">#REF!</definedName>
    <definedName name="Print_Titles_MI" localSheetId="2">#REF!</definedName>
    <definedName name="Print_Titles_MI">#REF!</definedName>
    <definedName name="Print_Titles_MI_11" localSheetId="0">#REF!</definedName>
    <definedName name="Print_Titles_MI_11" localSheetId="1">#REF!</definedName>
    <definedName name="Print_Titles_MI_11" localSheetId="2">#REF!</definedName>
    <definedName name="Print_Titles_MI_11">#REF!</definedName>
    <definedName name="Print_Titles_MI_2" localSheetId="0">#REF!</definedName>
    <definedName name="Print_Titles_MI_2" localSheetId="1">#REF!</definedName>
    <definedName name="Print_Titles_MI_2" localSheetId="2">#REF!</definedName>
    <definedName name="Print_Titles_MI_2">#REF!</definedName>
    <definedName name="Print_Titles_MI_28" localSheetId="0">#REF!</definedName>
    <definedName name="Print_Titles_MI_28" localSheetId="1">#REF!</definedName>
    <definedName name="Print_Titles_MI_28" localSheetId="2">#REF!</definedName>
    <definedName name="Print_Titles_MI_28">#REF!</definedName>
    <definedName name="QNumeric100" localSheetId="0">#REF!</definedName>
    <definedName name="QNumeric100" localSheetId="1">#REF!</definedName>
    <definedName name="QNumeric100" localSheetId="2">#REF!</definedName>
    <definedName name="QNumeric100">#REF!</definedName>
    <definedName name="QNumeric3" localSheetId="0">#REF!</definedName>
    <definedName name="QNumeric3" localSheetId="1">#REF!</definedName>
    <definedName name="QNumeric3" localSheetId="2">#REF!</definedName>
    <definedName name="QNumeric3">#REF!</definedName>
    <definedName name="QNumeric5" localSheetId="0">#REF!</definedName>
    <definedName name="QNumeric5" localSheetId="1">#REF!</definedName>
    <definedName name="QNumeric5" localSheetId="2">#REF!</definedName>
    <definedName name="QNumeric5">#REF!</definedName>
    <definedName name="QNumeric6" localSheetId="0">#REF!</definedName>
    <definedName name="QNumeric6" localSheetId="1">#REF!</definedName>
    <definedName name="QNumeric6" localSheetId="2">#REF!</definedName>
    <definedName name="QNumeric6">#REF!</definedName>
    <definedName name="QNumericZ10" localSheetId="0">#REF!</definedName>
    <definedName name="QNumericZ10" localSheetId="1">#REF!</definedName>
    <definedName name="QNumericZ10" localSheetId="2">#REF!</definedName>
    <definedName name="QNumericZ10">#REF!</definedName>
    <definedName name="QNumericZ100" localSheetId="0">#REF!</definedName>
    <definedName name="QNumericZ100" localSheetId="1">#REF!</definedName>
    <definedName name="QNumericZ100" localSheetId="2">#REF!</definedName>
    <definedName name="QNumericZ100">#REF!</definedName>
    <definedName name="RepIntrst">[4]Data!$G:$G</definedName>
    <definedName name="rfgf" localSheetId="0">'[1]Table 39_'!#REF!</definedName>
    <definedName name="rfgf" localSheetId="1">'[1]Table 39_'!#REF!</definedName>
    <definedName name="rfgf" localSheetId="2">'[1]Table 39_'!#REF!</definedName>
    <definedName name="rfgf">'[1]Table 39_'!#REF!</definedName>
    <definedName name="RP">'[5]Lists-Aux'!$Z:$Z</definedName>
    <definedName name="rrr">[9]Members!$D$3:E$2477</definedName>
    <definedName name="RSP">'[5]Lists-Aux'!$AA:$AA</definedName>
    <definedName name="RT">'[5]Lists-Aux'!$AB:$AB</definedName>
    <definedName name="RTT">'[5]Lists-Aux'!$AC:$AC</definedName>
    <definedName name="s">[15]Countries!$A$3:$A$500</definedName>
    <definedName name="Sector1">'[13]დამხმარე გვარდი'!$C$1:$C$25</definedName>
    <definedName name="ST">'[5]Lists-Aux'!$AD:$AD</definedName>
    <definedName name="sub" localSheetId="0">#REF!</definedName>
    <definedName name="sub" localSheetId="1">#REF!</definedName>
    <definedName name="sub" localSheetId="2">#REF!</definedName>
    <definedName name="sub">#REF!</definedName>
    <definedName name="TA">'[7]Lists-Aux'!$AE:$AE</definedName>
    <definedName name="TD">'[5]Lists-Aux'!$AI:$AI</definedName>
    <definedName name="TI">'[5]Lists-Aux'!$AF:$AF</definedName>
    <definedName name="UES">'[5]Lists-Aux'!$AG:$AG</definedName>
    <definedName name="UnitT" localSheetId="0">#REF!</definedName>
    <definedName name="UnitT" localSheetId="1">#REF!</definedName>
    <definedName name="UnitT" localSheetId="2">#REF!</definedName>
    <definedName name="UnitT">#REF!</definedName>
    <definedName name="UnitW" localSheetId="0">#REF!</definedName>
    <definedName name="UnitW" localSheetId="1">#REF!</definedName>
    <definedName name="UnitW" localSheetId="2">#REF!</definedName>
    <definedName name="UnitW">#REF!</definedName>
    <definedName name="Valid1" localSheetId="0">#REF!</definedName>
    <definedName name="Valid1" localSheetId="1">#REF!</definedName>
    <definedName name="Valid1" localSheetId="2">#REF!</definedName>
    <definedName name="Valid1">#REF!</definedName>
    <definedName name="Valid2" localSheetId="0">#REF!</definedName>
    <definedName name="Valid2" localSheetId="1">#REF!</definedName>
    <definedName name="Valid2" localSheetId="2">#REF!</definedName>
    <definedName name="Valid2">#REF!</definedName>
    <definedName name="Valid3" localSheetId="0">#REF!</definedName>
    <definedName name="Valid3" localSheetId="1">#REF!</definedName>
    <definedName name="Valid3" localSheetId="2">#REF!</definedName>
    <definedName name="Valid3">#REF!</definedName>
    <definedName name="Valid4" localSheetId="0">#REF!</definedName>
    <definedName name="Valid4" localSheetId="1">#REF!</definedName>
    <definedName name="Valid4" localSheetId="2">#REF!</definedName>
    <definedName name="Valid4">#REF!</definedName>
    <definedName name="Valid5" localSheetId="0">#REF!</definedName>
    <definedName name="Valid5" localSheetId="1">#REF!</definedName>
    <definedName name="Valid5" localSheetId="2">#REF!</definedName>
    <definedName name="Valid5">#REF!</definedName>
    <definedName name="XBRL">[6]Lists!$A$17:$A$19</definedName>
    <definedName name="XX">[5]Dimensions!$B$2:$B$78</definedName>
    <definedName name="YesNo">[3]Parameters!$C$90:$C$91</definedName>
    <definedName name="YesNoBasel2" localSheetId="0">[3]Parameters!#REF!</definedName>
    <definedName name="YesNoBasel2" localSheetId="1">[3]Parameters!#REF!</definedName>
    <definedName name="YesNoBasel2" localSheetId="2">[3]Parameters!#REF!</definedName>
    <definedName name="YesNoBasel2">[3]Parameters!#REF!</definedName>
    <definedName name="YesNoNA" localSheetId="0">#REF!</definedName>
    <definedName name="YesNoNA" localSheetId="1">#REF!</definedName>
    <definedName name="YesNoNA" localSheetId="2">#REF!</definedName>
    <definedName name="YesNoNA">#REF!</definedName>
    <definedName name="zxasdafsds" localSheetId="0">#REF!</definedName>
    <definedName name="zxasdafsds" localSheetId="1">#REF!</definedName>
    <definedName name="zxasdafsds" localSheetId="2">#REF!</definedName>
    <definedName name="zxasdafsds">#REF!</definedName>
  </definedNames>
  <calcPr calcId="162913" iterate="1"/>
</workbook>
</file>

<file path=xl/calcChain.xml><?xml version="1.0" encoding="utf-8"?>
<calcChain xmlns="http://schemas.openxmlformats.org/spreadsheetml/2006/main">
  <c r="F9" i="62" l="1"/>
  <c r="G9" i="62"/>
  <c r="H9" i="62"/>
  <c r="F10" i="62"/>
  <c r="G10" i="62"/>
  <c r="H10" i="62"/>
  <c r="F11" i="62"/>
  <c r="G11" i="62"/>
  <c r="H11" i="62"/>
  <c r="F12" i="62"/>
  <c r="G12" i="62"/>
  <c r="H12" i="62"/>
  <c r="E10" i="62"/>
  <c r="C1" i="61" l="1"/>
  <c r="C1" i="62"/>
  <c r="N108" i="60" l="1"/>
  <c r="N107" i="60"/>
  <c r="N106" i="60"/>
  <c r="N105" i="60"/>
  <c r="N104" i="60"/>
  <c r="N103" i="60"/>
  <c r="N102" i="60"/>
  <c r="N101" i="60"/>
  <c r="N100" i="60"/>
  <c r="N99" i="60"/>
  <c r="N98" i="60"/>
  <c r="N97" i="60"/>
  <c r="N96" i="60"/>
  <c r="N95" i="60"/>
  <c r="N94" i="60"/>
  <c r="N93" i="60"/>
  <c r="N92" i="60"/>
  <c r="N91" i="60"/>
  <c r="N90" i="60"/>
  <c r="N89" i="60"/>
  <c r="N88" i="60"/>
  <c r="N87" i="60"/>
  <c r="N86" i="60"/>
  <c r="N85" i="60"/>
  <c r="N84" i="60"/>
  <c r="N83" i="60"/>
  <c r="N82" i="60"/>
  <c r="N81" i="60"/>
  <c r="N80" i="60"/>
  <c r="N79" i="60"/>
  <c r="N78" i="60"/>
  <c r="N77" i="60"/>
  <c r="N76" i="60"/>
  <c r="N75" i="60"/>
  <c r="N74" i="60"/>
  <c r="N73" i="60"/>
  <c r="N72" i="60"/>
  <c r="N71" i="60"/>
  <c r="N70" i="60"/>
  <c r="N69" i="60"/>
  <c r="N68" i="60"/>
  <c r="N67" i="60"/>
  <c r="N66" i="60"/>
  <c r="N65" i="60"/>
  <c r="N64" i="60"/>
  <c r="N63" i="60"/>
  <c r="N62" i="60"/>
  <c r="N61" i="60"/>
  <c r="N60" i="60"/>
  <c r="N59" i="60"/>
  <c r="N58" i="60"/>
  <c r="N57" i="60"/>
  <c r="N56" i="60"/>
  <c r="N55" i="60"/>
  <c r="N54" i="60"/>
  <c r="N53" i="60"/>
  <c r="N52" i="60"/>
  <c r="N51" i="60"/>
  <c r="N50" i="60"/>
  <c r="N49" i="60"/>
  <c r="N48" i="60"/>
  <c r="N47" i="60"/>
  <c r="N46" i="60"/>
  <c r="N45" i="60"/>
  <c r="N44" i="60"/>
  <c r="N43" i="60"/>
  <c r="N42" i="60"/>
  <c r="N41" i="60"/>
  <c r="N40" i="60"/>
  <c r="N39" i="60"/>
  <c r="N38" i="60"/>
  <c r="N37" i="60"/>
  <c r="N36" i="60"/>
  <c r="N35" i="60"/>
  <c r="N34" i="60"/>
  <c r="N33" i="60"/>
  <c r="N32" i="60"/>
  <c r="N31" i="60"/>
  <c r="N30" i="60"/>
  <c r="N29" i="60"/>
  <c r="N28" i="60"/>
  <c r="N27" i="60"/>
  <c r="N26" i="60"/>
  <c r="N25" i="60"/>
  <c r="N24" i="60"/>
  <c r="N23" i="60"/>
  <c r="N22" i="60"/>
  <c r="N21" i="60"/>
  <c r="N20" i="60"/>
  <c r="N19" i="60"/>
  <c r="N18" i="60"/>
  <c r="N17" i="60"/>
  <c r="N16" i="60"/>
  <c r="N15" i="60"/>
  <c r="N14" i="60"/>
  <c r="N13" i="60"/>
  <c r="N12" i="60"/>
  <c r="N11" i="60"/>
  <c r="N10" i="60"/>
  <c r="N9" i="60"/>
  <c r="C2" i="61" l="1"/>
  <c r="E16" i="61"/>
  <c r="H53" i="62"/>
  <c r="G53" i="62"/>
  <c r="F53" i="62"/>
  <c r="E53" i="62"/>
  <c r="H52" i="62"/>
  <c r="G52" i="62"/>
  <c r="F52" i="62"/>
  <c r="E52" i="62"/>
  <c r="H51" i="62"/>
  <c r="G51" i="62"/>
  <c r="F51" i="62"/>
  <c r="E51" i="62"/>
  <c r="H50" i="62"/>
  <c r="G50" i="62"/>
  <c r="F50" i="62"/>
  <c r="E50" i="62"/>
  <c r="H49" i="62"/>
  <c r="G49" i="62"/>
  <c r="F49" i="62"/>
  <c r="E49" i="62"/>
  <c r="H48" i="62"/>
  <c r="G48" i="62"/>
  <c r="F48" i="62"/>
  <c r="E48" i="62"/>
  <c r="H47" i="62"/>
  <c r="G47" i="62"/>
  <c r="F47" i="62"/>
  <c r="E47" i="62"/>
  <c r="H46" i="62"/>
  <c r="G46" i="62"/>
  <c r="F46" i="62"/>
  <c r="E46" i="62"/>
  <c r="H45" i="62"/>
  <c r="G45" i="62"/>
  <c r="F45" i="62"/>
  <c r="E45" i="62"/>
  <c r="H44" i="62"/>
  <c r="G44" i="62"/>
  <c r="F44" i="62"/>
  <c r="E44" i="62"/>
  <c r="H43" i="62"/>
  <c r="G43" i="62"/>
  <c r="F43" i="62"/>
  <c r="E43" i="62"/>
  <c r="H42" i="62"/>
  <c r="G42" i="62"/>
  <c r="F42" i="62"/>
  <c r="E42" i="62"/>
  <c r="H41" i="62"/>
  <c r="G41" i="62"/>
  <c r="F41" i="62"/>
  <c r="E41" i="62"/>
  <c r="H40" i="62"/>
  <c r="G40" i="62"/>
  <c r="F40" i="62"/>
  <c r="E40" i="62"/>
  <c r="H39" i="62"/>
  <c r="G39" i="62"/>
  <c r="F39" i="62"/>
  <c r="E39" i="62"/>
  <c r="H38" i="62"/>
  <c r="G38" i="62"/>
  <c r="F38" i="62"/>
  <c r="E38" i="62"/>
  <c r="H37" i="62"/>
  <c r="G37" i="62"/>
  <c r="F37" i="62"/>
  <c r="E37" i="62"/>
  <c r="H36" i="62"/>
  <c r="G36" i="62"/>
  <c r="F36" i="62"/>
  <c r="E36" i="62"/>
  <c r="H35" i="62"/>
  <c r="G35" i="62"/>
  <c r="F35" i="62"/>
  <c r="E35" i="62"/>
  <c r="H34" i="62"/>
  <c r="G34" i="62"/>
  <c r="F34" i="62"/>
  <c r="E34" i="62"/>
  <c r="C2" i="62"/>
  <c r="K53" i="62"/>
  <c r="I35" i="62" l="1"/>
  <c r="K52" i="62"/>
  <c r="I53" i="62"/>
  <c r="K43" i="62"/>
  <c r="I34" i="62"/>
  <c r="K36" i="62"/>
  <c r="K38" i="62"/>
  <c r="K40" i="62"/>
  <c r="K42" i="62"/>
  <c r="I44" i="62"/>
  <c r="K46" i="62"/>
  <c r="K48" i="62"/>
  <c r="K50" i="62"/>
  <c r="I52" i="62"/>
  <c r="K34" i="62"/>
  <c r="I36" i="62"/>
  <c r="K44" i="62"/>
  <c r="K41" i="62"/>
  <c r="I43" i="62"/>
  <c r="K45" i="62"/>
  <c r="K47" i="62"/>
  <c r="K49" i="62"/>
  <c r="K51" i="62"/>
  <c r="I39" i="62"/>
  <c r="K39" i="62"/>
  <c r="I38" i="62"/>
  <c r="I48" i="62"/>
  <c r="I40" i="62"/>
  <c r="I49" i="62"/>
  <c r="I51" i="62"/>
  <c r="I37" i="62"/>
  <c r="K35" i="62"/>
  <c r="K37" i="62"/>
  <c r="I47" i="62"/>
  <c r="I42" i="62"/>
  <c r="I46" i="62"/>
  <c r="I50" i="62"/>
  <c r="I41" i="62"/>
  <c r="I45" i="62"/>
  <c r="E15" i="61" l="1"/>
  <c r="G23" i="62" l="1"/>
  <c r="F23" i="62"/>
  <c r="E23" i="62"/>
  <c r="H23" i="62"/>
  <c r="AA10" i="60"/>
  <c r="AB10" i="60" s="1"/>
  <c r="AA11" i="60"/>
  <c r="AB11" i="60" s="1"/>
  <c r="AA12" i="60"/>
  <c r="AB12" i="60" s="1"/>
  <c r="AA13" i="60"/>
  <c r="AB13" i="60" s="1"/>
  <c r="AA14" i="60"/>
  <c r="AB14" i="60" s="1"/>
  <c r="AA15" i="60"/>
  <c r="AB15" i="60" s="1"/>
  <c r="AA16" i="60"/>
  <c r="AB16" i="60" s="1"/>
  <c r="AA17" i="60"/>
  <c r="AB17" i="60" s="1"/>
  <c r="AA18" i="60"/>
  <c r="AB18" i="60" s="1"/>
  <c r="AA19" i="60"/>
  <c r="AB19" i="60" s="1"/>
  <c r="AA20" i="60"/>
  <c r="AB20" i="60" s="1"/>
  <c r="AA21" i="60"/>
  <c r="AB21" i="60" s="1"/>
  <c r="AA22" i="60"/>
  <c r="AB22" i="60" s="1"/>
  <c r="AA23" i="60"/>
  <c r="AB23" i="60" s="1"/>
  <c r="AA24" i="60"/>
  <c r="AB24" i="60" s="1"/>
  <c r="AA25" i="60"/>
  <c r="AB25" i="60" s="1"/>
  <c r="AA26" i="60"/>
  <c r="AB26" i="60" s="1"/>
  <c r="AA27" i="60"/>
  <c r="AB27" i="60" s="1"/>
  <c r="AA28" i="60"/>
  <c r="AB28" i="60" s="1"/>
  <c r="AA29" i="60"/>
  <c r="AB29" i="60" s="1"/>
  <c r="AA30" i="60"/>
  <c r="AB30" i="60" s="1"/>
  <c r="AA31" i="60"/>
  <c r="AB31" i="60" s="1"/>
  <c r="AA32" i="60"/>
  <c r="AB32" i="60" s="1"/>
  <c r="AA33" i="60"/>
  <c r="AB33" i="60" s="1"/>
  <c r="AA34" i="60"/>
  <c r="AB34" i="60" s="1"/>
  <c r="AA35" i="60"/>
  <c r="AB35" i="60" s="1"/>
  <c r="AA36" i="60"/>
  <c r="AB36" i="60" s="1"/>
  <c r="AA37" i="60"/>
  <c r="AB37" i="60" s="1"/>
  <c r="AA38" i="60"/>
  <c r="AB38" i="60" s="1"/>
  <c r="AA39" i="60"/>
  <c r="AB39" i="60" s="1"/>
  <c r="AA40" i="60"/>
  <c r="AB40" i="60" s="1"/>
  <c r="AA41" i="60"/>
  <c r="AB41" i="60" s="1"/>
  <c r="AA42" i="60"/>
  <c r="AB42" i="60" s="1"/>
  <c r="AA43" i="60"/>
  <c r="AB43" i="60" s="1"/>
  <c r="AA44" i="60"/>
  <c r="AB44" i="60" s="1"/>
  <c r="AA45" i="60"/>
  <c r="AB45" i="60" s="1"/>
  <c r="AA46" i="60"/>
  <c r="AB46" i="60" s="1"/>
  <c r="AA47" i="60"/>
  <c r="AB47" i="60" s="1"/>
  <c r="AA48" i="60"/>
  <c r="AB48" i="60" s="1"/>
  <c r="AA49" i="60"/>
  <c r="AB49" i="60" s="1"/>
  <c r="AA50" i="60"/>
  <c r="AB50" i="60" s="1"/>
  <c r="AA51" i="60"/>
  <c r="AB51" i="60" s="1"/>
  <c r="AA52" i="60"/>
  <c r="AB52" i="60" s="1"/>
  <c r="AA53" i="60"/>
  <c r="AB53" i="60" s="1"/>
  <c r="AA54" i="60"/>
  <c r="AB54" i="60" s="1"/>
  <c r="AA55" i="60"/>
  <c r="AB55" i="60" s="1"/>
  <c r="AA56" i="60"/>
  <c r="AB56" i="60" s="1"/>
  <c r="AA57" i="60"/>
  <c r="AB57" i="60" s="1"/>
  <c r="AA58" i="60"/>
  <c r="AB58" i="60" s="1"/>
  <c r="AA59" i="60"/>
  <c r="AB59" i="60" s="1"/>
  <c r="AA60" i="60"/>
  <c r="AB60" i="60" s="1"/>
  <c r="AA61" i="60"/>
  <c r="AB61" i="60" s="1"/>
  <c r="AA62" i="60"/>
  <c r="AB62" i="60" s="1"/>
  <c r="AA63" i="60"/>
  <c r="AB63" i="60" s="1"/>
  <c r="AA64" i="60"/>
  <c r="AB64" i="60" s="1"/>
  <c r="AA65" i="60"/>
  <c r="AB65" i="60" s="1"/>
  <c r="AA66" i="60"/>
  <c r="AB66" i="60" s="1"/>
  <c r="AA67" i="60"/>
  <c r="AB67" i="60" s="1"/>
  <c r="AA68" i="60"/>
  <c r="AB68" i="60" s="1"/>
  <c r="AA69" i="60"/>
  <c r="AB69" i="60" s="1"/>
  <c r="AA70" i="60"/>
  <c r="AB70" i="60" s="1"/>
  <c r="AA71" i="60"/>
  <c r="AB71" i="60" s="1"/>
  <c r="AA72" i="60"/>
  <c r="AB72" i="60" s="1"/>
  <c r="AA73" i="60"/>
  <c r="AB73" i="60" s="1"/>
  <c r="AA74" i="60"/>
  <c r="AB74" i="60" s="1"/>
  <c r="AA75" i="60"/>
  <c r="AB75" i="60" s="1"/>
  <c r="AA76" i="60"/>
  <c r="AB76" i="60" s="1"/>
  <c r="AA77" i="60"/>
  <c r="AB77" i="60" s="1"/>
  <c r="AA78" i="60"/>
  <c r="AB78" i="60" s="1"/>
  <c r="AA79" i="60"/>
  <c r="AB79" i="60" s="1"/>
  <c r="AA80" i="60"/>
  <c r="AB80" i="60" s="1"/>
  <c r="AA81" i="60"/>
  <c r="AB81" i="60" s="1"/>
  <c r="AA82" i="60"/>
  <c r="AB82" i="60" s="1"/>
  <c r="AA83" i="60"/>
  <c r="AB83" i="60" s="1"/>
  <c r="AA84" i="60"/>
  <c r="AB84" i="60" s="1"/>
  <c r="AA85" i="60"/>
  <c r="AB85" i="60" s="1"/>
  <c r="AA86" i="60"/>
  <c r="AB86" i="60" s="1"/>
  <c r="AA87" i="60"/>
  <c r="AB87" i="60" s="1"/>
  <c r="AA88" i="60"/>
  <c r="AB88" i="60" s="1"/>
  <c r="AA89" i="60"/>
  <c r="AB89" i="60" s="1"/>
  <c r="AA90" i="60"/>
  <c r="AB90" i="60" s="1"/>
  <c r="AA91" i="60"/>
  <c r="AB91" i="60" s="1"/>
  <c r="AA92" i="60"/>
  <c r="AB92" i="60" s="1"/>
  <c r="AA93" i="60"/>
  <c r="AB93" i="60" s="1"/>
  <c r="AA94" i="60"/>
  <c r="AB94" i="60" s="1"/>
  <c r="AA95" i="60"/>
  <c r="AB95" i="60" s="1"/>
  <c r="AA96" i="60"/>
  <c r="AB96" i="60" s="1"/>
  <c r="AA97" i="60"/>
  <c r="AB97" i="60" s="1"/>
  <c r="AA98" i="60"/>
  <c r="AB98" i="60" s="1"/>
  <c r="AA99" i="60"/>
  <c r="AB99" i="60" s="1"/>
  <c r="AA100" i="60"/>
  <c r="AB100" i="60" s="1"/>
  <c r="AA101" i="60"/>
  <c r="AB101" i="60" s="1"/>
  <c r="AA102" i="60"/>
  <c r="AB102" i="60" s="1"/>
  <c r="AA103" i="60"/>
  <c r="AB103" i="60" s="1"/>
  <c r="AA104" i="60"/>
  <c r="AB104" i="60" s="1"/>
  <c r="AA105" i="60"/>
  <c r="AB105" i="60" s="1"/>
  <c r="AA106" i="60"/>
  <c r="AB106" i="60" s="1"/>
  <c r="AA107" i="60"/>
  <c r="AB107" i="60" s="1"/>
  <c r="AA108" i="60"/>
  <c r="AB108" i="60" s="1"/>
  <c r="K23" i="62" l="1"/>
  <c r="I23" i="62"/>
  <c r="W2" i="60"/>
  <c r="R20" i="60" l="1"/>
  <c r="S20" i="60" s="1"/>
  <c r="R29" i="60"/>
  <c r="S29" i="60" s="1"/>
  <c r="R107" i="60"/>
  <c r="S107" i="60" s="1"/>
  <c r="R62" i="60"/>
  <c r="S62" i="60" s="1"/>
  <c r="R71" i="60"/>
  <c r="S71" i="60" s="1"/>
  <c r="R76" i="60"/>
  <c r="S76" i="60" s="1"/>
  <c r="R85" i="60"/>
  <c r="S85" i="60" s="1"/>
  <c r="R94" i="60"/>
  <c r="S94" i="60" s="1"/>
  <c r="R103" i="60"/>
  <c r="S103" i="60" s="1"/>
  <c r="R108" i="60"/>
  <c r="S108" i="60" s="1"/>
  <c r="R56" i="60"/>
  <c r="S56" i="60" s="1"/>
  <c r="R47" i="60"/>
  <c r="S47" i="60" s="1"/>
  <c r="R42" i="60"/>
  <c r="S42" i="60" s="1"/>
  <c r="R33" i="60"/>
  <c r="S33" i="60" s="1"/>
  <c r="R24" i="60"/>
  <c r="S24" i="60" s="1"/>
  <c r="R15" i="60"/>
  <c r="S15" i="60" s="1"/>
  <c r="R10" i="60"/>
  <c r="S10" i="60" s="1"/>
  <c r="R63" i="60"/>
  <c r="S63" i="60" s="1"/>
  <c r="R77" i="60"/>
  <c r="S77" i="60" s="1"/>
  <c r="R100" i="60"/>
  <c r="S100" i="60" s="1"/>
  <c r="R32" i="60"/>
  <c r="S32" i="60" s="1"/>
  <c r="R65" i="60"/>
  <c r="S65" i="60" s="1"/>
  <c r="R88" i="60"/>
  <c r="S88" i="60" s="1"/>
  <c r="R21" i="60"/>
  <c r="S21" i="60" s="1"/>
  <c r="R12" i="60"/>
  <c r="S12" i="60" s="1"/>
  <c r="R61" i="60"/>
  <c r="S61" i="60" s="1"/>
  <c r="R70" i="60"/>
  <c r="S70" i="60" s="1"/>
  <c r="R79" i="60"/>
  <c r="S79" i="60" s="1"/>
  <c r="R93" i="60"/>
  <c r="S93" i="60" s="1"/>
  <c r="R80" i="60"/>
  <c r="S80" i="60" s="1"/>
  <c r="R98" i="60"/>
  <c r="S98" i="60" s="1"/>
  <c r="R67" i="60"/>
  <c r="S67" i="60" s="1"/>
  <c r="R72" i="60"/>
  <c r="S72" i="60" s="1"/>
  <c r="R81" i="60"/>
  <c r="S81" i="60" s="1"/>
  <c r="R90" i="60"/>
  <c r="S90" i="60" s="1"/>
  <c r="R99" i="60"/>
  <c r="S99" i="60" s="1"/>
  <c r="R104" i="60"/>
  <c r="S104" i="60" s="1"/>
  <c r="R51" i="60"/>
  <c r="S51" i="60" s="1"/>
  <c r="R46" i="60"/>
  <c r="S46" i="60" s="1"/>
  <c r="R37" i="60"/>
  <c r="S37" i="60" s="1"/>
  <c r="R28" i="60"/>
  <c r="S28" i="60" s="1"/>
  <c r="R19" i="60"/>
  <c r="S19" i="60" s="1"/>
  <c r="R14" i="60"/>
  <c r="S14" i="60" s="1"/>
  <c r="R68" i="60"/>
  <c r="S68" i="60" s="1"/>
  <c r="R86" i="60"/>
  <c r="S86" i="60" s="1"/>
  <c r="R95" i="60"/>
  <c r="S95" i="60" s="1"/>
  <c r="R55" i="60"/>
  <c r="S55" i="60" s="1"/>
  <c r="R50" i="60"/>
  <c r="S50" i="60" s="1"/>
  <c r="R41" i="60"/>
  <c r="S41" i="60" s="1"/>
  <c r="R23" i="60"/>
  <c r="S23" i="60" s="1"/>
  <c r="R18" i="60"/>
  <c r="S18" i="60" s="1"/>
  <c r="R9" i="60"/>
  <c r="S9" i="60" s="1"/>
  <c r="R106" i="60"/>
  <c r="S106" i="60" s="1"/>
  <c r="R102" i="60"/>
  <c r="S102" i="60" s="1"/>
  <c r="R48" i="60"/>
  <c r="S48" i="60" s="1"/>
  <c r="R39" i="60"/>
  <c r="S39" i="60" s="1"/>
  <c r="R25" i="60"/>
  <c r="S25" i="60" s="1"/>
  <c r="R66" i="60"/>
  <c r="S66" i="60" s="1"/>
  <c r="R64" i="60"/>
  <c r="S64" i="60" s="1"/>
  <c r="R73" i="60"/>
  <c r="S73" i="60" s="1"/>
  <c r="R82" i="60"/>
  <c r="S82" i="60" s="1"/>
  <c r="R91" i="60"/>
  <c r="S91" i="60" s="1"/>
  <c r="R96" i="60"/>
  <c r="S96" i="60" s="1"/>
  <c r="R105" i="60"/>
  <c r="S105" i="60" s="1"/>
  <c r="R59" i="60"/>
  <c r="S59" i="60" s="1"/>
  <c r="R54" i="60"/>
  <c r="S54" i="60" s="1"/>
  <c r="R45" i="60"/>
  <c r="S45" i="60" s="1"/>
  <c r="R36" i="60"/>
  <c r="S36" i="60" s="1"/>
  <c r="R27" i="60"/>
  <c r="S27" i="60" s="1"/>
  <c r="R22" i="60"/>
  <c r="S22" i="60" s="1"/>
  <c r="R13" i="60"/>
  <c r="S13" i="60" s="1"/>
  <c r="R60" i="60"/>
  <c r="S60" i="60" s="1"/>
  <c r="R69" i="60"/>
  <c r="S69" i="60" s="1"/>
  <c r="R78" i="60"/>
  <c r="S78" i="60" s="1"/>
  <c r="R87" i="60"/>
  <c r="S87" i="60" s="1"/>
  <c r="R92" i="60"/>
  <c r="S92" i="60" s="1"/>
  <c r="R101" i="60"/>
  <c r="S101" i="60" s="1"/>
  <c r="R58" i="60"/>
  <c r="S58" i="60" s="1"/>
  <c r="R49" i="60"/>
  <c r="S49" i="60" s="1"/>
  <c r="R40" i="60"/>
  <c r="S40" i="60" s="1"/>
  <c r="R31" i="60"/>
  <c r="S31" i="60" s="1"/>
  <c r="R26" i="60"/>
  <c r="S26" i="60" s="1"/>
  <c r="R17" i="60"/>
  <c r="S17" i="60" s="1"/>
  <c r="R74" i="60"/>
  <c r="S74" i="60" s="1"/>
  <c r="R83" i="60"/>
  <c r="S83" i="60" s="1"/>
  <c r="R97" i="60"/>
  <c r="S97" i="60" s="1"/>
  <c r="R53" i="60"/>
  <c r="S53" i="60" s="1"/>
  <c r="R44" i="60"/>
  <c r="S44" i="60" s="1"/>
  <c r="R35" i="60"/>
  <c r="S35" i="60" s="1"/>
  <c r="R30" i="60"/>
  <c r="S30" i="60" s="1"/>
  <c r="R84" i="60"/>
  <c r="S84" i="60" s="1"/>
  <c r="R57" i="60"/>
  <c r="S57" i="60" s="1"/>
  <c r="R34" i="60"/>
  <c r="S34" i="60" s="1"/>
  <c r="R16" i="60"/>
  <c r="S16" i="60" s="1"/>
  <c r="R75" i="60"/>
  <c r="S75" i="60" s="1"/>
  <c r="R89" i="60"/>
  <c r="S89" i="60" s="1"/>
  <c r="R52" i="60"/>
  <c r="S52" i="60" s="1"/>
  <c r="R43" i="60"/>
  <c r="S43" i="60" s="1"/>
  <c r="R38" i="60"/>
  <c r="S38" i="60" s="1"/>
  <c r="R11" i="60"/>
  <c r="S11" i="60" s="1"/>
  <c r="H24" i="62" l="1"/>
  <c r="H25" i="62" s="1"/>
  <c r="G24" i="62"/>
  <c r="G25" i="62" s="1"/>
  <c r="F24" i="62"/>
  <c r="F25" i="62" s="1"/>
  <c r="E24" i="62"/>
  <c r="E25" i="62" s="1"/>
  <c r="H22" i="62"/>
  <c r="G22" i="62"/>
  <c r="F22" i="62"/>
  <c r="E22" i="62"/>
  <c r="E28" i="62"/>
  <c r="E29" i="62" s="1"/>
  <c r="H28" i="62"/>
  <c r="H29" i="62" s="1"/>
  <c r="G28" i="62"/>
  <c r="G29" i="62" s="1"/>
  <c r="F28" i="62"/>
  <c r="F29" i="62" s="1"/>
  <c r="H27" i="62"/>
  <c r="G27" i="62"/>
  <c r="G26" i="62"/>
  <c r="F26" i="62"/>
  <c r="E26" i="62"/>
  <c r="F27" i="62"/>
  <c r="E27" i="62"/>
  <c r="H26" i="62"/>
  <c r="W109" i="60"/>
  <c r="M109" i="60"/>
  <c r="L109" i="60"/>
  <c r="K109" i="60"/>
  <c r="J109" i="60"/>
  <c r="K22" i="62" l="1"/>
  <c r="I22" i="62"/>
  <c r="E11" i="61" s="1"/>
  <c r="I24" i="62"/>
  <c r="K24" i="62"/>
  <c r="K25" i="62"/>
  <c r="F15" i="62"/>
  <c r="F32" i="62"/>
  <c r="K28" i="62"/>
  <c r="G15" i="62"/>
  <c r="G32" i="62"/>
  <c r="G19" i="62" s="1"/>
  <c r="H15" i="62"/>
  <c r="H32" i="62"/>
  <c r="H19" i="62" s="1"/>
  <c r="I28" i="62"/>
  <c r="E15" i="62"/>
  <c r="E32" i="62"/>
  <c r="H30" i="62"/>
  <c r="H17" i="62" s="1"/>
  <c r="H13" i="62"/>
  <c r="E31" i="62"/>
  <c r="I27" i="62"/>
  <c r="E14" i="62"/>
  <c r="F31" i="62"/>
  <c r="K27" i="62"/>
  <c r="F14" i="62"/>
  <c r="I26" i="62"/>
  <c r="E30" i="62"/>
  <c r="E13" i="62"/>
  <c r="K26" i="62"/>
  <c r="F30" i="62"/>
  <c r="F13" i="62"/>
  <c r="G30" i="62"/>
  <c r="G17" i="62" s="1"/>
  <c r="G13" i="62"/>
  <c r="G14" i="62"/>
  <c r="G31" i="62"/>
  <c r="G16" i="62"/>
  <c r="H31" i="62"/>
  <c r="H16" i="62"/>
  <c r="H14" i="62"/>
  <c r="Z109" i="60"/>
  <c r="AA9" i="60"/>
  <c r="Y109" i="60"/>
  <c r="X109" i="60"/>
  <c r="N109" i="60"/>
  <c r="E33" i="62" l="1"/>
  <c r="I25" i="62"/>
  <c r="AA109" i="60"/>
  <c r="AB9" i="60"/>
  <c r="F19" i="62"/>
  <c r="K19" i="62" s="1"/>
  <c r="K32" i="62"/>
  <c r="E19" i="62"/>
  <c r="E11" i="62" s="1"/>
  <c r="I32" i="62"/>
  <c r="I15" i="62"/>
  <c r="K15" i="62"/>
  <c r="F18" i="62"/>
  <c r="F33" i="62"/>
  <c r="K31" i="62"/>
  <c r="K30" i="62"/>
  <c r="E14" i="61" s="1"/>
  <c r="E13" i="61" s="1"/>
  <c r="F17" i="62"/>
  <c r="K17" i="62" s="1"/>
  <c r="K29" i="62"/>
  <c r="F16" i="62"/>
  <c r="H18" i="62"/>
  <c r="H33" i="62"/>
  <c r="H20" i="62" s="1"/>
  <c r="I14" i="62"/>
  <c r="K13" i="62"/>
  <c r="I29" i="62"/>
  <c r="E16" i="62"/>
  <c r="E17" i="62"/>
  <c r="E9" i="62" s="1"/>
  <c r="I30" i="62"/>
  <c r="I17" i="62" s="1"/>
  <c r="M17" i="62" s="1"/>
  <c r="G33" i="62"/>
  <c r="G20" i="62" s="1"/>
  <c r="G18" i="62"/>
  <c r="E12" i="61"/>
  <c r="I13" i="62"/>
  <c r="E18" i="62"/>
  <c r="I31" i="62"/>
  <c r="K14" i="62"/>
  <c r="E9" i="61" l="1"/>
  <c r="E24" i="61" s="1"/>
  <c r="K9" i="62"/>
  <c r="I18" i="62"/>
  <c r="K10" i="62"/>
  <c r="K11" i="62"/>
  <c r="I19" i="62"/>
  <c r="E20" i="62"/>
  <c r="E12" i="62" s="1"/>
  <c r="I33" i="62"/>
  <c r="M13" i="62"/>
  <c r="I9" i="62"/>
  <c r="M9" i="62" s="1"/>
  <c r="K16" i="62"/>
  <c r="K33" i="62"/>
  <c r="F20" i="62"/>
  <c r="K12" i="62" s="1"/>
  <c r="I16" i="62"/>
  <c r="K18" i="62"/>
  <c r="E8" i="61" l="1"/>
  <c r="E25" i="61" s="1"/>
  <c r="I11" i="62"/>
  <c r="I10" i="62"/>
  <c r="I12" i="62"/>
  <c r="I20" i="62"/>
  <c r="K20" i="62"/>
  <c r="E23" i="61" l="1"/>
  <c r="E26" i="61"/>
</calcChain>
</file>

<file path=xl/sharedStrings.xml><?xml version="1.0" encoding="utf-8"?>
<sst xmlns="http://schemas.openxmlformats.org/spreadsheetml/2006/main" count="1101" uniqueCount="827">
  <si>
    <t>Contractual recognition of write down and conversion powers</t>
  </si>
  <si>
    <t>GEL</t>
  </si>
  <si>
    <t>Georgia</t>
  </si>
  <si>
    <t>United States</t>
  </si>
  <si>
    <t>Luxembourg</t>
  </si>
  <si>
    <t>Netherlands</t>
  </si>
  <si>
    <t>Philippines</t>
  </si>
  <si>
    <t>Germany</t>
  </si>
  <si>
    <t>China</t>
  </si>
  <si>
    <t>France</t>
  </si>
  <si>
    <t>Israel</t>
  </si>
  <si>
    <t>დაფარვის გრაფიკი</t>
  </si>
  <si>
    <t>დასახელება</t>
  </si>
  <si>
    <t>ვალუტა</t>
  </si>
  <si>
    <t>ქვეყანა</t>
  </si>
  <si>
    <t>Check</t>
  </si>
  <si>
    <t>USD</t>
  </si>
  <si>
    <t>არა</t>
  </si>
  <si>
    <t>EUR</t>
  </si>
  <si>
    <t>მეორადი კაპიტალი (Tier 2)</t>
  </si>
  <si>
    <t xml:space="preserve">დაშვებული ვალდებულებები </t>
  </si>
  <si>
    <t>დაშვებული ვალდებულებები</t>
  </si>
  <si>
    <t>რისკის მიხედვით შეწონილი აქტივები (TREA)</t>
  </si>
  <si>
    <t>ძირითადი პირველადი კაპიტალი (CET 1)</t>
  </si>
  <si>
    <t>დამატებითი პირველადი კაპიტალი (AT 1)</t>
  </si>
  <si>
    <t>საზედამხედველო კაპიტალი</t>
  </si>
  <si>
    <t>სუბორდინირებული სესხების ის ნაწილი რომელიც არ არის ჩართული კაპიტალში</t>
  </si>
  <si>
    <t>მთლიანი ვალდებულებები და საზედამხედველო კაპიტალი (TLOF)</t>
  </si>
  <si>
    <t>მთლიანი ვალდებულებები (გარდა კაპიტალში ჩართული ინსტრუმენტებისა)</t>
  </si>
  <si>
    <t>MREL რესურსის შეფარდება TLOF -თან</t>
  </si>
  <si>
    <t>მათ შორის: საზედამხედველო კაპიტალი (Own funds) შეფარდებული რისკის მიხედვით შეწონილ აქტივებთან (TREA)</t>
  </si>
  <si>
    <t>სუბორდინირებული ვალდებულებები (რომელიც არ არის ჩართული საზედამხედველო კაპიტალში)</t>
  </si>
  <si>
    <t xml:space="preserve">სხვა MREL დაქვემდებარებული ვალდებულებები </t>
  </si>
  <si>
    <t>მათ შორის: სხვა ქვეყნის იურისდიქციაში მოქმედი ხელშეკრულება</t>
  </si>
  <si>
    <t>ჯამი</t>
  </si>
  <si>
    <t>გამცემი სუბიექტი</t>
  </si>
  <si>
    <t>მათ შორის: ხელშეკრულება რომელშიც ჩადებულია Bail in მუხლი</t>
  </si>
  <si>
    <t>საზედამხედველო კაპიტალი ან დაშვებული ვალდებულებები</t>
  </si>
  <si>
    <t>ინსტრუმენტის ტიპი</t>
  </si>
  <si>
    <t>დაფარვის  თარიღი</t>
  </si>
  <si>
    <t xml:space="preserve">MREL კოეფიციენტები </t>
  </si>
  <si>
    <t>ინსტრუმენტის ადრეული გამოთხოვის უფლება (თარიღი)</t>
  </si>
  <si>
    <t>IFRS თანხა (გარდა კაპიტალში ჩართული თანხისა)</t>
  </si>
  <si>
    <t>კაპიტალში ჩართული თანხა</t>
  </si>
  <si>
    <t xml:space="preserve">საზედამხედველო კაპიტალი </t>
  </si>
  <si>
    <t>საზედამხედველო კატეგორიზაცია</t>
  </si>
  <si>
    <t xml:space="preserve">საკონტრაქტო ძირითადი (დარჩენილი) თანხა </t>
  </si>
  <si>
    <t>დაგირავებული სესხების ის ნაწილი რომელიც აღემატება აქტივის ღირებულებას (ასეთის არსებობის შემთხვევაში)</t>
  </si>
  <si>
    <t>ნასესხები სახსრები  (Senior unsecured liabilities)</t>
  </si>
  <si>
    <t>სავალო ფასიანი ქაღალდები (Bonds)</t>
  </si>
  <si>
    <t>#</t>
  </si>
  <si>
    <t>დაგირავებული სესხები აქტივის უზრუნველყოფის თანხა</t>
  </si>
  <si>
    <t>მუდმივი/ რომელსაც არ აქვს დაფარვის ვადა</t>
  </si>
  <si>
    <t xml:space="preserve"> &lt; 1 წელზე </t>
  </si>
  <si>
    <t xml:space="preserve"> &gt;= 2 წელზე</t>
  </si>
  <si>
    <t xml:space="preserve"> &gt;= 1 წელზე და &lt;2 წელზე </t>
  </si>
  <si>
    <t xml:space="preserve">კაპიტალის ინტრუმენტები </t>
  </si>
  <si>
    <t>მათ შორის: ერთ წელზე მეტი</t>
  </si>
  <si>
    <t>სხვა ნასესხები სახსრები (Senior non-preferred liabilities)</t>
  </si>
  <si>
    <t>საზედამხედვლო კაპიტალი და დაშვებული ვალდებულებების რესურსი</t>
  </si>
  <si>
    <t>MREL რესურსი შეფარდებული რისკის მიხედვით შეწონილ აქტივებთან (TREA)</t>
  </si>
  <si>
    <t>MREL მინიმალური მოთხოვნის რესურსი</t>
  </si>
  <si>
    <t>ბანკი:</t>
  </si>
  <si>
    <t>თარიღი:</t>
  </si>
  <si>
    <t>დაშვებული ვალდებულებებისა და კაპიტალის ინსტრუმენტების მინიმალური მოთხოვნის (MREL) გაანგარიშება</t>
  </si>
  <si>
    <t>ფორმა ივსება ლარში</t>
  </si>
  <si>
    <t>MREL დაქვემდებარებული კაპიტალის ინტრუმენტები და დაშვებული ვალდებულებების  სტრუქტურა დაფარვის ვადის მიხედვით</t>
  </si>
  <si>
    <t>დაშვებული ვალდებულებებისა და კაპიტალის ინსტრუმენტების მინიმალური მოთხოვნის (MREL)  ანგარიშგების შევსების ინსტრუქცია</t>
  </si>
  <si>
    <t>1. MREL Summary- დაშვებული ვალდებულებებისა და კაპიტალის ინსტრუმენტების მინიმალური მოთხოვნის გაანგარიშება შეჯამება</t>
  </si>
  <si>
    <t>ზოგადი ინსტრუქციები</t>
  </si>
  <si>
    <t>დაშვებული ვალდებულებებისა და კაპიტალის ინსტრუმენტების მინიმალური მოთხოვნის (MREL) განაკვეთი განისაზღვროს ქვემოთ მოცემული ოდენობით და ვადების შესაბამისად:</t>
  </si>
  <si>
    <t xml:space="preserve"> </t>
  </si>
  <si>
    <t>საზედამხედველო კაპიტალის ინსტრუმენტების და დაშვებული ვალდებულებების ჯამი</t>
  </si>
  <si>
    <t xml:space="preserve">MREL მოთხოვნის კოეფიციენტები </t>
  </si>
  <si>
    <t>სუბორდინირებული სესხების ამორტიზირებული ნაწილი, რომელიც არ არის ჩართული კაპიტალში</t>
  </si>
  <si>
    <t>სუბორდინირებული სესხების ამორტიზირებული ნაწილი, რომელიც არ არის ჩართული საზედამხედველო კაპიტალში</t>
  </si>
  <si>
    <t>ნასესხები სახრები რომელიც არ არის სუბორდინირებული და არ არის უზრუნვეყოფილი</t>
  </si>
  <si>
    <t>სავალო ფასიანი ქაღალდები, რომელიც გამოშვებულია ბანკის მიერ</t>
  </si>
  <si>
    <t>სხვა MREL დაქვემდებარებული ვალდებულებები, რომელიც შეიძლება ჩაირთოს MREL მოთხოვნის გაანგარიშებაში</t>
  </si>
  <si>
    <t>დაფარვის ვადიანობა</t>
  </si>
  <si>
    <t>MREL დაქვემდებარებული კაპიტალის ინტრუმენტები და დაშვებული ვალდებულებების დეტალური ჩაშლა</t>
  </si>
  <si>
    <t>კი</t>
  </si>
  <si>
    <t>IFRS საბალანსო ღირებულება</t>
  </si>
  <si>
    <t>სახელი გვარი, დასახელება</t>
  </si>
  <si>
    <t>რომელი ქვეყნის მოქალაქეა ან რომელ ქვეყანაშია რეგისტრირებული</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</si>
  <si>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</si>
  <si>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</si>
  <si>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</si>
  <si>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</si>
  <si>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</si>
  <si>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</si>
  <si>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</si>
  <si>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</si>
  <si>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</si>
  <si>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</si>
  <si>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</si>
  <si>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</si>
  <si>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</si>
  <si>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</si>
  <si>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</si>
  <si>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</si>
  <si>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</si>
  <si>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</si>
  <si>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</si>
  <si>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</si>
  <si>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</si>
  <si>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</si>
  <si>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</si>
  <si>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</si>
  <si>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</si>
  <si>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</si>
  <si>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</si>
  <si>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</si>
  <si>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</si>
  <si>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</si>
  <si>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</si>
  <si>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</si>
  <si>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</si>
  <si>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</si>
  <si>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</si>
  <si>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</si>
  <si>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</si>
  <si>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</si>
  <si>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</si>
  <si>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</si>
  <si>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</si>
  <si>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</si>
  <si>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</si>
  <si>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</si>
  <si>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Christmas Island</t>
  </si>
  <si>
    <t>Cocos (Keeling) Islands</t>
  </si>
  <si>
    <t>Colombia</t>
  </si>
  <si>
    <t>Comoros</t>
  </si>
  <si>
    <t>Congo</t>
  </si>
  <si>
    <t>Congo, the Democratic Republic of the</t>
  </si>
  <si>
    <t>Cook Islands</t>
  </si>
  <si>
    <t>Costa Rica</t>
  </si>
  <si>
    <t>Côte d'Ivoire</t>
  </si>
  <si>
    <t>Croatia</t>
  </si>
  <si>
    <t>Cuba</t>
  </si>
  <si>
    <t>Curaçao</t>
  </si>
  <si>
    <t>Cyprus</t>
  </si>
  <si>
    <t>Czech Republic</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</si>
  <si>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</si>
  <si>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</si>
  <si>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</si>
  <si>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</si>
  <si>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</si>
  <si>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</si>
  <si>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</si>
  <si>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</si>
  <si>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</si>
  <si>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</si>
  <si>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</si>
  <si>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</si>
  <si>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</si>
  <si>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</si>
  <si>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</si>
  <si>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French Guiana</t>
  </si>
  <si>
    <t>French Polynesia</t>
  </si>
  <si>
    <t>French Southern Territories</t>
  </si>
  <si>
    <t>Gabon</t>
  </si>
  <si>
    <t>Gambia</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</si>
  <si>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</si>
  <si>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</si>
  <si>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</si>
  <si>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</si>
  <si>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</si>
  <si>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</si>
  <si>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</si>
  <si>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</si>
  <si>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</si>
  <si>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</si>
  <si>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</si>
  <si>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</si>
  <si>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</si>
  <si>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</si>
  <si>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</si>
  <si>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</si>
  <si>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</si>
  <si>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</si>
  <si>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</si>
  <si>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</si>
  <si>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</si>
  <si>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</si>
  <si>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</si>
  <si>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</si>
  <si>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Isle of Man</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</si>
  <si>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</si>
  <si>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</si>
  <si>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</si>
  <si>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</si>
  <si>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</si>
  <si>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</si>
  <si>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</si>
  <si>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</si>
  <si>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</si>
  <si>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</si>
  <si>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</si>
  <si>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</si>
  <si>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</si>
  <si>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</si>
  <si>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</si>
  <si>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</si>
  <si>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</si>
  <si>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</si>
  <si>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</si>
  <si>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</si>
  <si>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</si>
  <si>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</si>
  <si>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</si>
  <si>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</si>
  <si>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</si>
  <si>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</si>
  <si>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</si>
  <si>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</si>
  <si>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</si>
  <si>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</si>
  <si>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</si>
  <si>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</si>
  <si>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</si>
  <si>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</si>
  <si>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</si>
  <si>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</si>
  <si>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</si>
  <si>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</si>
  <si>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</si>
  <si>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</si>
  <si>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</si>
  <si>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</si>
  <si>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</si>
  <si>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</si>
  <si>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</si>
  <si>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</si>
  <si>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New Caledonia</t>
  </si>
  <si>
    <t>New Zealand</t>
  </si>
  <si>
    <t>Nicaragua</t>
  </si>
  <si>
    <t>Niger</t>
  </si>
  <si>
    <t>Nigeria</t>
  </si>
  <si>
    <t>Niue</t>
  </si>
  <si>
    <t>Norfolk Island</t>
  </si>
  <si>
    <t>Northern Mariana Islands</t>
  </si>
  <si>
    <t>Norway</t>
  </si>
  <si>
    <t>Oman</t>
  </si>
  <si>
    <t>Pakistan</t>
  </si>
  <si>
    <t>Palau</t>
  </si>
  <si>
    <t>Palestinian Territory, Occupied</t>
  </si>
  <si>
    <t>Panama</t>
  </si>
  <si>
    <t>Papua New Guinea</t>
  </si>
  <si>
    <t>Paraguay</t>
  </si>
  <si>
    <t>Peru</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</si>
  <si>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</si>
  <si>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</si>
  <si>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</si>
  <si>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</si>
  <si>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</si>
  <si>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</si>
  <si>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</si>
  <si>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</si>
  <si>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</si>
  <si>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</si>
  <si>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</si>
  <si>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</si>
  <si>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</si>
  <si>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</si>
  <si>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</si>
  <si>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</si>
  <si>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</si>
  <si>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</si>
  <si>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</si>
  <si>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</si>
  <si>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</si>
  <si>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</si>
  <si>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</si>
  <si>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</si>
  <si>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</si>
  <si>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</si>
  <si>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</si>
  <si>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</si>
  <si>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</si>
  <si>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</si>
  <si>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South Africa</t>
  </si>
  <si>
    <t>South Georgia and the South Sandwich Islands</t>
  </si>
  <si>
    <t>South Sudan</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</si>
  <si>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</si>
  <si>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</si>
  <si>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</si>
  <si>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</si>
  <si>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</si>
  <si>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</si>
  <si>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</si>
  <si>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</si>
  <si>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</si>
  <si>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</si>
  <si>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</si>
  <si>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</si>
  <si>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</si>
  <si>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</si>
  <si>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</si>
  <si>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</si>
  <si>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</si>
  <si>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</si>
  <si>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</si>
  <si>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</si>
  <si>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</si>
  <si>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</si>
  <si>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</si>
  <si>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</si>
  <si>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</si>
  <si>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</si>
  <si>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</si>
  <si>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</si>
  <si>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</si>
  <si>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Uzbekistan</t>
  </si>
  <si>
    <t>Vanuatu</t>
  </si>
  <si>
    <t>Venezuela, Bolivarian Republic of</t>
  </si>
  <si>
    <t>Viet Nam</t>
  </si>
  <si>
    <t>Virgin Islands, British</t>
  </si>
  <si>
    <t>Virgin Islands, U.S.</t>
  </si>
  <si>
    <t>Wallis and Futuna</t>
  </si>
  <si>
    <t>Western Sahara</t>
  </si>
  <si>
    <t>Yemen</t>
  </si>
  <si>
    <t>Zambia</t>
  </si>
  <si>
    <t>Zimbabwe</t>
  </si>
  <si>
    <t>International Financial Institution</t>
  </si>
  <si>
    <t>United Arab Emirates Dirham</t>
  </si>
  <si>
    <t>Afghanistan Afghani</t>
  </si>
  <si>
    <t>Albania Lek</t>
  </si>
  <si>
    <t>Armenia Dram</t>
  </si>
  <si>
    <t>Netherlands Antilles Guilder</t>
  </si>
  <si>
    <t>Angola Kwanza</t>
  </si>
  <si>
    <t>Argentina Peso</t>
  </si>
  <si>
    <t>Australia Dollar</t>
  </si>
  <si>
    <t>Aruba Guilder</t>
  </si>
  <si>
    <t>Azerbaijan New Manat</t>
  </si>
  <si>
    <t>Bosnia and Herzegovina Convertible Marka</t>
  </si>
  <si>
    <t>Barbados Dollar</t>
  </si>
  <si>
    <t>Bangladesh Taka</t>
  </si>
  <si>
    <t>Bulgaria Lev</t>
  </si>
  <si>
    <t>Bahrain Dinar</t>
  </si>
  <si>
    <t>Burundi Franc</t>
  </si>
  <si>
    <t>Bermuda Dollar</t>
  </si>
  <si>
    <t>Brunei Darussalam Dollar</t>
  </si>
  <si>
    <t>Bolivia Boliviano</t>
  </si>
  <si>
    <t>Brazil Real</t>
  </si>
  <si>
    <t>Bahamas Dollar</t>
  </si>
  <si>
    <t>Bhutan Ngultrum</t>
  </si>
  <si>
    <t>Botswana Pula</t>
  </si>
  <si>
    <t>Belarus Ruble</t>
  </si>
  <si>
    <t>Belize Dollar</t>
  </si>
  <si>
    <t>Canada Dollar</t>
  </si>
  <si>
    <t>Congo/Kinshasa Franc</t>
  </si>
  <si>
    <t>Switzerland Franc</t>
  </si>
  <si>
    <t>Chile Peso</t>
  </si>
  <si>
    <t>China Yuan Renminbi</t>
  </si>
  <si>
    <t>Colombia Peso</t>
  </si>
  <si>
    <t>Costa Rica Colon</t>
  </si>
  <si>
    <t>Cuba Convertible Peso</t>
  </si>
  <si>
    <t>Cuba Peso</t>
  </si>
  <si>
    <t>Cape Verde Escudo</t>
  </si>
  <si>
    <t>Czech Republic Koruna</t>
  </si>
  <si>
    <t>Djibouti Franc</t>
  </si>
  <si>
    <t>Denmark Krone</t>
  </si>
  <si>
    <t>Dominican Republic Peso</t>
  </si>
  <si>
    <t>Algeria Dinar</t>
  </si>
  <si>
    <t>Egypt Pound</t>
  </si>
  <si>
    <t>Eritrea Nakfa</t>
  </si>
  <si>
    <t>Ethiopia Birr</t>
  </si>
  <si>
    <t>Euro Member Countries</t>
  </si>
  <si>
    <t>Fiji Dollar</t>
  </si>
  <si>
    <t>Falkland Islands (Malvinas) Pound</t>
  </si>
  <si>
    <t>United Kingdom Pound</t>
  </si>
  <si>
    <t>Georgia Lari</t>
  </si>
  <si>
    <t>Guernsey Pound</t>
  </si>
  <si>
    <t>Ghana Cedi</t>
  </si>
  <si>
    <t>Gibraltar Pound</t>
  </si>
  <si>
    <t>Gambia Dalasi</t>
  </si>
  <si>
    <t>Guinea Franc</t>
  </si>
  <si>
    <t>Guatemala Quetzal</t>
  </si>
  <si>
    <t>Guyana Dollar</t>
  </si>
  <si>
    <t>Hong Kong Dollar</t>
  </si>
  <si>
    <t>Honduras Lempira</t>
  </si>
  <si>
    <t>Croatia Kuna</t>
  </si>
  <si>
    <t>Haiti Gourde</t>
  </si>
  <si>
    <t>Hungary Forint</t>
  </si>
  <si>
    <t>Indonesia Rupiah</t>
  </si>
  <si>
    <t>Israel Shekel</t>
  </si>
  <si>
    <t>Isle of Man Pound</t>
  </si>
  <si>
    <t>India Rupee</t>
  </si>
  <si>
    <t>Iraq Dinar</t>
  </si>
  <si>
    <t>Iran Rial</t>
  </si>
  <si>
    <t>Iceland Krona</t>
  </si>
  <si>
    <t>Jersey Pound</t>
  </si>
  <si>
    <t>Jamaica Dollar</t>
  </si>
  <si>
    <t>Jordan Dinar</t>
  </si>
  <si>
    <t>Japan Yen</t>
  </si>
  <si>
    <t>Kenya Shilling</t>
  </si>
  <si>
    <t>Kyrgyzstan Som</t>
  </si>
  <si>
    <t>Cambodia Riel</t>
  </si>
  <si>
    <t>Comoros Franc</t>
  </si>
  <si>
    <t>Korea (North) Won</t>
  </si>
  <si>
    <t>Korea (South) Won</t>
  </si>
  <si>
    <t>Kuwait Dinar</t>
  </si>
  <si>
    <t>Cayman Islands Dollar</t>
  </si>
  <si>
    <t>Kazakhstan Tenge</t>
  </si>
  <si>
    <t>Laos Kip</t>
  </si>
  <si>
    <t>Lebanon Pound</t>
  </si>
  <si>
    <t>Sri Lanka Rupee</t>
  </si>
  <si>
    <t>Liberia Dollar</t>
  </si>
  <si>
    <t>Lesotho Loti</t>
  </si>
  <si>
    <t>Lithuania Litas</t>
  </si>
  <si>
    <t>Latvia Lat</t>
  </si>
  <si>
    <t>Libya Dinar</t>
  </si>
  <si>
    <t>Morocco Dirham</t>
  </si>
  <si>
    <t>Moldova Leu</t>
  </si>
  <si>
    <t>Madagascar Ariary</t>
  </si>
  <si>
    <t>Macedonia Denar</t>
  </si>
  <si>
    <t>Myanmar (Burma) Kyat</t>
  </si>
  <si>
    <t>Mongolia Tughrik</t>
  </si>
  <si>
    <t>Macau Pataca</t>
  </si>
  <si>
    <t>Mauritania Ouguiya</t>
  </si>
  <si>
    <t>Mauritius Rupee</t>
  </si>
  <si>
    <t>Maldives (Maldive Islands) Rufiyaa</t>
  </si>
  <si>
    <t>Malawi Kwacha</t>
  </si>
  <si>
    <t>Mexico Peso</t>
  </si>
  <si>
    <t>Malaysia Ringgit</t>
  </si>
  <si>
    <t>Mozambique Metical</t>
  </si>
  <si>
    <t>Namibia Dollar</t>
  </si>
  <si>
    <t>Nigeria Naira</t>
  </si>
  <si>
    <t>Nicaragua Cordoba</t>
  </si>
  <si>
    <t>Norway Krone</t>
  </si>
  <si>
    <t>Nepal Rupee</t>
  </si>
  <si>
    <t>New Zealand Dollar</t>
  </si>
  <si>
    <t>Oman Rial</t>
  </si>
  <si>
    <t>Panama Balboa</t>
  </si>
  <si>
    <t>Peru Nuevo Sol</t>
  </si>
  <si>
    <t>Papua New Guinea Kina</t>
  </si>
  <si>
    <t>Philippines Peso</t>
  </si>
  <si>
    <t>Pakistan Rupee</t>
  </si>
  <si>
    <t>Poland Zloty</t>
  </si>
  <si>
    <t>Paraguay Guarani</t>
  </si>
  <si>
    <t>Qatar Riyal</t>
  </si>
  <si>
    <t>Romania New Leu</t>
  </si>
  <si>
    <t>Serbia Dinar</t>
  </si>
  <si>
    <t>Russia Ruble</t>
  </si>
  <si>
    <t>Rwanda Franc</t>
  </si>
  <si>
    <t>Saudi Arabia Riyal</t>
  </si>
  <si>
    <t>Solomon Islands Dollar</t>
  </si>
  <si>
    <t>Seychelles Rupee</t>
  </si>
  <si>
    <t>Sudan Pound</t>
  </si>
  <si>
    <t>Sweden Krona</t>
  </si>
  <si>
    <t>Singapore Dollar</t>
  </si>
  <si>
    <t>Saint Helena Pound</t>
  </si>
  <si>
    <t>Sierra Leone Leone</t>
  </si>
  <si>
    <t>Somalia Shilling</t>
  </si>
  <si>
    <t>Seborga Luigino</t>
  </si>
  <si>
    <t>Suriname Dollar</t>
  </si>
  <si>
    <t>Sჯo Principe and Tome Dobra</t>
  </si>
  <si>
    <t>El Salvador Colon</t>
  </si>
  <si>
    <t>Syria Pound</t>
  </si>
  <si>
    <t>Swaziland Lilangeni</t>
  </si>
  <si>
    <t>Thailand Baht</t>
  </si>
  <si>
    <t>Tajikistan Somoni</t>
  </si>
  <si>
    <t>Turkmenistan Manat</t>
  </si>
  <si>
    <t>Tunisia Dinar</t>
  </si>
  <si>
    <t>Tonga Pa'anga</t>
  </si>
  <si>
    <t>Turkey Lira</t>
  </si>
  <si>
    <t>Trinidad and Tobago Dollar</t>
  </si>
  <si>
    <t>Tuvalu Dollar</t>
  </si>
  <si>
    <t>Taiwan New Dollar</t>
  </si>
  <si>
    <t>Tanzania Shilling</t>
  </si>
  <si>
    <t>Ukraine Hryvna</t>
  </si>
  <si>
    <t>Uganda Shilling</t>
  </si>
  <si>
    <t>United States Dollar</t>
  </si>
  <si>
    <t>Uruguay Peso</t>
  </si>
  <si>
    <t>Uzbekistan Som</t>
  </si>
  <si>
    <t>Venezuela Bolivar Fuerte</t>
  </si>
  <si>
    <t>Viet Nam Dong</t>
  </si>
  <si>
    <t>Vanuatu Vatu</t>
  </si>
  <si>
    <t>Samoa Tala</t>
  </si>
  <si>
    <t>Communauté Financière Africaine (BEAC) CFA Franc BEAC</t>
  </si>
  <si>
    <t>East Caribbean Dollar</t>
  </si>
  <si>
    <t>International Monetary Fund (IMF) Special Drawing Rights</t>
  </si>
  <si>
    <t>Communauté Financière Africaine (BCEAO) Franc</t>
  </si>
  <si>
    <t>Comptoirs Français du Pacifique (CFP) Franc</t>
  </si>
  <si>
    <t>Yemen Rial</t>
  </si>
  <si>
    <t>South Africa Rand</t>
  </si>
  <si>
    <t>Zambia Kwacha</t>
  </si>
  <si>
    <t>Zimbabwe Dollar</t>
  </si>
  <si>
    <t>AED</t>
  </si>
  <si>
    <t>AFN</t>
  </si>
  <si>
    <t>ALL</t>
  </si>
  <si>
    <t>AMD</t>
  </si>
  <si>
    <t>ANG</t>
  </si>
  <si>
    <t>AOA</t>
  </si>
  <si>
    <t>ARS</t>
  </si>
  <si>
    <t>AUD</t>
  </si>
  <si>
    <t>AWG</t>
  </si>
  <si>
    <t>AZN</t>
  </si>
  <si>
    <t>BAM</t>
  </si>
  <si>
    <t>BBD</t>
  </si>
  <si>
    <t>BDT</t>
  </si>
  <si>
    <t>BGN</t>
  </si>
  <si>
    <t>BHD</t>
  </si>
  <si>
    <t>BIF</t>
  </si>
  <si>
    <t>BMD</t>
  </si>
  <si>
    <t>BND</t>
  </si>
  <si>
    <t>BOB</t>
  </si>
  <si>
    <t>BRL</t>
  </si>
  <si>
    <t>BSD</t>
  </si>
  <si>
    <t>BTN</t>
  </si>
  <si>
    <t>BWP</t>
  </si>
  <si>
    <t>BYR</t>
  </si>
  <si>
    <t>BZD</t>
  </si>
  <si>
    <t>CAD</t>
  </si>
  <si>
    <t>CDF</t>
  </si>
  <si>
    <t>CHF</t>
  </si>
  <si>
    <t>CLP</t>
  </si>
  <si>
    <t>CNY</t>
  </si>
  <si>
    <t>COP</t>
  </si>
  <si>
    <t>CRC</t>
  </si>
  <si>
    <t>CUC</t>
  </si>
  <si>
    <t>CUP</t>
  </si>
  <si>
    <t>CVE</t>
  </si>
  <si>
    <t>CZK</t>
  </si>
  <si>
    <t>DJF</t>
  </si>
  <si>
    <t>DKK</t>
  </si>
  <si>
    <t>DOP</t>
  </si>
  <si>
    <t>DZD</t>
  </si>
  <si>
    <t>EGP</t>
  </si>
  <si>
    <t>ERN</t>
  </si>
  <si>
    <t>ETB</t>
  </si>
  <si>
    <t>FJD</t>
  </si>
  <si>
    <t>FKP</t>
  </si>
  <si>
    <t>GBP</t>
  </si>
  <si>
    <t>GGP</t>
  </si>
  <si>
    <t>GHS</t>
  </si>
  <si>
    <t>GIP</t>
  </si>
  <si>
    <t>GMD</t>
  </si>
  <si>
    <t>GNF</t>
  </si>
  <si>
    <t>GTQ</t>
  </si>
  <si>
    <t>GYD</t>
  </si>
  <si>
    <t>HKD</t>
  </si>
  <si>
    <t>HNL</t>
  </si>
  <si>
    <t>HRK</t>
  </si>
  <si>
    <t>HTG</t>
  </si>
  <si>
    <t>HUF</t>
  </si>
  <si>
    <t>IDR</t>
  </si>
  <si>
    <t>ILS</t>
  </si>
  <si>
    <t>IMP</t>
  </si>
  <si>
    <t>INR</t>
  </si>
  <si>
    <t>IQD</t>
  </si>
  <si>
    <t>IRR</t>
  </si>
  <si>
    <t>ISK</t>
  </si>
  <si>
    <t>JEP</t>
  </si>
  <si>
    <t>JMD</t>
  </si>
  <si>
    <t>JOD</t>
  </si>
  <si>
    <t>JPY</t>
  </si>
  <si>
    <t>KES</t>
  </si>
  <si>
    <t>KGS</t>
  </si>
  <si>
    <t>KHR</t>
  </si>
  <si>
    <t>KMF</t>
  </si>
  <si>
    <t>KPW</t>
  </si>
  <si>
    <t>KRW</t>
  </si>
  <si>
    <t>KWD</t>
  </si>
  <si>
    <t>KYD</t>
  </si>
  <si>
    <t>KZT</t>
  </si>
  <si>
    <t>LAK</t>
  </si>
  <si>
    <t>LBP</t>
  </si>
  <si>
    <t>LKR</t>
  </si>
  <si>
    <t>LRD</t>
  </si>
  <si>
    <t>LSL</t>
  </si>
  <si>
    <t>LTL</t>
  </si>
  <si>
    <t>LVL</t>
  </si>
  <si>
    <t>LYD</t>
  </si>
  <si>
    <t>MAD</t>
  </si>
  <si>
    <t>MDL</t>
  </si>
  <si>
    <t>MGA</t>
  </si>
  <si>
    <t>MKD</t>
  </si>
  <si>
    <t>MMK</t>
  </si>
  <si>
    <t>MNT</t>
  </si>
  <si>
    <t>MOP</t>
  </si>
  <si>
    <t>MRO</t>
  </si>
  <si>
    <t>MUR</t>
  </si>
  <si>
    <t>MVR</t>
  </si>
  <si>
    <t>MWK</t>
  </si>
  <si>
    <t>MXN</t>
  </si>
  <si>
    <t>MYR</t>
  </si>
  <si>
    <t>MZN</t>
  </si>
  <si>
    <t>NAD</t>
  </si>
  <si>
    <t>NGN</t>
  </si>
  <si>
    <t>NIO</t>
  </si>
  <si>
    <t>NOK</t>
  </si>
  <si>
    <t>NPR</t>
  </si>
  <si>
    <t>NZD</t>
  </si>
  <si>
    <t>OMR</t>
  </si>
  <si>
    <t>PAB</t>
  </si>
  <si>
    <t>PEN</t>
  </si>
  <si>
    <t>PGK</t>
  </si>
  <si>
    <t>PHP</t>
  </si>
  <si>
    <t>PKR</t>
  </si>
  <si>
    <t>PLN</t>
  </si>
  <si>
    <t>PYG</t>
  </si>
  <si>
    <t>QAR</t>
  </si>
  <si>
    <t>RON</t>
  </si>
  <si>
    <t>RSD</t>
  </si>
  <si>
    <t>RUB</t>
  </si>
  <si>
    <t>RWF</t>
  </si>
  <si>
    <t>SAR</t>
  </si>
  <si>
    <t>SBD</t>
  </si>
  <si>
    <t>SCR</t>
  </si>
  <si>
    <t>SDG</t>
  </si>
  <si>
    <t>SEK</t>
  </si>
  <si>
    <t>SGD</t>
  </si>
  <si>
    <t>SHP</t>
  </si>
  <si>
    <t>SLL</t>
  </si>
  <si>
    <t>SOS</t>
  </si>
  <si>
    <t>SPL*</t>
  </si>
  <si>
    <t>SRD</t>
  </si>
  <si>
    <t>STD</t>
  </si>
  <si>
    <t>SVC</t>
  </si>
  <si>
    <t>SYP</t>
  </si>
  <si>
    <t>SZL</t>
  </si>
  <si>
    <t>THB</t>
  </si>
  <si>
    <t>TJS</t>
  </si>
  <si>
    <t>TMT</t>
  </si>
  <si>
    <t>TND</t>
  </si>
  <si>
    <t>TOP</t>
  </si>
  <si>
    <t>TRY</t>
  </si>
  <si>
    <t>TTD</t>
  </si>
  <si>
    <t>TVD</t>
  </si>
  <si>
    <t>TWD</t>
  </si>
  <si>
    <t>TZS</t>
  </si>
  <si>
    <t>UAH</t>
  </si>
  <si>
    <t>UGX</t>
  </si>
  <si>
    <t>UYU</t>
  </si>
  <si>
    <t>UZS</t>
  </si>
  <si>
    <t>VEF</t>
  </si>
  <si>
    <t>VND</t>
  </si>
  <si>
    <t>VUV</t>
  </si>
  <si>
    <t>WST</t>
  </si>
  <si>
    <t>XAF</t>
  </si>
  <si>
    <t>XCD</t>
  </si>
  <si>
    <t>XDR</t>
  </si>
  <si>
    <t>XOF</t>
  </si>
  <si>
    <t>XPF</t>
  </si>
  <si>
    <t>YER</t>
  </si>
  <si>
    <t>ZAR</t>
  </si>
  <si>
    <t>ZMK</t>
  </si>
  <si>
    <t>ZWD</t>
  </si>
  <si>
    <t>ვალუტის კოდი</t>
  </si>
  <si>
    <t>ვალდებულებების ის ნაწილი რაც აქტივის უზრუნველყოფას წარმოადგენს</t>
  </si>
  <si>
    <t xml:space="preserve">ძირითადი თანხის მოცულობა ექვივალენტი ლარში საანგარიშგებო პერიოდში </t>
  </si>
  <si>
    <t xml:space="preserve">IFRS საბალანსო ღირებულებას დაკლებული კაპიტალში ჩართული ვალდებულებები </t>
  </si>
  <si>
    <t>დაფარვის თარიღი (თვე/რიცხვი/წელი ფორმატით)</t>
  </si>
  <si>
    <t>გამოთხოვადი</t>
  </si>
  <si>
    <t xml:space="preserve">გამოთხოვადი </t>
  </si>
  <si>
    <t>თუ მოთხოვნის მფლობელს აქვს ინსტრუმენტის ადრეული გამოთხოვის უფლება აირჩიეთ"კი"</t>
  </si>
  <si>
    <t>"არა"</t>
  </si>
  <si>
    <t>ფორმაში აირჩიეთ ვალუტა</t>
  </si>
  <si>
    <t xml:space="preserve">საზედამხედველო კატეგორიზაცია </t>
  </si>
  <si>
    <t>საზედამხედველო კატეგორიზაცია ინსტრუმენტის ტიპი</t>
  </si>
  <si>
    <t xml:space="preserve"> &lt; 1 წელზე ნაკლები</t>
  </si>
  <si>
    <t xml:space="preserve"> &gt;= 1 წელზე მეტი და &lt;2 წელზე ნაკლები</t>
  </si>
  <si>
    <t xml:space="preserve"> &gt;= 2 წელზე მეტი</t>
  </si>
  <si>
    <t>სვეტის დასახელება</t>
  </si>
  <si>
    <t>MREL მოთხოვნის ანგარიშგება</t>
  </si>
  <si>
    <t>განმარტება</t>
  </si>
  <si>
    <t>ა) უნდა იყოს გამოშვებული და სრულად განაღდებული;</t>
  </si>
  <si>
    <t>ბ) არ უნდა წარმოადგენდეს ბანკის მიმართ ვალდებულებას, არ უნდა იყოს ბანკის მიერ უზრუნველყოფილი ან გარანტირებული;</t>
  </si>
  <si>
    <t>გ) ბანკს არ უნდა ჰქონდეს პირდაპირ ან არაპირდაპირ დაფინანსებული  ინსტრუმენტის ყიდვის ოპერაცია;</t>
  </si>
  <si>
    <t>ე) ვალდებულება არ უნდა იყოს დერივატივიდან წარმოშობილი;</t>
  </si>
  <si>
    <t>გამოთხოვადობა</t>
  </si>
  <si>
    <t>ვ) ვალდებულება არ უნდა იყოს დაკავშირებული „კომერციული ბანკების საქმიანობის შესახებ“ საქართველოს კანონის 37​(12) მუხლის მე-10 პუნქტის „ლ“  ქვეპუნქტით გათვალისწინებულ მოთხოვნასთან;</t>
  </si>
  <si>
    <r>
      <t xml:space="preserve">MREL მოთხოვნა  წარმოადგენს პროცენტულ მაჩვენებელს, რომელიც მიიღება დაშვებული ვალდებულებებისა და კაპიტალის ინსტრუმენტების შეფარდებით საზედამხედველო კაპიტალსა და მთლიან ვალდებულებებთან. </t>
    </r>
    <r>
      <rPr>
        <u/>
        <sz val="10"/>
        <rFont val="Calibri"/>
        <family val="2"/>
        <scheme val="minor"/>
      </rPr>
      <t xml:space="preserve"> (მთლიან ვალდებულებებში არ გაითვალისწინება ის ვალდებულებები, რომელიც ჩართულია საზედამხედველო კაპიტალის გაანგარიშებაში)</t>
    </r>
  </si>
  <si>
    <t>2.  დაშვებულ ვალდებულებად ჩაითვლება შემდეგი ინსტრუმენტები:</t>
  </si>
  <si>
    <r>
      <rPr>
        <b/>
        <i/>
        <sz val="10"/>
        <color theme="1"/>
        <rFont val="Calibri"/>
        <family val="2"/>
        <scheme val="minor"/>
      </rPr>
      <t>დაშვებული ვალდებულებებისა და კაპიტალის ინსტრუმენტების მინიმალური მოთხოვნის გაანგარიშებაში გაითვალისწინება:</t>
    </r>
    <r>
      <rPr>
        <sz val="10"/>
        <color theme="1"/>
        <rFont val="Calibri"/>
        <family val="2"/>
        <scheme val="minor"/>
      </rPr>
      <t xml:space="preserve"> </t>
    </r>
  </si>
  <si>
    <t>საზედამხედველო მიზნებისთვის გაანგარიშებული საზედამხედველო კაპიტალი</t>
  </si>
  <si>
    <t xml:space="preserve">საზედამხედველო მიზნებისთვის გაანგარიშებული ძირითადი პირველადი კაპიტალი(CET 1) </t>
  </si>
  <si>
    <t>საზედამხედველო მიზნებისთვის გაანგარიშებული დამატებითი პირველადი კაპიტალი (AT 1)</t>
  </si>
  <si>
    <t xml:space="preserve">საზედამხედველო მიზნებისთვის გაანგარიშებული მეორადი კაპიტალი (Tier 2) </t>
  </si>
  <si>
    <t xml:space="preserve">საზედამხედველო მიზნებისთვის გაანგარიშებული რისკის მიხედვით შეწონილი აქტივები (RWA)  </t>
  </si>
  <si>
    <t xml:space="preserve">საზედამხედველო მიზნებისთვის გაანგარიშებული დამატებითი პირველადი კაპიტალი (AT 1) </t>
  </si>
  <si>
    <t>საზედამხედველო მიზნებისთვის გაანგარიშებული მეორადი კაპიტალი (Tier 2)</t>
  </si>
  <si>
    <t>ვალდებულების ის ინსტრუმენტები, რომლებიც ჩაირთვება MREL რესურსის გაანგარიშებაში</t>
  </si>
  <si>
    <t>საზედამხედველო კაპიტალის და მთლიანი ვალდებულებების ჯამი</t>
  </si>
  <si>
    <t>დაშვებული ვალდებულებებისა და კაპიტალის ინსტრუმენტების ჯამი (MREL resoursce) შეფარდებული რისკის მიხედვით შეწონილ აქტივებთან (RWA)</t>
  </si>
  <si>
    <t>დაშვებული ვალდებულებებისა და კაპიტალის ინსტრუმენტების ჯამი (MREL resource) შეფარდებული მთლიანი ვალდებულებები და საზედამხედველო კაპიტალის(TLOF) მოცულობასთან</t>
  </si>
  <si>
    <t xml:space="preserve"> IFRS საბალანსო მოცულობა ექვივალენტი ლარში FSF ფინანსური ანგარიშგების საბალანსო უწყისიდან</t>
  </si>
  <si>
    <t>MREL დაშვებული საზედამხედველო კაპიტალის ინსტრუმენტები შეფარდებული რისკის მიხედვით შეწონილ აქტივებთან (RWA)</t>
  </si>
  <si>
    <t>დაფარვის ვადიანობა ხელშეკრულების მიხედვით</t>
  </si>
  <si>
    <t>land Islands</t>
  </si>
  <si>
    <t>0010</t>
  </si>
  <si>
    <t>0100</t>
  </si>
  <si>
    <t>0200</t>
  </si>
  <si>
    <t>0300</t>
  </si>
  <si>
    <t>0400</t>
  </si>
  <si>
    <t>0110</t>
  </si>
  <si>
    <t>0120</t>
  </si>
  <si>
    <t>0111</t>
  </si>
  <si>
    <t>0112</t>
  </si>
  <si>
    <t>0113</t>
  </si>
  <si>
    <t>0121</t>
  </si>
  <si>
    <t>0122</t>
  </si>
  <si>
    <t>0201</t>
  </si>
  <si>
    <t>0202</t>
  </si>
  <si>
    <t>0301</t>
  </si>
  <si>
    <t>0302</t>
  </si>
  <si>
    <t>0210</t>
  </si>
  <si>
    <t>0220</t>
  </si>
  <si>
    <t>0310</t>
  </si>
  <si>
    <t>0320</t>
  </si>
  <si>
    <t>0211</t>
  </si>
  <si>
    <t>0222</t>
  </si>
  <si>
    <t>0212</t>
  </si>
  <si>
    <t>0311</t>
  </si>
  <si>
    <t>0312</t>
  </si>
  <si>
    <t>0321</t>
  </si>
  <si>
    <t>0322</t>
  </si>
  <si>
    <t>0331</t>
  </si>
  <si>
    <t>0332</t>
  </si>
  <si>
    <t>0341</t>
  </si>
  <si>
    <t>0342</t>
  </si>
  <si>
    <t>0351</t>
  </si>
  <si>
    <t>0352</t>
  </si>
  <si>
    <t>0361</t>
  </si>
  <si>
    <t>0362</t>
  </si>
  <si>
    <t>0011</t>
  </si>
  <si>
    <t>0012</t>
  </si>
  <si>
    <t>0013</t>
  </si>
  <si>
    <t>0014</t>
  </si>
  <si>
    <t>0015</t>
  </si>
  <si>
    <t>0020</t>
  </si>
  <si>
    <t>0030</t>
  </si>
  <si>
    <t>0040</t>
  </si>
  <si>
    <t>0051</t>
  </si>
  <si>
    <t>0052</t>
  </si>
  <si>
    <t>0060</t>
  </si>
  <si>
    <t>0070</t>
  </si>
  <si>
    <t>0080</t>
  </si>
  <si>
    <t>0090</t>
  </si>
  <si>
    <t>0130</t>
  </si>
  <si>
    <t>0140</t>
  </si>
  <si>
    <t>0150</t>
  </si>
  <si>
    <t>0160</t>
  </si>
  <si>
    <t>0171</t>
  </si>
  <si>
    <t>0172</t>
  </si>
  <si>
    <t>0173</t>
  </si>
  <si>
    <t>0174</t>
  </si>
  <si>
    <t>0180</t>
  </si>
  <si>
    <t>კაპიტალის ინსტრუმენტების ჯამი  (0211+0222)</t>
  </si>
  <si>
    <t>დარჩენილი დღეების რაოდენობა- ხელშეკრულების დაფავის ვადასა და საანგარიშგებო პერიოდს შორის</t>
  </si>
  <si>
    <t>კლასიფიკატორი ქვემოთ მოცემული დაფარვის ვადიანობის მიხედვით</t>
  </si>
  <si>
    <t>დაფარვის გრაფიკის ჯამი</t>
  </si>
  <si>
    <t>0410</t>
  </si>
  <si>
    <t>0411</t>
  </si>
  <si>
    <t>0420</t>
  </si>
  <si>
    <t>0430</t>
  </si>
  <si>
    <t>0221</t>
  </si>
  <si>
    <t>0330</t>
  </si>
  <si>
    <t>0340</t>
  </si>
  <si>
    <t>0350</t>
  </si>
  <si>
    <t>0360</t>
  </si>
  <si>
    <t>ჯამი (0211+0221) შესაბამისი მათ შორის: სხვა ქვეყნის იურისდიქციაში მოქმედი ხელშეკრულება</t>
  </si>
  <si>
    <t>დაშვებული ვალდებულებების ჯამი (0310+0320+0330+0340+0350+0360)</t>
  </si>
  <si>
    <t>ჯამი  (0311+0321+0331+0341+0351+0361)შესაბამისი მათ შორის: სხვა ქვეყნის იურისდიქციაში მოქმედი ხელშეკრულება</t>
  </si>
  <si>
    <t>ჯამი (0201+0301) შესაბამისი მათ შორის: სხვა ქვეყნის იურისდიქციაში მოქმედი ხელშეკრულება</t>
  </si>
  <si>
    <t>ინსტრუმენტის ადრეული გამოთხოვის უფლების თარიღი თუ ასეთი არსებობს  (თვე/რიცხვი/წელი ფორმატით), თუ მოთხოვნის მფლობელს აქვს ინსტრუმენტის ადრეული გამოთხოვის უფლება, ინსტრუმენტის ვადად უნდა ჩაითვალოს ამ უფლების პირველად წარმოშობის თარიღი.</t>
  </si>
  <si>
    <t>ანგარიშგების წარმოდგენის ვადა - ყოველთვიურად, ფინანსურ ანგარიშგებასთან ერთად.</t>
  </si>
  <si>
    <t>დანარჩენი დაშვებული ვალდებულებები ეს დაილინკება მესამე შიტზე</t>
  </si>
  <si>
    <t>საზედამხედველო მიზნებისთვის გაანგარიშებული მთლიანი ვალდებულებები საბალანსო უწყისიდან, რომელიც დაკორეკქტირდება კაპიტალის ინსტრუმენტებში ჩართული ინსტრუმენტების მოცულობით</t>
  </si>
  <si>
    <t>MREL დაქვემდებარებული კაპიტალის ინტრუმენტები და დაშვებული ვალდებულებები</t>
  </si>
  <si>
    <t xml:space="preserve">მათ შორის: ხელშეკრულება რომელშიც ჩადებულია Bail in-ის მუხლი </t>
  </si>
  <si>
    <t xml:space="preserve">ჯამი (0202+0302) შესაბამისი მათ შორის: ხელშეკრულება რომელშიც ჩადებულია Bail in-ის მუხლი </t>
  </si>
  <si>
    <t xml:space="preserve">ჯამი (0212+0222) შესაბამისი მათ შორის: ხელშეკრულება რომელშიც ჩადებულია Bail in-ის მუხლი </t>
  </si>
  <si>
    <t xml:space="preserve">ჯამი  (0312+0322+0332+0342+0352+0362) შესაბამისი მათ შორის: ხელშეკრულება რომელშიც ჩადებულია Bail in-ის მუხლი </t>
  </si>
  <si>
    <t xml:space="preserve">სხვა ქვეყნის იურისდიქციაში მოქმედი ხელშეკრულება რომელშიც ჩადებულია Bail in-ის მუხლი </t>
  </si>
  <si>
    <t>დაგირავებული ნასესხები სახრების ის ნაწილი რომელიც არ  წარმოადგენს ბანკის აქტივის უზრუნვეყოფას (კონკრეტული ხელშეკრულების ფარგლებში სხვაობა დაგირავებულ ნასესხებ სახრებხა სა აქტივებს შორის)</t>
  </si>
  <si>
    <t xml:space="preserve">ხელშეკრულებაში Bail in-ის მუხლი </t>
  </si>
  <si>
    <t>1. კაპიტალში ჩართვადი ინსტრუმენტები;</t>
  </si>
  <si>
    <r>
      <t xml:space="preserve">* დაშვებულ  ვალდებულებად კლასიფიცირებისთვის  ინსტრუმენტი უნდა აკმაყოფილებდეს შემდეგ პირობებს: </t>
    </r>
    <r>
      <rPr>
        <sz val="10"/>
        <color theme="1"/>
        <rFont val="Calibri"/>
        <family val="2"/>
        <scheme val="minor"/>
      </rPr>
      <t>(საქართველოს ეროვნული ბანკის პრეზიდენტის 2020 წლის 29 დეკემბრის №241/04  ბრძანებით დამტკიცებული „რეზოლუციის რეჟიმში მყოფი კომერციული ბანკის რეკაპიტალიზაციის მიზნით კომერციული ბანკის ვალდებულებების ჩამოწერის ან კონვერტაციის წესის“ მე-4 მუხლის მიხედვით.)</t>
    </r>
  </si>
  <si>
    <t>დ) მისი გადახდის დარჩენილი ვადა არ უნდა იყოს ერთ წელზე ნაკლები;</t>
  </si>
  <si>
    <t>2 Residual structure-MREL დაქვემდებარებული კაპიტალის ინსტრუმენტები და დაშვებული ვალდებულებების  სტრუქტურა დაფარვის ვადის მიხედვით</t>
  </si>
  <si>
    <t>MREL დაქვემდებარებული კაპიტალის ინსტრუმენტები და დაშვებული ვალდებულებები</t>
  </si>
  <si>
    <t>MREL დაქვემდებარებული კაპიტალის ინსტრუმენტები და დაშვებული ვალდებულებები ჯამი (0200+0300)</t>
  </si>
  <si>
    <t xml:space="preserve">კაპიტალის ინსტრუმენტები </t>
  </si>
  <si>
    <t>3 Contracts Detail -MREL დაქვემდებარებული კაპიტალის ინსტრუმენტები და დაშვებული ვალდებულებების დეტალური ჩაშლა</t>
  </si>
  <si>
    <t>დღეები</t>
  </si>
  <si>
    <t>კაპიტალის ინსტრუმენეტები რომელიც ჩართულია საზედამხედველო კაპიტალის გაანგარიშებაში</t>
  </si>
  <si>
    <t>MREL დაშვებული ინსტრუმენტების ხელშეკრულებები უნდა შეიცავდეს შესაბამის სახელშეკრულებო პუნქტს კომერციული ბანკის ვალდებულებების ჩამოწერის ან კონვერტაციის შესახებ</t>
  </si>
  <si>
    <t xml:space="preserve">სხვა ქვეყნის იურისდიქციაში მოქმედი ხელშეკრულება იგულისხმება თითოეულ ხელშეკრულებაში  გაწერილი იურისდიქციის უფლებამოსილება (მაგალითად: საქართველოს იურისდიქციაში აღსრულებადია თუ იმ ქვეყნის რომელ ქვეყანაშიც არის რეგისტრირებული კონტრაგენტი) </t>
  </si>
  <si>
    <t>სხვა ქვეყნის იურისდიქციაში მოქმედი ხელშეკრულება იგულისხმება თითოეულ ხელშეკრულებაში  გაწერილი იურისდიქციის უფლებამოსილება</t>
  </si>
  <si>
    <t>აღსრულების იურისდიქცია ხელშეკრულების შესაბამისად Governing law (third country)</t>
  </si>
  <si>
    <r>
      <t xml:space="preserve">ქვეყანა </t>
    </r>
    <r>
      <rPr>
        <b/>
        <i/>
        <sz val="10"/>
        <rFont val="Calibri"/>
        <family val="2"/>
        <scheme val="minor"/>
      </rPr>
      <t xml:space="preserve">Governing law (third country) </t>
    </r>
    <r>
      <rPr>
        <i/>
        <sz val="10"/>
        <rFont val="Calibri"/>
        <family val="2"/>
        <scheme val="minor"/>
      </rPr>
      <t>რომელი ქვეყნის იურისდიქციაშია აღსრულებადი ხელშეკრულება</t>
    </r>
  </si>
  <si>
    <t xml:space="preserve">სახელშეკრულებო ძირითადი (დარჩენილი) თანხა </t>
  </si>
  <si>
    <t>არის თუ არა Bail in-ის მუხლი ხელშეკრულებაში "კი" ან  "არა"</t>
  </si>
  <si>
    <t>ხელშეკრულებაში Bail in-ის მუხლი</t>
  </si>
  <si>
    <t xml:space="preserve">მთლიანი რისკის მიხედვით შეწონილი აქტივები და ლევერიჯის კოეფიციენტის მიზნებისთვის მთლიანი რისკის პოზიციები </t>
  </si>
  <si>
    <t>ლევერიჯის კოეფიციენტის მიზნებისთვის მთლიანი რისკის პოზიციები (LEM)</t>
  </si>
  <si>
    <t xml:space="preserve">საზედამხედველო მიზნებისთვის გაანგარიშებული ლევერიჯის კოეფიციენტის მიზნებისთვის მთლიანი რისკის პოზიციები  </t>
  </si>
  <si>
    <t>MREL რესურსი შეფარდებული ლევერიჯის კოეფიციენტის მიზნებისთვის მთლიანი რისკის პოზიციებთან (LEM)</t>
  </si>
  <si>
    <t>დაშვებული ვალდებულებებისა და კაპიტალის ინსტრუმენტების ჯამი (MREL resource) შეფარდებული ლევერიჯის კოეფიციენტის მიზნებისთვის მთლიანი რისკის პოზიციებთან (LEM)</t>
  </si>
  <si>
    <t>ლევერიჯის კოეფიციენტის მიზნებისთვის მთლიანი რისკის პოზიციები (TEM)</t>
  </si>
  <si>
    <t>MREL რესურსი შეფარდებული ლევერიჯის კოეფიციენტის მიზნებისთვის მთლიანი რისკის პოზიციებთან (TEM)</t>
  </si>
  <si>
    <r>
      <t xml:space="preserve">დაშვებული ვალდებულებებისა და კაპიტალის ინსტრუმენტების მინიმალური მოთხოვნის (შემდგომში -"MREL მოთხოვნა")  ანგარიშგების ფორმის შევსების ვალდებულება წარმოეშვებათ სისტემურად მნიშვნელოვან კომერციულ ბანკებს, საქართველოს ეროვნული ბანკის პრეზიდენტის </t>
    </r>
    <r>
      <rPr>
        <sz val="10"/>
        <rFont val="Calibri"/>
        <family val="2"/>
        <scheme val="minor"/>
      </rPr>
      <t>2023 წლის 31 მაისის №90/04 ბრძანების</t>
    </r>
    <r>
      <rPr>
        <sz val="10"/>
        <color theme="1"/>
        <rFont val="Calibri"/>
        <family val="2"/>
        <scheme val="minor"/>
      </rPr>
      <t xml:space="preserve"> შესაბამისად "დაშვებული ვალდებულებებისა და კაპიტალის ინსტრუმენტების მინიმალური მოთხოვნის დაწესების თაობაზე".</t>
    </r>
  </si>
  <si>
    <t>საქართველოს ეროვნული ბანკი</t>
  </si>
  <si>
    <t>ნასესხები სახსრები  (Senior secured liabilities)</t>
  </si>
  <si>
    <t>მათ შორის: საქართველოს იურისდიქციაში მოქმედი ხელშეკრულება</t>
  </si>
  <si>
    <t>0203</t>
  </si>
  <si>
    <t>0303</t>
  </si>
  <si>
    <t>0213</t>
  </si>
  <si>
    <t>0223</t>
  </si>
  <si>
    <t>0313</t>
  </si>
  <si>
    <t>0323</t>
  </si>
  <si>
    <t>0333</t>
  </si>
  <si>
    <t>0353</t>
  </si>
  <si>
    <r>
      <t xml:space="preserve">·       </t>
    </r>
    <r>
      <rPr>
        <b/>
        <sz val="10"/>
        <color theme="1"/>
        <rFont val="Calibri"/>
        <family val="2"/>
        <scheme val="minor"/>
      </rPr>
      <t>2024 წლის 1 იანვრიდან 10 % -ის ოდენობით;</t>
    </r>
  </si>
  <si>
    <t>·       2025 წლის 31 დეკემბრიდან 15 % -ის ოდენობით;</t>
  </si>
  <si>
    <t>·       2027 წლის 31 დეკემბრიდან  20 % -ის ოდენობით.</t>
  </si>
  <si>
    <t xml:space="preserve">ჯამი (0203+0303) შესაბამისი მათ შორის: ხელშეკრულება რომელშიც ჩადებულია Bail in-ის მუხლი </t>
  </si>
  <si>
    <t xml:space="preserve">ჯამი (0213+0223) შესაბამისი მათ შორის: ხელშეკრულება რომელშიც ჩადებულია Bail in-ის მუხლი </t>
  </si>
  <si>
    <t xml:space="preserve">ჯამი  (0313+0322+0333+0343+0353+0363) შესაბამისი მათ შორის: ხელშეკრულება რომელშიც ჩადებულია Bail in-ის მუხლი </t>
  </si>
  <si>
    <t>საქართველოს იურისდიქციაში მოქმედი ხელშეკრულება</t>
  </si>
  <si>
    <t>0343</t>
  </si>
  <si>
    <t>0363</t>
  </si>
  <si>
    <r>
      <t xml:space="preserve">დაფარვის ვადიანობა ხელშეკრულების დასრულების და გრაფიკის შესაბამისად </t>
    </r>
    <r>
      <rPr>
        <b/>
        <i/>
        <sz val="10"/>
        <color rgb="FFC00000"/>
        <rFont val="Calibri"/>
        <family val="2"/>
        <scheme val="minor"/>
      </rPr>
      <t>(ივსება IFRS ღირებულებით.
Deferral Fee სრულად უნდა აისახოს მხოლოდ "&lt;1 წელზე ნაკლები" სვეტში)</t>
    </r>
  </si>
  <si>
    <r>
      <rPr>
        <b/>
        <sz val="8"/>
        <rFont val="Calibri"/>
        <family val="2"/>
        <scheme val="minor"/>
      </rPr>
      <t xml:space="preserve">IFRS </t>
    </r>
    <r>
      <rPr>
        <sz val="8"/>
        <rFont val="Calibri"/>
        <family val="2"/>
        <scheme val="minor"/>
      </rPr>
      <t>საბალანსო ღირებულება</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</si>
</sst>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quot;€&quot;_-;\-* #,##0\ &quot;€&quot;_-;_-* &quot;-&quot;\ &quot;€&quot;_-;_-@_-"/>
    <numFmt numFmtId="165" formatCode="_-* #,##0_-;\-* #,##0_-;_-* &quot;-&quot;_-;_-@_-"/>
    <numFmt numFmtId="166" formatCode="_-* #,##0.00\ &quot;€&quot;_-;\-* #,##0.00\ &quot;€&quot;_-;_-* &quot;-&quot;??\ &quot;€&quot;_-;_-@_-"/>
    <numFmt numFmtId="167" formatCode="_-* #,##0.00_-;\-* #,##0.00_-;_-* &quot;-&quot;??_-;_-@_-"/>
    <numFmt numFmtId="168" formatCode="&quot;£&quot;#,##0;[Red]\-&quot;£&quot;#,##0"/>
    <numFmt numFmtId="169" formatCode="&quot;£&quot;#,##0.00;[Red]\-&quot;£&quot;#,##0.00"/>
    <numFmt numFmtId="170" formatCode="_-&quot;£&quot;* #,##0_-;\-&quot;£&quot;* #,##0_-;_-&quot;£&quot;* &quot;-&quot;_-;_-@_-"/>
    <numFmt numFmtId="171" formatCode="_-&quot;£&quot;* #,##0.00_-;\-&quot;£&quot;* #,##0.00_-;_-&quot;£&quot;* &quot;-&quot;??_-;_-@_-"/>
    <numFmt numFmtId="172" formatCode="_-* #,##0\ _€_-;\-* #,##0\ _€_-;_-* &quot;-&quot;\ _€_-;_-@_-"/>
    <numFmt numFmtId="173" formatCode="_-* #,##0.00\ _€_-;\-* #,##0.00\ _€_-;_-* &quot;-&quot;??\ _€_-;_-@_-"/>
    <numFmt numFmtId="174" formatCode="0.0%"/>
    <numFmt numFmtId="175" formatCode="&quot;$&quot;#,##0;\(&quot;$&quot;#,##0\)"/>
    <numFmt numFmtId="176" formatCode="&quot;$&quot;#,##0.0_);\(&quot;$&quot;#,##0.0\)"/>
    <numFmt numFmtId="177" formatCode="&quot;$&quot;#,##0.000_);\(&quot;$&quot;#,##0.000\)"/>
    <numFmt numFmtId="178" formatCode="#,##0.0\ ;\(#,##0.0\)"/>
    <numFmt numFmtId="179" formatCode="&quot;\&quot;#,##0.00;[Red]&quot;\&quot;\-#,##0.00"/>
    <numFmt numFmtId="180" formatCode="_-* #,##0\ &quot;GRD&quot;_-;\-* #,##0\ &quot;GRD&quot;_-;_-* &quot;-&quot;\ &quot;GRD&quot;_-;_-@_-"/>
    <numFmt numFmtId="181" formatCode="_-* #,##0\ _G_R_D_-;\-* #,##0\ _G_R_D_-;_-* &quot;-&quot;\ _G_R_D_-;_-@_-"/>
    <numFmt numFmtId="182" formatCode="_-* #,##0.00\ _G_R_D_-;\-* #,##0.00\ _G_R_D_-;_-* &quot;-&quot;??\ _G_R_D_-;_-@_-"/>
    <numFmt numFmtId="183" formatCode="_-* #,##0.00\ &quot;GRD&quot;_-;\-* #,##0.00\ &quot;GRD&quot;_-;_-* &quot;-&quot;??\ &quot;GRD&quot;_-;_-@_-"/>
    <numFmt numFmtId="184" formatCode="&quot;\&quot;#,##0;[Red]&quot;\&quot;\-#,##0"/>
    <numFmt numFmtId="185" formatCode="#,##0_);\(#,##0\);&quot; - &quot;_);@_)"/>
    <numFmt numFmtId="186" formatCode="0.0_)\%;\(0.0\)\%;0.0_)\%;@_)_%"/>
    <numFmt numFmtId="187" formatCode="&quot;£&quot;_(#,##0.00_);&quot;£&quot;\(#,##0.00\);&quot;£&quot;_(0.00_);@_)"/>
    <numFmt numFmtId="188" formatCode="#,##0.0_)_%;\(#,##0.0\)_%;0.0_)_%;@_)_%"/>
    <numFmt numFmtId="189" formatCode="&quot;$&quot;_(#,##0.00_);&quot;$&quot;\(#,##0.00\);&quot;$&quot;_(0.00_);@_)"/>
    <numFmt numFmtId="190" formatCode="#,##0.0_);\(#,##0.0\);#,##0.0_);@_)"/>
    <numFmt numFmtId="191" formatCode="0.000000"/>
    <numFmt numFmtId="192" formatCode="#,##0.00_);\(#,##0.00\);0.00_);@_)"/>
    <numFmt numFmtId="193" formatCode="&quot;£&quot;_(#,##0.00_);&quot;£&quot;\(#,##0.00\)"/>
    <numFmt numFmtId="194" formatCode="#,##0.0_);\(#,##0.0\)"/>
    <numFmt numFmtId="195" formatCode="\€_(#,##0.00_);\€\(#,##0.00\);\€_(0.00_);@_)"/>
    <numFmt numFmtId="196" formatCode="#,##0.0_)\x;\(#,##0.0\)\x"/>
    <numFmt numFmtId="197" formatCode="&quot;$&quot;_(#,##0.00_);&quot;$&quot;\(#,##0.00\)"/>
    <numFmt numFmtId="198" formatCode="#,##0_)\x;\(#,##0\)\x;0_)\x;@_)_x"/>
    <numFmt numFmtId="199" formatCode="#,##0.0_)_x;\(#,##0.0\)_x"/>
    <numFmt numFmtId="200" formatCode="#,##0_)_x;\(#,##0\)_x;0_)_x;@_)_x"/>
    <numFmt numFmtId="201" formatCode="0.0_)\%;\(0.0\)\%"/>
    <numFmt numFmtId="202" formatCode="0_)"/>
    <numFmt numFmtId="203" formatCode="#,##0.0_)_%;\(#,##0.0\)_%"/>
    <numFmt numFmtId="204" formatCode="_-[$€-2]* #,##0.00_-;\-[$€-2]* #,##0.00_-;_-[$€-2]* &quot;-&quot;??_-"/>
    <numFmt numFmtId="205" formatCode="_ &quot;DEM&quot;* #,##0.00_ ;_ &quot;DEM&quot;* \-#,##0.00_ ;_ &quot;DEM&quot;* &quot;-&quot;??_ ;_ @_ "/>
    <numFmt numFmtId="206" formatCode="#,##0.000"/>
    <numFmt numFmtId="207" formatCode="[$-409]dddd\,\ mmmm\ dd\,\ yyyy"/>
    <numFmt numFmtId="208" formatCode="0.0%;\(0.0\)%;@\ \ "/>
    <numFmt numFmtId="209" formatCode="#,##0.0;\(#,##0.0\);\-"/>
    <numFmt numFmtId="210" formatCode="#,##0.0&quot; F&quot;;\(#,##0.0&quot; F&quot;\);\-"/>
    <numFmt numFmtId="211" formatCode="0.0%;\(0.0%\);\-"/>
    <numFmt numFmtId="212" formatCode="0.00\x"/>
    <numFmt numFmtId="213" formatCode="0.0\x"/>
    <numFmt numFmtId="214" formatCode="#,##0;\(#,##0\);\-"/>
    <numFmt numFmtId="215" formatCode="#,##0&quot; MF&quot;;\(#,##0&quot; MF&quot;\);\-"/>
    <numFmt numFmtId="216" formatCode="&quot;+ &quot;0.000%;&quot;- &quot;0.000%"/>
    <numFmt numFmtId="217" formatCode="#,###"/>
    <numFmt numFmtId="218" formatCode="0&quot;A&quot;"/>
    <numFmt numFmtId="219" formatCode="#,##0;\(#,##0\)"/>
    <numFmt numFmtId="220" formatCode="[$$-C09]#,##0.00;[Red]\-[$$-C09]#,##0.00"/>
    <numFmt numFmtId="221" formatCode="#,##0_);\(#,##0\);\-_);"/>
    <numFmt numFmtId="222" formatCode="&quot;$&quot;#,##0_);[Red]\(&quot;$&quot;#,##0\);&quot;-&quot;"/>
    <numFmt numFmtId="223" formatCode="0.0_)"/>
    <numFmt numFmtId="224" formatCode="0.00000000"/>
    <numFmt numFmtId="225" formatCode="General_)"/>
    <numFmt numFmtId="226" formatCode="#,##0_);\(#,##0\);\-_)"/>
    <numFmt numFmtId="227" formatCode="_-* #,##0.00\ _F_-;\-* #,##0.00\ _F_-;_-* &quot;-&quot;??\ _F_-;_-@_-"/>
    <numFmt numFmtId="228" formatCode="\ \ \ \ @"/>
    <numFmt numFmtId="229" formatCode="\ \ \ \ \ \ \ \ @"/>
    <numFmt numFmtId="230" formatCode="\ \ \ \ \ \ \ \ \ \ @"/>
    <numFmt numFmtId="231" formatCode="\ \ \ \ \ \ \ @"/>
    <numFmt numFmtId="232" formatCode="0.00%&quot;-12.99%&quot;"/>
    <numFmt numFmtId="233" formatCode="&quot;Asia&quot;;;"/>
    <numFmt numFmtId="234" formatCode="0.0"/>
    <numFmt numFmtId="235" formatCode="\$#,##0_);[Red]\(\$#,##0\)"/>
    <numFmt numFmtId="236" formatCode="#,##0_%_);\(#,##0\)_%;#,##0_%_);@_%_)"/>
    <numFmt numFmtId="237" formatCode="#,##0_%_);\(#,##0\)_%;**;@_%_)"/>
    <numFmt numFmtId="238" formatCode="#,##0.00_%_);\(#,##0.00\)_%;#,##0.00_%_);@_%_)"/>
    <numFmt numFmtId="239" formatCode="\£#,##0_);[Red]\(\£#,##0\)"/>
    <numFmt numFmtId="240" formatCode="_-* #,##0\ &quot;F&quot;_-;\-* #,##0\ &quot;F&quot;_-;_-* &quot;-&quot;\ &quot;F&quot;_-;_-@_-"/>
    <numFmt numFmtId="241" formatCode="&quot;$&quot;#,##0_%_);\(&quot;$&quot;#,##0\)_%;&quot;$&quot;#,##0_%_);@_%_)"/>
    <numFmt numFmtId="242" formatCode="&quot;$&quot;#,##0.00_%_);\(&quot;$&quot;#,##0.00\)_%;&quot;$&quot;#,##0.00_%_);@_%_)"/>
    <numFmt numFmtId="243" formatCode="#,##0;\(#,##0\);\-\ "/>
    <numFmt numFmtId="244" formatCode="0.00&quot;%&quot;"/>
    <numFmt numFmtId="245" formatCode="0&quot;%&quot;"/>
    <numFmt numFmtId="246" formatCode="#,##0_);\(#,##0\);@_)"/>
    <numFmt numFmtId="247" formatCode="[$-409]mmm/yy;@"/>
    <numFmt numFmtId="248" formatCode="m/d/yy_%_)"/>
    <numFmt numFmtId="249" formatCode="[$-409]d\-mmm\-yy;@"/>
    <numFmt numFmtId="250" formatCode="dd/mm/yyyy;dd/mm/yyyy;&quot;&quot;;@"/>
    <numFmt numFmtId="251" formatCode="0.0000%;[Red]0.0000%;\-"/>
    <numFmt numFmtId="252" formatCode="#,##0&quot;?&quot;_);[Red]\(#,##0&quot;?&quot;\)"/>
    <numFmt numFmtId="253" formatCode="0_%_);\(0\)_%;0_%_);@_%_)"/>
    <numFmt numFmtId="254" formatCode="0.000"/>
    <numFmt numFmtId="255" formatCode="0.00_);[Red]\(0.00\)"/>
    <numFmt numFmtId="256" formatCode="0.0000000"/>
    <numFmt numFmtId="257" formatCode="mm/dd/yyyy"/>
    <numFmt numFmtId="258" formatCode="_-* #,##0.00\ [$€]_-;\-* #,##0.00\ [$€]_-;_-* &quot;-&quot;??\ [$€]_-;_-@_-"/>
    <numFmt numFmtId="259" formatCode="_([$€]* #,##0.00_);_([$€]* \(#,##0.00\);_([$€]* &quot;-&quot;??_);_(@_)"/>
    <numFmt numFmtId="260" formatCode="_-* #,##0.00\ [$€-1]_-;\-* #,##0.00\ [$€-1]_-;_-* &quot;-&quot;??\ [$€-1]_-"/>
    <numFmt numFmtId="261" formatCode="0&quot;E&quot;"/>
    <numFmt numFmtId="262" formatCode="_(* #,##0.0_%_);_(* \(#,##0.0_%\);_(* &quot; - &quot;_%_);_(@_)"/>
    <numFmt numFmtId="263" formatCode="_(\ #,##0.0_%_);_(\ \(#,##0.0_%\);_(\ &quot; - &quot;_%_);_(@_)"/>
    <numFmt numFmtId="264" formatCode="_(* #,##0.0%_);_(* \(#,##0.0%\);_(* &quot; - &quot;\%_);_(@_)"/>
    <numFmt numFmtId="265" formatCode="_(\ #,##0.0%_);_(\ \(#,##0.0%\);_(\ &quot; - &quot;\%_);_(@_)"/>
    <numFmt numFmtId="266" formatCode="_(* #,###,_);_(* \(#,###,\);_(* &quot; - &quot;_);_(@_)"/>
    <numFmt numFmtId="267" formatCode="_(* #,##0_);_(* \(#,##0\);_(* &quot; - &quot;_);_(@_)"/>
    <numFmt numFmtId="268" formatCode="_(* #,##0.0_);_(* \(#,##0.0\);_(* &quot; - &quot;_);_(@_)"/>
    <numFmt numFmtId="269" formatCode="\ #,##0.0_);\(#,##0.0\);&quot; - &quot;_);@_)"/>
    <numFmt numFmtId="270" formatCode="_(* #,##0.00_);_(* \(#,##0.00\);_(* &quot; - &quot;_);_(@_)"/>
    <numFmt numFmtId="271" formatCode="\ #,##0.00_);\(#,##0.00\);&quot; - &quot;_);@_)"/>
    <numFmt numFmtId="272" formatCode="_(* #,##0.000_);_(* \(#,##0.000\);_(* &quot; - &quot;_);_(@_)"/>
    <numFmt numFmtId="273" formatCode="\ #,##0.000_);\(#,##0.000\);&quot; - &quot;_);@_)"/>
    <numFmt numFmtId="274" formatCode="#,##0;\(#,##0\);&quot;-&quot;"/>
    <numFmt numFmtId="275" formatCode="d\ mmmm\ yyyy"/>
    <numFmt numFmtId="276" formatCode="#,##0;[Red]\(#,##0\);0"/>
    <numFmt numFmtId="277" formatCode="#,##0.0;\(#,##0.0\)"/>
    <numFmt numFmtId="278" formatCode="#,#00"/>
    <numFmt numFmtId="279" formatCode="0.00000000000%"/>
    <numFmt numFmtId="280" formatCode="dd\-mmm\-yy\ hh:mm:ss"/>
    <numFmt numFmtId="281" formatCode="0.0000"/>
    <numFmt numFmtId="282" formatCode="[Red]&quot;stale hdle&quot;;[Red]\-0;[Red]&quot;stale hdle&quot;"/>
    <numFmt numFmtId="283" formatCode="0.0\%_);\(0.0\%\);0.0\%_);@_%_)"/>
    <numFmt numFmtId="284" formatCode="[Magenta]General"/>
    <numFmt numFmtId="285" formatCode="[Magenta]#,##0;[Magenta]\(#,##0\)"/>
    <numFmt numFmtId="286" formatCode="_-* #,##0.00000_-;\-* #,##0.00000_-;_-* &quot;-&quot;???_-;_-@_-"/>
    <numFmt numFmtId="287" formatCode="#,##0_);\(#,##0\);&quot;-&quot;_);@_)"/>
    <numFmt numFmtId="288" formatCode="yyyy\-mm\-dd;@"/>
    <numFmt numFmtId="289" formatCode="#,##0.000;\(#,##0.000\)"/>
    <numFmt numFmtId="290" formatCode="dd\ mmm\ yy"/>
    <numFmt numFmtId="291" formatCode="_(* 0_);_(* \-0_);_(* 0_);@"/>
    <numFmt numFmtId="292" formatCode="_-* #,##0.00_-;_-* #,##0.00\-;_-* &quot;-&quot;??_-;_-@_-"/>
    <numFmt numFmtId="293" formatCode="_(* #,##0_);_(* \-#,##0_);_(* #,##0_);@"/>
    <numFmt numFmtId="294" formatCode="_-* #,##0.00\ _F_-;[Red]\(#,##0.00\)\ _F_-;_-* &quot;-&quot;??\ _F_-;_-@_-"/>
    <numFmt numFmtId="295" formatCode="[Blue]General"/>
    <numFmt numFmtId="296" formatCode="#,##0_)&quot;m&quot;;\(#,##0\)&quot;m&quot;;\-_)&quot;m&quot;"/>
    <numFmt numFmtId="297" formatCode="#,##0.00\ &quot;Kč&quot;;[Red]\-#,##0.00\ &quot;Kč&quot;"/>
    <numFmt numFmtId="298" formatCode="_-* #,##0.00\ &quot;£&quot;_-;\-* #,##0.00\ &quot;£&quot;_-;_-* &quot;-&quot;??\ &quot;£&quot;_-;_-@_-"/>
    <numFmt numFmtId="299" formatCode="0.000000%"/>
    <numFmt numFmtId="300" formatCode="0.0\x;\(0.0\)\x"/>
    <numFmt numFmtId="301" formatCode="0.0\x_);\(0.0\)\x;@_)"/>
    <numFmt numFmtId="302" formatCode="0.00\x_);\(0.00\)\x;@_)"/>
    <numFmt numFmtId="303" formatCode="0.0\x;&quot;nm&quot;;@_)"/>
    <numFmt numFmtId="304" formatCode="_-* #,##0.0000_-;\-* #,##0.0000_-;_-* &quot;-&quot;????_-;_-@_-"/>
    <numFmt numFmtId="305" formatCode="[$$-409]#,##0_ ;[Red]\-[$$-409]#,##0\ "/>
    <numFmt numFmtId="306" formatCode="#,##0.00000;[Red]\-#,##0.00000"/>
    <numFmt numFmtId="307" formatCode="#,##0;[Red]\(#,##0\)"/>
    <numFmt numFmtId="308" formatCode="0.0000%"/>
    <numFmt numFmtId="309" formatCode="#,##0_)&quot;p&quot;;\(#,##0\)&quot;p&quot;;\-_)&quot;p&quot;"/>
    <numFmt numFmtId="310" formatCode="#,##0.00;\(#,##0.00\);\-"/>
    <numFmt numFmtId="311" formatCode="dd/mm/yy;@"/>
    <numFmt numFmtId="312" formatCode="#,##0.0\%_);\(#,##0.0\%\);#,##0.0\%_);@_)"/>
    <numFmt numFmtId="313" formatCode="#.##000"/>
    <numFmt numFmtId="314" formatCode="0.0&quot;x&quot;;@_)"/>
    <numFmt numFmtId="315" formatCode="mm/dd/yy"/>
    <numFmt numFmtId="316" formatCode="#\ ###\ ###\ ##0\ "/>
    <numFmt numFmtId="317" formatCode="0.00;[Red]0.00"/>
    <numFmt numFmtId="318" formatCode="\+0.00%;\-0.00%"/>
    <numFmt numFmtId="319" formatCode="\+#,##0;\-#,##0"/>
    <numFmt numFmtId="320" formatCode="_ * #,##0_ ;_ * \-#,##0_ ;_ * &quot;-&quot;_ ;_ @_ "/>
    <numFmt numFmtId="321" formatCode="_ * #,##0_ ;_ * \-#,##0_ ;_ * &quot;-&quot;??_ ;_ @_ "/>
    <numFmt numFmtId="322" formatCode="\g\ \=\ 0.0%;\g\ \=\ \-0.0%"/>
    <numFmt numFmtId="323" formatCode="_(* #,##0_);_(* \(#,##0\);_(* &quot;-&quot;??_);_(@_)"/>
    <numFmt numFmtId="324" formatCode="#,###,;\(#,###,\)"/>
    <numFmt numFmtId="325" formatCode="&quot;Yes&quot;;[Red]&quot;No&quot;"/>
    <numFmt numFmtId="326" formatCode="0.00000"/>
    <numFmt numFmtId="327" formatCode="[&gt;0]General"/>
    <numFmt numFmtId="328" formatCode="0.0\x\ "/>
    <numFmt numFmtId="329" formatCode="0\ \d\a\y"/>
    <numFmt numFmtId="330" formatCode="#,"/>
    <numFmt numFmtId="331" formatCode="#,##0.00;[Red]#,##0.00"/>
    <numFmt numFmtId="332" formatCode="_-&quot;L.&quot;\ * #,##0_-;\-&quot;L.&quot;\ * #,##0_-;_-&quot;L.&quot;\ * &quot;-&quot;_-;_-@_-"/>
    <numFmt numFmtId="333" formatCode="_-&quot;F&quot;\ * #,##0.00_-;_-&quot;F&quot;\ * #,##0.00\-;_-&quot;F&quot;\ * &quot;-&quot;??_-;_-@_-"/>
    <numFmt numFmtId="334" formatCode="\$#,#00"/>
    <numFmt numFmtId="335" formatCode="_-* #,##0.00\ _L_E_I_-;\-* #,##0.00\ _L_E_I_-;_-* &quot;-&quot;??\ _L_E_I_-;_-@_-"/>
    <numFmt numFmtId="336" formatCode="0.00_)"/>
    <numFmt numFmtId="337" formatCode="0\ \ ;\(0\)\ \ \ "/>
    <numFmt numFmtId="338" formatCode="_-* #,##0\ _€_-;\-* #,##0\ _€_-;_-* &quot;-&quot;??\ _€_-;_-@_-"/>
    <numFmt numFmtId="339" formatCode="_-* #,##0.0000\ _€_-;\-* #,##0.0000\ _€_-;_-* &quot;-&quot;??\ _€_-;_-@_-"/>
  </numFmts>
  <fonts count="301">
    <font>
      <sz val="11"/>
      <color theme="1"/>
      <name val="Calibri"/>
      <family val="2"/>
      <scheme val="minor"/>
    </font>
    <font>
      <b/>
      <sz val="11"/>
      <color theme="1"/>
      <name val="Calibri"/>
      <family val="2"/>
      <scheme val="minor"/>
    </font>
    <font>
      <b/>
      <sz val="10"/>
      <name val="Arial"/>
      <family val="2"/>
    </font>
    <font>
      <sz val="10"/>
      <name val="Arial"/>
      <family val="2"/>
    </font>
    <font>
      <b/>
      <sz val="20"/>
      <name val="Arial"/>
      <family val="2"/>
    </font>
    <font>
      <b/>
      <sz val="12"/>
      <name val="Arial"/>
      <family val="2"/>
    </font>
    <font>
      <sz val="12"/>
      <name val="Arial"/>
      <family val="2"/>
    </font>
    <font>
      <sz val="11"/>
      <color theme="1"/>
      <name val="Calibri"/>
      <family val="2"/>
      <scheme val="minor"/>
    </font>
    <font>
      <b/>
      <sz val="11"/>
      <color rgb="FFFA7D00"/>
      <name val="Calibri"/>
      <family val="2"/>
      <scheme val="minor"/>
    </font>
    <font>
      <sz val="11"/>
      <color theme="0"/>
      <name val="Calibri"/>
      <family val="2"/>
      <scheme val="minor"/>
    </font>
    <font>
      <u/>
      <sz val="6"/>
      <color indexed="8"/>
      <name val="MS Sans Serif"/>
      <family val="2"/>
    </font>
    <font>
      <sz val="10"/>
      <name val="Geneva"/>
      <family val="2"/>
    </font>
    <font>
      <sz val="9"/>
      <name val="Arial"/>
      <family val="2"/>
    </font>
    <font>
      <sz val="10"/>
      <color indexed="11"/>
      <name val="Arial"/>
      <family val="2"/>
    </font>
    <font>
      <i/>
      <sz val="10"/>
      <color indexed="12"/>
      <name val="Arial"/>
      <family val="2"/>
    </font>
    <font>
      <i/>
      <sz val="10"/>
      <color indexed="10"/>
      <name val="Arial"/>
      <family val="2"/>
    </font>
    <font>
      <sz val="11"/>
      <name val="?? ?????"/>
      <family val="3"/>
      <charset val="128"/>
    </font>
    <font>
      <sz val="8"/>
      <name val="Arial"/>
      <family val="2"/>
    </font>
    <font>
      <sz val="10"/>
      <name val="Arial Greek"/>
      <family val="2"/>
    </font>
    <font>
      <sz val="10"/>
      <name val="MS Sans Serif"/>
      <family val="2"/>
    </font>
    <font>
      <sz val="10"/>
      <name val="Arial Narrow"/>
      <family val="2"/>
    </font>
    <font>
      <sz val="10"/>
      <name val="Helv"/>
    </font>
    <font>
      <sz val="10"/>
      <name val="CG Times (W1)"/>
    </font>
    <font>
      <sz val="10"/>
      <name val="CG Times (W1)"/>
      <family val="2"/>
    </font>
    <font>
      <sz val="10"/>
      <color indexed="8"/>
      <name val="Arial"/>
      <family val="2"/>
    </font>
    <font>
      <sz val="10"/>
      <name val="Helv"/>
      <family val="2"/>
    </font>
    <font>
      <sz val="10"/>
      <name val="Helv"/>
      <charset val="238"/>
    </font>
    <font>
      <sz val="10"/>
      <name val="Times New Roman"/>
      <family val="1"/>
    </font>
    <font>
      <b/>
      <sz val="22"/>
      <color indexed="18"/>
      <name val="Arial"/>
      <family val="2"/>
    </font>
    <font>
      <sz val="8"/>
      <name val="Palatino"/>
      <family val="1"/>
    </font>
    <font>
      <sz val="9"/>
      <color indexed="8"/>
      <name val="Arial"/>
      <family val="2"/>
    </font>
    <font>
      <b/>
      <sz val="14"/>
      <color indexed="18"/>
      <name val="Arial"/>
      <family val="2"/>
    </font>
    <font>
      <b/>
      <sz val="10"/>
      <color indexed="18"/>
      <name val="Arial"/>
      <family val="2"/>
    </font>
    <font>
      <b/>
      <sz val="10"/>
      <color indexed="62"/>
      <name val="Arial"/>
      <family val="2"/>
    </font>
    <font>
      <b/>
      <u val="singleAccounting"/>
      <sz val="10"/>
      <color indexed="18"/>
      <name val="Arial"/>
      <family val="2"/>
    </font>
    <font>
      <b/>
      <u val="singleAccounting"/>
      <sz val="10"/>
      <color indexed="62"/>
      <name val="Arial"/>
      <family val="2"/>
    </font>
    <font>
      <b/>
      <u val="singleAccounting"/>
      <sz val="8"/>
      <name val="Arial"/>
      <family val="2"/>
    </font>
    <font>
      <b/>
      <sz val="7"/>
      <name val="Geometr706 Md BT"/>
    </font>
    <font>
      <sz val="11"/>
      <color indexed="10"/>
      <name val="–¾’©"/>
      <charset val="128"/>
    </font>
    <font>
      <sz val="8"/>
      <name val="MS Sans Serif"/>
      <family val="2"/>
    </font>
    <font>
      <sz val="10"/>
      <name val="Palatino"/>
      <family val="1"/>
    </font>
    <font>
      <sz val="6"/>
      <name val="MS Sans Serif"/>
      <family val="2"/>
    </font>
    <font>
      <sz val="8"/>
      <color indexed="14"/>
      <name val="Times New Roman"/>
      <family val="1"/>
    </font>
    <font>
      <u/>
      <sz val="6"/>
      <name val="MS Sans Serif"/>
      <family val="2"/>
    </font>
    <font>
      <sz val="11"/>
      <color indexed="8"/>
      <name val="Calibri"/>
      <family val="2"/>
    </font>
    <font>
      <sz val="10"/>
      <color indexed="8"/>
      <name val="Calibri"/>
      <family val="2"/>
    </font>
    <font>
      <sz val="10"/>
      <color indexed="8"/>
      <name val="Helv"/>
    </font>
    <font>
      <sz val="11"/>
      <color indexed="9"/>
      <name val="Calibri"/>
      <family val="2"/>
    </font>
    <font>
      <sz val="10"/>
      <color indexed="9"/>
      <name val="Calibri"/>
      <family val="2"/>
    </font>
    <font>
      <sz val="10"/>
      <color indexed="9"/>
      <name val="Arial"/>
      <family val="2"/>
    </font>
    <font>
      <sz val="8.5"/>
      <color indexed="32"/>
      <name val="MS Sans Serif"/>
      <family val="2"/>
    </font>
    <font>
      <sz val="12"/>
      <name val="Helv"/>
    </font>
    <font>
      <sz val="10"/>
      <color indexed="12"/>
      <name val="Arial"/>
      <family val="2"/>
    </font>
    <font>
      <b/>
      <sz val="16"/>
      <name val="Arial"/>
      <family val="2"/>
    </font>
    <font>
      <b/>
      <sz val="10"/>
      <color indexed="10"/>
      <name val="Arial"/>
      <family val="2"/>
    </font>
    <font>
      <sz val="9"/>
      <color indexed="12"/>
      <name val="Tahoma"/>
      <family val="2"/>
    </font>
    <font>
      <sz val="11"/>
      <color indexed="10"/>
      <name val="Calibri"/>
      <family val="2"/>
    </font>
    <font>
      <sz val="10"/>
      <name val="Courier"/>
      <family val="3"/>
    </font>
    <font>
      <sz val="11"/>
      <color indexed="20"/>
      <name val="Calibri"/>
      <family val="2"/>
    </font>
    <font>
      <sz val="10"/>
      <color indexed="20"/>
      <name val="Calibri"/>
      <family val="2"/>
    </font>
    <font>
      <sz val="10"/>
      <color indexed="20"/>
      <name val="Arial"/>
      <family val="2"/>
    </font>
    <font>
      <b/>
      <sz val="10"/>
      <color indexed="9"/>
      <name val="Arial"/>
      <family val="2"/>
    </font>
    <font>
      <b/>
      <i/>
      <sz val="10"/>
      <name val="Times New Roman"/>
      <family val="1"/>
    </font>
    <font>
      <sz val="10"/>
      <name val="Univers"/>
      <family val="2"/>
    </font>
    <font>
      <b/>
      <sz val="8"/>
      <color indexed="9"/>
      <name val="Arial"/>
      <family val="2"/>
    </font>
    <font>
      <b/>
      <sz val="11"/>
      <color indexed="52"/>
      <name val="Calibri"/>
      <family val="2"/>
    </font>
    <font>
      <b/>
      <sz val="10"/>
      <color indexed="12"/>
      <name val="Arial"/>
      <family val="2"/>
    </font>
    <font>
      <b/>
      <sz val="10"/>
      <color indexed="8"/>
      <name val="Arial"/>
      <family val="2"/>
    </font>
    <font>
      <sz val="10"/>
      <color indexed="9"/>
      <name val="MS Sans Serif"/>
      <family val="2"/>
    </font>
    <font>
      <sz val="6"/>
      <color indexed="9"/>
      <name val="MS Serif"/>
      <family val="1"/>
    </font>
    <font>
      <sz val="12"/>
      <color indexed="8"/>
      <name val="Arial MT"/>
      <family val="2"/>
    </font>
    <font>
      <sz val="12"/>
      <color indexed="12"/>
      <name val="Arial MT"/>
      <family val="2"/>
    </font>
    <font>
      <sz val="10"/>
      <color indexed="12"/>
      <name val="MS Sans Serif"/>
      <family val="2"/>
    </font>
    <font>
      <sz val="6"/>
      <color indexed="12"/>
      <name val="MS Sans Serif"/>
      <family val="2"/>
    </font>
    <font>
      <u/>
      <sz val="6"/>
      <color indexed="12"/>
      <name val="MS Sans Serif"/>
      <family val="2"/>
    </font>
    <font>
      <sz val="8"/>
      <color indexed="18"/>
      <name val="Helvetica"/>
      <family val="2"/>
    </font>
    <font>
      <sz val="12"/>
      <name val="Tms Rmn"/>
    </font>
    <font>
      <sz val="12"/>
      <name val="Tms Rmn"/>
      <family val="2"/>
    </font>
    <font>
      <sz val="7"/>
      <name val="Times New Roman"/>
      <family val="1"/>
    </font>
    <font>
      <sz val="12"/>
      <color indexed="17"/>
      <name val="Calibri"/>
      <family val="2"/>
    </font>
    <font>
      <sz val="8"/>
      <name val="Times New Roman"/>
      <family val="1"/>
    </font>
    <font>
      <sz val="8"/>
      <name val="AvantGarde"/>
      <family val="2"/>
    </font>
    <font>
      <b/>
      <sz val="11"/>
      <color indexed="10"/>
      <name val="Calibri"/>
      <family val="2"/>
    </font>
    <font>
      <b/>
      <sz val="10"/>
      <color indexed="52"/>
      <name val="Calibri"/>
      <family val="2"/>
    </font>
    <font>
      <b/>
      <sz val="10"/>
      <color indexed="52"/>
      <name val="Arial"/>
      <family val="2"/>
    </font>
    <font>
      <sz val="11"/>
      <color indexed="52"/>
      <name val="Calibri"/>
      <family val="2"/>
    </font>
    <font>
      <b/>
      <sz val="11"/>
      <color indexed="9"/>
      <name val="Calibri"/>
      <family val="2"/>
    </font>
    <font>
      <sz val="8.5"/>
      <color indexed="32"/>
      <name val="Book Antiqua"/>
      <family val="1"/>
    </font>
    <font>
      <sz val="7"/>
      <color indexed="10"/>
      <name val="Helvetica"/>
      <family val="2"/>
    </font>
    <font>
      <b/>
      <sz val="10"/>
      <color indexed="9"/>
      <name val="Calibri"/>
      <family val="2"/>
    </font>
    <font>
      <sz val="10"/>
      <color indexed="10"/>
      <name val="Arial"/>
      <family val="2"/>
    </font>
    <font>
      <sz val="10"/>
      <name val="FrankTimes"/>
      <family val="2"/>
    </font>
    <font>
      <b/>
      <sz val="12"/>
      <color indexed="8"/>
      <name val="Futura"/>
      <family val="2"/>
    </font>
    <font>
      <sz val="10"/>
      <color indexed="62"/>
      <name val="Arial"/>
      <family val="2"/>
    </font>
    <font>
      <sz val="10"/>
      <name val="Tms Rmn"/>
    </font>
    <font>
      <sz val="10"/>
      <color indexed="56"/>
      <name val="Arial"/>
      <family val="2"/>
    </font>
    <font>
      <sz val="8"/>
      <color indexed="12"/>
      <name val="Helv"/>
    </font>
    <font>
      <sz val="8"/>
      <color indexed="12"/>
      <name val="Helv"/>
      <family val="2"/>
    </font>
    <font>
      <sz val="8"/>
      <name val="BC 3of9"/>
    </font>
    <font>
      <sz val="10"/>
      <color indexed="15"/>
      <name val="Arial"/>
      <family val="2"/>
    </font>
    <font>
      <sz val="10"/>
      <color indexed="63"/>
      <name val="Arial"/>
      <family val="2"/>
    </font>
    <font>
      <sz val="10"/>
      <color indexed="8"/>
      <name val="MS Sans Serif"/>
      <family val="2"/>
    </font>
    <font>
      <b/>
      <sz val="11"/>
      <name val="Times New Roman"/>
      <family val="1"/>
    </font>
    <font>
      <sz val="9"/>
      <name val="TimesNewRomanPS"/>
    </font>
    <font>
      <sz val="10"/>
      <name val="MS Serif"/>
      <family val="1"/>
    </font>
    <font>
      <b/>
      <sz val="10"/>
      <color indexed="14"/>
      <name val="Helv"/>
    </font>
    <font>
      <b/>
      <sz val="10"/>
      <color indexed="14"/>
      <name val="Helv"/>
      <family val="2"/>
    </font>
    <font>
      <sz val="9"/>
      <name val="Arial Narrow"/>
      <family val="2"/>
    </font>
    <font>
      <sz val="10"/>
      <name val="Helvetica"/>
      <family val="2"/>
    </font>
    <font>
      <sz val="10"/>
      <color indexed="17"/>
      <name val="Palatino"/>
      <family val="1"/>
    </font>
    <font>
      <sz val="6.5"/>
      <name val="Univers (WN)"/>
      <family val="2"/>
    </font>
    <font>
      <b/>
      <sz val="14"/>
      <color indexed="13"/>
      <name val="Arial"/>
      <family val="2"/>
    </font>
    <font>
      <sz val="8.5"/>
      <name val="MS Sans Serif"/>
      <family val="2"/>
    </font>
    <font>
      <b/>
      <sz val="10"/>
      <name val="Times New Roman"/>
      <family val="1"/>
    </font>
    <font>
      <sz val="10"/>
      <name val="CG Times"/>
    </font>
    <font>
      <sz val="10"/>
      <name val="CG Times"/>
      <family val="2"/>
    </font>
    <font>
      <sz val="12"/>
      <name val="Arial MT"/>
    </font>
    <font>
      <b/>
      <sz val="10"/>
      <color indexed="9"/>
      <name val="Helv"/>
    </font>
    <font>
      <b/>
      <sz val="10"/>
      <color indexed="8"/>
      <name val="Helv"/>
    </font>
    <font>
      <sz val="9"/>
      <color indexed="11"/>
      <name val="Palatino"/>
      <family val="1"/>
    </font>
    <font>
      <b/>
      <sz val="7"/>
      <name val="Small Fonts"/>
      <family val="2"/>
    </font>
    <font>
      <sz val="12"/>
      <name val="Tms Rmn"/>
      <charset val="161"/>
    </font>
    <font>
      <b/>
      <sz val="10"/>
      <color indexed="8"/>
      <name val="Helv"/>
      <family val="2"/>
    </font>
    <font>
      <b/>
      <sz val="7"/>
      <color indexed="10"/>
      <name val="Courier New"/>
      <family val="3"/>
    </font>
    <font>
      <sz val="11"/>
      <color indexed="62"/>
      <name val="Calibri"/>
      <family val="2"/>
    </font>
    <font>
      <i/>
      <sz val="11"/>
      <color indexed="23"/>
      <name val="Calibri"/>
      <family val="2"/>
    </font>
    <font>
      <i/>
      <sz val="10"/>
      <color indexed="23"/>
      <name val="Calibri"/>
      <family val="2"/>
    </font>
    <font>
      <i/>
      <sz val="10"/>
      <color indexed="23"/>
      <name val="Arial"/>
      <family val="2"/>
    </font>
    <font>
      <i/>
      <sz val="8"/>
      <name val="Times New Roman"/>
      <family val="1"/>
    </font>
    <font>
      <i/>
      <sz val="10"/>
      <name val="Arial Narrow"/>
      <family val="2"/>
    </font>
    <font>
      <sz val="9"/>
      <name val="Times New Roman"/>
      <family val="1"/>
    </font>
    <font>
      <b/>
      <sz val="10"/>
      <color indexed="25"/>
      <name val="Arial Narrow"/>
      <family val="2"/>
    </font>
    <font>
      <b/>
      <u val="singleAccounting"/>
      <sz val="9"/>
      <name val="Times New Roman"/>
      <family val="1"/>
    </font>
    <font>
      <i/>
      <sz val="10"/>
      <color indexed="25"/>
      <name val="Arial Narrow"/>
      <family val="2"/>
    </font>
    <font>
      <sz val="14"/>
      <name val="Arial"/>
      <family val="2"/>
    </font>
    <font>
      <b/>
      <sz val="12"/>
      <color indexed="55"/>
      <name val="Arial"/>
      <family val="2"/>
    </font>
    <font>
      <b/>
      <sz val="14"/>
      <name val="Arial"/>
      <family val="2"/>
    </font>
    <font>
      <b/>
      <i/>
      <sz val="9.5"/>
      <name val="Times New Roman"/>
      <family val="1"/>
    </font>
    <font>
      <sz val="10"/>
      <color indexed="25"/>
      <name val="Arial Narrow"/>
      <family val="2"/>
    </font>
    <font>
      <b/>
      <sz val="14"/>
      <color indexed="25"/>
      <name val="Arial"/>
      <family val="2"/>
    </font>
    <font>
      <sz val="8"/>
      <color indexed="25"/>
      <name val="Arial Narrow"/>
      <family val="2"/>
    </font>
    <font>
      <b/>
      <sz val="10"/>
      <name val="Arial Narrow"/>
      <family val="2"/>
    </font>
    <font>
      <b/>
      <i/>
      <sz val="10"/>
      <name val="Arial Narrow"/>
      <family val="2"/>
    </font>
    <font>
      <b/>
      <sz val="10"/>
      <color indexed="13"/>
      <name val="Times New Roman"/>
      <family val="1"/>
    </font>
    <font>
      <sz val="9"/>
      <color indexed="17"/>
      <name val="Palatino"/>
      <family val="1"/>
    </font>
    <font>
      <sz val="1"/>
      <color indexed="8"/>
      <name val="Courier"/>
      <family val="3"/>
    </font>
    <font>
      <sz val="7"/>
      <name val="Palatino"/>
      <family val="1"/>
    </font>
    <font>
      <sz val="10"/>
      <color indexed="12"/>
      <name val="Helvetica"/>
      <family val="2"/>
    </font>
    <font>
      <sz val="10"/>
      <color indexed="12"/>
      <name val="Times New Roman"/>
      <family val="1"/>
    </font>
    <font>
      <sz val="9"/>
      <name val="Arial"/>
      <family val="3"/>
      <charset val="128"/>
    </font>
    <font>
      <b/>
      <sz val="10"/>
      <color indexed="16"/>
      <name val="Times New Roman"/>
      <family val="1"/>
    </font>
    <font>
      <sz val="9"/>
      <color indexed="18"/>
      <name val="Times New Roman"/>
      <family val="1"/>
    </font>
    <font>
      <b/>
      <sz val="8"/>
      <name val="Arial"/>
      <family val="2"/>
    </font>
    <font>
      <sz val="11"/>
      <color indexed="17"/>
      <name val="Calibri"/>
      <family val="2"/>
    </font>
    <font>
      <sz val="10"/>
      <color indexed="17"/>
      <name val="Calibri"/>
      <family val="2"/>
    </font>
    <font>
      <sz val="10"/>
      <color indexed="17"/>
      <name val="Arial"/>
      <family val="2"/>
    </font>
    <font>
      <b/>
      <sz val="10"/>
      <name val="MS Sans Serif"/>
      <family val="2"/>
    </font>
    <font>
      <sz val="6"/>
      <color indexed="16"/>
      <name val="Palatino"/>
      <family val="1"/>
    </font>
    <font>
      <b/>
      <sz val="16"/>
      <color indexed="8"/>
      <name val="Arial"/>
      <family val="2"/>
    </font>
    <font>
      <b/>
      <sz val="15"/>
      <color indexed="56"/>
      <name val="Calibri"/>
      <family val="2"/>
    </font>
    <font>
      <b/>
      <sz val="15"/>
      <color indexed="62"/>
      <name val="Calibri"/>
      <family val="2"/>
    </font>
    <font>
      <b/>
      <sz val="15"/>
      <color indexed="56"/>
      <name val="Arial"/>
      <family val="2"/>
    </font>
    <font>
      <b/>
      <sz val="13"/>
      <color indexed="56"/>
      <name val="Calibri"/>
      <family val="2"/>
    </font>
    <font>
      <sz val="18"/>
      <name val="Helvetica-Black"/>
    </font>
    <font>
      <b/>
      <sz val="13"/>
      <color indexed="62"/>
      <name val="Calibri"/>
      <family val="2"/>
    </font>
    <font>
      <b/>
      <sz val="13"/>
      <color indexed="56"/>
      <name val="Arial"/>
      <family val="2"/>
    </font>
    <font>
      <b/>
      <sz val="11"/>
      <color indexed="56"/>
      <name val="Calibri"/>
      <family val="2"/>
    </font>
    <font>
      <i/>
      <sz val="14"/>
      <name val="Palatino"/>
      <family val="1"/>
    </font>
    <font>
      <b/>
      <sz val="11"/>
      <color indexed="62"/>
      <name val="Calibri"/>
      <family val="2"/>
    </font>
    <font>
      <b/>
      <sz val="11"/>
      <color indexed="56"/>
      <name val="Arial"/>
      <family val="2"/>
    </font>
    <font>
      <u/>
      <sz val="10"/>
      <color indexed="36"/>
      <name val="Arial"/>
      <family val="2"/>
    </font>
    <font>
      <sz val="8"/>
      <name val="Helv"/>
    </font>
    <font>
      <sz val="8.25"/>
      <name val="Helv"/>
    </font>
    <font>
      <sz val="8"/>
      <color indexed="12"/>
      <name val="Arial"/>
      <family val="2"/>
    </font>
    <font>
      <sz val="8"/>
      <name val="Helvetica"/>
      <family val="2"/>
    </font>
    <font>
      <sz val="10"/>
      <name val="CG Times"/>
      <family val="1"/>
    </font>
    <font>
      <b/>
      <sz val="8"/>
      <name val="MS Sans Serif"/>
      <family val="2"/>
    </font>
    <font>
      <b/>
      <sz val="10"/>
      <color indexed="10"/>
      <name val="MS Sans Serif"/>
      <family val="2"/>
    </font>
    <font>
      <sz val="10"/>
      <color indexed="25"/>
      <name val="Helvetica"/>
      <family val="2"/>
    </font>
    <font>
      <sz val="10"/>
      <color indexed="52"/>
      <name val="Calibri"/>
      <family val="2"/>
    </font>
    <font>
      <sz val="26"/>
      <name val="Arial"/>
      <family val="2"/>
    </font>
    <font>
      <sz val="48"/>
      <name val="Arial"/>
      <family val="2"/>
    </font>
    <font>
      <b/>
      <sz val="100"/>
      <name val="Arial"/>
      <family val="2"/>
    </font>
    <font>
      <b/>
      <sz val="11"/>
      <color indexed="18"/>
      <name val="Times New Roman"/>
      <family val="1"/>
    </font>
    <font>
      <b/>
      <i/>
      <sz val="10"/>
      <name val="Arial"/>
      <family val="2"/>
    </font>
    <font>
      <sz val="11"/>
      <color indexed="60"/>
      <name val="Calibri"/>
      <family val="2"/>
    </font>
    <font>
      <sz val="10"/>
      <color indexed="60"/>
      <name val="Calibri"/>
      <family val="2"/>
    </font>
    <font>
      <sz val="11"/>
      <color indexed="19"/>
      <name val="Calibri"/>
      <family val="2"/>
    </font>
    <font>
      <sz val="10"/>
      <color indexed="60"/>
      <name val="Arial"/>
      <family val="2"/>
    </font>
    <font>
      <sz val="7"/>
      <name val="Small Fonts"/>
      <family val="2"/>
    </font>
    <font>
      <sz val="11"/>
      <color theme="1"/>
      <name val="Arial"/>
      <family val="2"/>
    </font>
    <font>
      <sz val="10"/>
      <color theme="1"/>
      <name val="Arial"/>
      <family val="2"/>
    </font>
    <font>
      <b/>
      <sz val="10"/>
      <color indexed="13"/>
      <name val="Arial"/>
      <family val="2"/>
    </font>
    <font>
      <sz val="10"/>
      <color indexed="22"/>
      <name val="Arial"/>
      <family val="2"/>
    </font>
    <font>
      <sz val="10"/>
      <name val="Book Antiqua"/>
      <family val="1"/>
    </font>
    <font>
      <sz val="10"/>
      <name val="Arial CE"/>
    </font>
    <font>
      <i/>
      <sz val="10"/>
      <name val="Helv"/>
    </font>
    <font>
      <b/>
      <sz val="11"/>
      <color indexed="63"/>
      <name val="Calibri"/>
      <family val="2"/>
    </font>
    <font>
      <b/>
      <sz val="10"/>
      <color indexed="63"/>
      <name val="Calibri"/>
      <family val="2"/>
    </font>
    <font>
      <b/>
      <sz val="10"/>
      <color indexed="63"/>
      <name val="Arial"/>
      <family val="2"/>
    </font>
    <font>
      <b/>
      <sz val="8"/>
      <color indexed="9"/>
      <name val="Helv"/>
    </font>
    <font>
      <sz val="8"/>
      <color indexed="9"/>
      <name val="Helv"/>
    </font>
    <font>
      <b/>
      <sz val="26"/>
      <name val="Times New Roman"/>
      <family val="1"/>
    </font>
    <font>
      <b/>
      <sz val="18"/>
      <name val="Times New Roman"/>
      <family val="1"/>
    </font>
    <font>
      <sz val="10"/>
      <color indexed="16"/>
      <name val="Helvetica-Black"/>
    </font>
    <font>
      <b/>
      <sz val="9"/>
      <name val="Frutiger 45 Light"/>
      <family val="2"/>
    </font>
    <font>
      <i/>
      <sz val="10"/>
      <name val="Arial"/>
      <family val="2"/>
    </font>
    <font>
      <b/>
      <sz val="10"/>
      <color indexed="8"/>
      <name val="Arial Narrow"/>
      <family val="2"/>
    </font>
    <font>
      <sz val="8"/>
      <name val="Arial CE"/>
      <family val="2"/>
      <charset val="238"/>
    </font>
    <font>
      <sz val="10"/>
      <color indexed="55"/>
      <name val="Times New Roman"/>
      <family val="1"/>
    </font>
    <font>
      <b/>
      <i/>
      <sz val="8"/>
      <name val="Times New Roman"/>
      <family val="1"/>
    </font>
    <font>
      <b/>
      <sz val="12"/>
      <name val="MS Sans Serif"/>
      <family val="2"/>
    </font>
    <font>
      <i/>
      <sz val="8"/>
      <name val="Helvetica"/>
      <family val="2"/>
    </font>
    <font>
      <sz val="10"/>
      <color indexed="39"/>
      <name val="Arial"/>
      <family val="2"/>
    </font>
    <font>
      <b/>
      <sz val="12"/>
      <color indexed="8"/>
      <name val="Arial"/>
      <family val="2"/>
    </font>
    <font>
      <b/>
      <sz val="16"/>
      <color indexed="23"/>
      <name val="Arial"/>
      <family val="2"/>
    </font>
    <font>
      <sz val="8"/>
      <color indexed="10"/>
      <name val="Helvetica"/>
      <family val="2"/>
    </font>
    <font>
      <b/>
      <sz val="14"/>
      <color indexed="10"/>
      <name val="Arial"/>
      <family val="2"/>
    </font>
    <font>
      <sz val="9"/>
      <color indexed="20"/>
      <name val="Arial"/>
      <family val="2"/>
    </font>
    <font>
      <sz val="9"/>
      <color indexed="48"/>
      <name val="Arial"/>
      <family val="2"/>
    </font>
    <font>
      <b/>
      <sz val="10"/>
      <color indexed="20"/>
      <name val="Arial"/>
      <family val="2"/>
    </font>
    <font>
      <b/>
      <sz val="9"/>
      <color indexed="20"/>
      <name val="Arial"/>
      <family val="2"/>
    </font>
    <font>
      <sz val="9"/>
      <color indexed="8"/>
      <name val="Times New Roman"/>
      <family val="1"/>
    </font>
    <font>
      <sz val="8"/>
      <color indexed="17"/>
      <name val="Helvetica"/>
      <family val="2"/>
    </font>
    <font>
      <b/>
      <sz val="10"/>
      <color indexed="47"/>
      <name val="Arial"/>
      <family val="2"/>
    </font>
    <font>
      <b/>
      <sz val="10"/>
      <name val="Palatino"/>
      <family val="1"/>
    </font>
    <font>
      <b/>
      <sz val="9"/>
      <name val="Helvetica"/>
      <family val="2"/>
    </font>
    <font>
      <b/>
      <sz val="10"/>
      <color indexed="12"/>
      <name val="Helv"/>
    </font>
    <font>
      <b/>
      <sz val="8"/>
      <color indexed="8"/>
      <name val="Helv"/>
    </font>
    <font>
      <b/>
      <sz val="9"/>
      <name val="Helv"/>
      <family val="2"/>
    </font>
    <font>
      <sz val="9"/>
      <name val="NewsGoth Lt BT"/>
      <family val="2"/>
    </font>
    <font>
      <sz val="9"/>
      <name val="NewsGoth Dm BT"/>
      <family val="2"/>
    </font>
    <font>
      <sz val="10"/>
      <name val="NewsGoth Dm BT"/>
      <family val="2"/>
    </font>
    <font>
      <b/>
      <sz val="12"/>
      <name val="NewsGoth BT"/>
      <family val="2"/>
    </font>
    <font>
      <sz val="9"/>
      <name val="NewsGoth BT"/>
      <family val="2"/>
    </font>
    <font>
      <sz val="7.5"/>
      <name val="NewsGoth Lt BT"/>
      <family val="2"/>
    </font>
    <font>
      <b/>
      <sz val="9"/>
      <name val="Arial"/>
      <family val="2"/>
    </font>
    <font>
      <b/>
      <sz val="9"/>
      <name val="Palatino"/>
      <family val="1"/>
    </font>
    <font>
      <sz val="9"/>
      <color indexed="21"/>
      <name val="Helvetica-Black"/>
    </font>
    <font>
      <sz val="9"/>
      <name val="Helvetica-Black"/>
    </font>
    <font>
      <sz val="10"/>
      <name val="Tahoma"/>
      <family val="2"/>
    </font>
    <font>
      <b/>
      <sz val="24"/>
      <name val="MS Sans Serif"/>
      <family val="2"/>
    </font>
    <font>
      <b/>
      <sz val="18"/>
      <color indexed="56"/>
      <name val="Cambria"/>
      <family val="2"/>
    </font>
    <font>
      <b/>
      <sz val="8.5"/>
      <name val="MS Sans Serif"/>
      <family val="2"/>
    </font>
    <font>
      <b/>
      <sz val="1"/>
      <color indexed="8"/>
      <name val="Courier"/>
      <family val="3"/>
    </font>
    <font>
      <b/>
      <sz val="17"/>
      <name val="Helvetica"/>
      <family val="2"/>
    </font>
    <font>
      <b/>
      <sz val="11"/>
      <color indexed="23"/>
      <name val="Helvetica"/>
      <family val="2"/>
    </font>
    <font>
      <b/>
      <sz val="14"/>
      <name val="Times New Roman"/>
      <family val="1"/>
    </font>
    <font>
      <b/>
      <sz val="10"/>
      <color indexed="8"/>
      <name val="Calibri"/>
      <family val="2"/>
    </font>
    <font>
      <b/>
      <sz val="11"/>
      <color indexed="8"/>
      <name val="Calibri"/>
      <family val="2"/>
    </font>
    <font>
      <sz val="14"/>
      <color indexed="9"/>
      <name val="Arial"/>
      <family val="2"/>
    </font>
    <font>
      <b/>
      <sz val="10"/>
      <color indexed="17"/>
      <name val="Helv"/>
    </font>
    <font>
      <b/>
      <sz val="14"/>
      <color indexed="11"/>
      <name val="Arial"/>
      <family val="2"/>
    </font>
    <font>
      <u/>
      <sz val="10"/>
      <color indexed="8"/>
      <name val="MS Sans Serif"/>
      <family val="2"/>
    </font>
    <font>
      <b/>
      <sz val="8"/>
      <name val="Times New Roman"/>
      <family val="1"/>
    </font>
    <font>
      <sz val="12"/>
      <color indexed="11"/>
      <name val="Arial"/>
      <family val="2"/>
    </font>
    <font>
      <b/>
      <sz val="12"/>
      <color indexed="11"/>
      <name val="Arial"/>
      <family val="2"/>
    </font>
    <font>
      <sz val="8"/>
      <name val="Wachovia Celeste"/>
      <family val="1"/>
    </font>
    <font>
      <sz val="12"/>
      <name val="Times New Roman"/>
      <family val="1"/>
    </font>
    <font>
      <b/>
      <sz val="16"/>
      <color indexed="10"/>
      <name val="Arial"/>
      <family val="2"/>
    </font>
    <font>
      <sz val="10"/>
      <color indexed="10"/>
      <name val="Calibri"/>
      <family val="2"/>
    </font>
    <font>
      <b/>
      <sz val="11"/>
      <name val="Arial"/>
      <family val="2"/>
    </font>
    <font>
      <b/>
      <u/>
      <sz val="11"/>
      <color indexed="58"/>
      <name val="Tahoma"/>
      <family val="2"/>
    </font>
    <font>
      <b/>
      <sz val="10"/>
      <color indexed="18"/>
      <name val="Helvetica"/>
      <family val="2"/>
    </font>
    <font>
      <b/>
      <i/>
      <sz val="8"/>
      <name val="Helv"/>
    </font>
    <font>
      <sz val="6"/>
      <name val="Univers (WN)"/>
      <family val="2"/>
    </font>
    <font>
      <sz val="10"/>
      <name val="Arial Greek"/>
      <charset val="161"/>
    </font>
    <font>
      <u/>
      <sz val="10"/>
      <color indexed="12"/>
      <name val="Arial"/>
      <family val="2"/>
    </font>
    <font>
      <u/>
      <sz val="11"/>
      <color theme="10"/>
      <name val="Calibri"/>
      <family val="2"/>
      <scheme val="minor"/>
    </font>
    <font>
      <u/>
      <sz val="11"/>
      <color theme="11"/>
      <name val="Calibri"/>
      <family val="2"/>
      <scheme val="minor"/>
    </font>
    <font>
      <b/>
      <sz val="10"/>
      <name val="Calibri"/>
      <family val="2"/>
      <scheme val="minor"/>
    </font>
    <font>
      <sz val="10"/>
      <name val="Calibri"/>
      <family val="2"/>
      <scheme val="minor"/>
    </font>
    <font>
      <sz val="10"/>
      <color theme="1"/>
      <name val="Calibri"/>
      <family val="2"/>
      <scheme val="minor"/>
    </font>
    <font>
      <sz val="10"/>
      <color rgb="FFC00000"/>
      <name val="Calibri"/>
      <family val="2"/>
      <scheme val="minor"/>
    </font>
    <font>
      <b/>
      <i/>
      <sz val="10"/>
      <name val="Calibri"/>
      <family val="2"/>
      <scheme val="minor"/>
    </font>
    <font>
      <i/>
      <sz val="10"/>
      <name val="Calibri"/>
      <family val="2"/>
      <scheme val="minor"/>
    </font>
    <font>
      <b/>
      <i/>
      <sz val="10"/>
      <color theme="1"/>
      <name val="Calibri"/>
      <family val="2"/>
      <scheme val="minor"/>
    </font>
    <font>
      <sz val="8"/>
      <name val="Calibri"/>
      <family val="2"/>
      <scheme val="minor"/>
    </font>
    <font>
      <b/>
      <i/>
      <sz val="8"/>
      <name val="Calibri"/>
      <family val="2"/>
      <scheme val="minor"/>
    </font>
    <font>
      <i/>
      <sz val="8"/>
      <name val="Calibri"/>
      <family val="2"/>
      <scheme val="minor"/>
    </font>
    <font>
      <sz val="8"/>
      <color theme="1"/>
      <name val="Calibri"/>
      <family val="2"/>
      <scheme val="minor"/>
    </font>
    <font>
      <b/>
      <sz val="8"/>
      <name val="Calibri"/>
      <family val="2"/>
      <scheme val="minor"/>
    </font>
    <font>
      <b/>
      <sz val="8"/>
      <color theme="1"/>
      <name val="Calibri"/>
      <family val="2"/>
      <scheme val="minor"/>
    </font>
    <font>
      <sz val="8"/>
      <color rgb="FFFF0000"/>
      <name val="Calibri"/>
      <family val="2"/>
      <scheme val="minor"/>
    </font>
    <font>
      <i/>
      <sz val="8"/>
      <color theme="1"/>
      <name val="Calibri"/>
      <family val="2"/>
      <scheme val="minor"/>
    </font>
    <font>
      <b/>
      <i/>
      <sz val="8"/>
      <color theme="1"/>
      <name val="Calibri"/>
      <family val="2"/>
      <scheme val="minor"/>
    </font>
    <font>
      <b/>
      <u/>
      <sz val="8"/>
      <name val="Calibri"/>
      <family val="2"/>
      <scheme val="minor"/>
    </font>
    <font>
      <b/>
      <sz val="8"/>
      <color theme="4" tint="-0.499984740745262"/>
      <name val="Calibri"/>
      <family val="2"/>
      <scheme val="minor"/>
    </font>
    <font>
      <i/>
      <sz val="10"/>
      <color theme="1"/>
      <name val="Calibri"/>
      <family val="2"/>
      <scheme val="minor"/>
    </font>
    <font>
      <b/>
      <sz val="10"/>
      <color theme="1"/>
      <name val="Calibri"/>
      <family val="2"/>
      <scheme val="minor"/>
    </font>
    <font>
      <u/>
      <sz val="10"/>
      <name val="Calibri"/>
      <family val="2"/>
      <scheme val="minor"/>
    </font>
    <font>
      <u/>
      <sz val="10"/>
      <color theme="1"/>
      <name val="Calibri"/>
      <family val="2"/>
      <scheme val="minor"/>
    </font>
    <font>
      <b/>
      <i/>
      <sz val="12"/>
      <color theme="1"/>
      <name val="Calibri"/>
      <family val="2"/>
      <scheme val="minor"/>
    </font>
    <font>
      <i/>
      <sz val="10"/>
      <color rgb="FFC00000"/>
      <name val="Calibri"/>
      <family val="2"/>
      <scheme val="minor"/>
    </font>
    <font>
      <sz val="11"/>
      <color rgb="FF1F497D"/>
      <name val="Calibri"/>
      <family val="2"/>
      <scheme val="minor"/>
    </font>
    <font>
      <b/>
      <u/>
      <sz val="10"/>
      <color theme="1"/>
      <name val="Calibri"/>
      <family val="2"/>
      <scheme val="minor"/>
    </font>
    <font>
      <i/>
      <sz val="8"/>
      <color theme="0" tint="-0.499984740745262"/>
      <name val="Calibri"/>
      <family val="2"/>
      <scheme val="minor"/>
    </font>
    <font>
      <sz val="8"/>
      <color theme="0" tint="-0.499984740745262"/>
      <name val="Calibri"/>
      <family val="2"/>
      <scheme val="minor"/>
    </font>
    <font>
      <b/>
      <i/>
      <sz val="8"/>
      <color theme="0" tint="-0.499984740745262"/>
      <name val="Calibri"/>
      <family val="2"/>
      <scheme val="minor"/>
    </font>
    <font>
      <b/>
      <i/>
      <sz val="10"/>
      <color rgb="FFC00000"/>
      <name val="Calibri"/>
      <family val="2"/>
      <scheme val="minor"/>
    </font>
    <font>
      <i/>
      <sz val="8"/>
      <color theme="0" tint="-0.34998626667073579"/>
      <name val="Calibri"/>
      <family val="2"/>
      <scheme val="minor"/>
    </font>
  </fonts>
  <fills count="102">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indexed="42"/>
        <bgColor indexed="64"/>
      </patternFill>
    </fill>
    <fill>
      <patternFill patternType="solid">
        <fgColor rgb="FFF2F2F2"/>
      </patternFill>
    </fill>
    <fill>
      <patternFill patternType="solid">
        <fgColor theme="8"/>
      </patternFill>
    </fill>
    <fill>
      <patternFill patternType="solid">
        <fgColor indexed="8"/>
      </patternFill>
    </fill>
    <fill>
      <patternFill patternType="solid">
        <fgColor indexed="65"/>
        <bgColor indexed="17"/>
      </patternFill>
    </fill>
    <fill>
      <patternFill patternType="solid">
        <fgColor indexed="65"/>
        <bgColor indexed="64"/>
      </patternFill>
    </fill>
    <fill>
      <patternFill patternType="solid">
        <fgColor indexed="43"/>
      </patternFill>
    </fill>
    <fill>
      <patternFill patternType="solid">
        <fgColor indexed="43"/>
        <bgColor indexed="64"/>
      </patternFill>
    </fill>
    <fill>
      <patternFill patternType="solid">
        <fgColor indexed="59"/>
      </patternFill>
    </fill>
    <fill>
      <patternFill patternType="solid">
        <fgColor indexed="59"/>
        <bgColor indexed="64"/>
      </patternFill>
    </fill>
    <fill>
      <patternFill patternType="solid">
        <fgColor indexed="36"/>
      </patternFill>
    </fill>
    <fill>
      <patternFill patternType="solid">
        <fgColor indexed="36"/>
        <bgColor indexed="64"/>
      </patternFill>
    </fill>
    <fill>
      <patternFill patternType="solid">
        <fgColor indexed="31"/>
      </patternFill>
    </fill>
    <fill>
      <patternFill patternType="solid">
        <fgColor indexed="31"/>
        <bgColor indexed="64"/>
      </patternFill>
    </fill>
    <fill>
      <patternFill patternType="solid">
        <fgColor indexed="44"/>
      </patternFill>
    </fill>
    <fill>
      <patternFill patternType="solid">
        <fgColor indexed="45"/>
      </patternFill>
    </fill>
    <fill>
      <patternFill patternType="solid">
        <fgColor indexed="45"/>
        <bgColor indexed="64"/>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6"/>
        <bgColor indexed="64"/>
      </patternFill>
    </fill>
    <fill>
      <patternFill patternType="solid">
        <fgColor indexed="47"/>
      </patternFill>
    </fill>
    <fill>
      <patternFill patternType="solid">
        <fgColor indexed="27"/>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patternFill>
    </fill>
    <fill>
      <patternFill patternType="solid">
        <fgColor indexed="11"/>
        <bgColor indexed="64"/>
      </patternFill>
    </fill>
    <fill>
      <patternFill patternType="solid">
        <fgColor indexed="51"/>
      </patternFill>
    </fill>
    <fill>
      <patternFill patternType="solid">
        <fgColor indexed="51"/>
        <bgColor indexed="64"/>
      </patternFill>
    </fill>
    <fill>
      <patternFill patternType="solid">
        <fgColor indexed="30"/>
      </patternFill>
    </fill>
    <fill>
      <patternFill patternType="solid">
        <fgColor indexed="30"/>
        <bgColor indexed="64"/>
      </patternFill>
    </fill>
    <fill>
      <patternFill patternType="solid">
        <fgColor indexed="49"/>
      </patternFill>
    </fill>
    <fill>
      <patternFill patternType="solid">
        <fgColor indexed="49"/>
        <bgColor indexed="64"/>
      </patternFill>
    </fill>
    <fill>
      <patternFill patternType="solid">
        <fgColor indexed="52"/>
      </patternFill>
    </fill>
    <fill>
      <patternFill patternType="solid">
        <fgColor indexed="52"/>
        <bgColor indexed="64"/>
      </patternFill>
    </fill>
    <fill>
      <patternFill patternType="solid">
        <fgColor indexed="53"/>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18"/>
        <bgColor indexed="64"/>
      </patternFill>
    </fill>
    <fill>
      <patternFill patternType="solid">
        <fgColor indexed="22"/>
      </patternFill>
    </fill>
    <fill>
      <patternFill patternType="solid">
        <fgColor indexed="9"/>
      </patternFill>
    </fill>
    <fill>
      <patternFill patternType="solid">
        <fgColor indexed="8"/>
        <bgColor indexed="8"/>
      </patternFill>
    </fill>
    <fill>
      <patternFill patternType="solid">
        <fgColor indexed="8"/>
        <bgColor indexed="64"/>
      </patternFill>
    </fill>
    <fill>
      <patternFill patternType="solid">
        <fgColor indexed="22"/>
        <bgColor indexed="64"/>
      </patternFill>
    </fill>
    <fill>
      <patternFill patternType="lightGray">
        <fgColor indexed="15"/>
      </patternFill>
    </fill>
    <fill>
      <patternFill patternType="solid">
        <fgColor indexed="55"/>
      </patternFill>
    </fill>
    <fill>
      <patternFill patternType="solid">
        <fgColor indexed="55"/>
        <bgColor indexed="64"/>
      </patternFill>
    </fill>
    <fill>
      <patternFill patternType="solid">
        <fgColor indexed="8"/>
        <bgColor indexed="9"/>
      </patternFill>
    </fill>
    <fill>
      <patternFill patternType="mediumGray">
        <fgColor indexed="15"/>
      </patternFill>
    </fill>
    <fill>
      <patternFill patternType="solid">
        <fgColor indexed="9"/>
        <bgColor indexed="9"/>
      </patternFill>
    </fill>
    <fill>
      <patternFill patternType="darkGray">
        <fgColor indexed="22"/>
      </patternFill>
    </fill>
    <fill>
      <patternFill patternType="solid">
        <fgColor indexed="12"/>
      </patternFill>
    </fill>
    <fill>
      <patternFill patternType="darkGray">
        <fgColor indexed="9"/>
        <bgColor indexed="43"/>
      </patternFill>
    </fill>
    <fill>
      <patternFill patternType="solid">
        <fgColor indexed="25"/>
        <bgColor indexed="64"/>
      </patternFill>
    </fill>
    <fill>
      <patternFill patternType="mediumGray">
        <fgColor indexed="17"/>
      </patternFill>
    </fill>
    <fill>
      <patternFill patternType="solid">
        <fgColor indexed="18"/>
      </patternFill>
    </fill>
    <fill>
      <patternFill patternType="solid">
        <fgColor indexed="13"/>
        <bgColor indexed="64"/>
      </patternFill>
    </fill>
    <fill>
      <patternFill patternType="solid">
        <fgColor indexed="22"/>
        <bgColor indexed="8"/>
      </patternFill>
    </fill>
    <fill>
      <patternFill patternType="gray0625">
        <bgColor indexed="23"/>
      </patternFill>
    </fill>
    <fill>
      <patternFill patternType="solid">
        <fgColor indexed="24"/>
        <bgColor indexed="64"/>
      </patternFill>
    </fill>
    <fill>
      <patternFill patternType="mediumGray">
        <fgColor indexed="9"/>
        <bgColor indexed="22"/>
      </patternFill>
    </fill>
    <fill>
      <patternFill patternType="gray0625"/>
    </fill>
    <fill>
      <patternFill patternType="solid">
        <fgColor indexed="13"/>
        <bgColor indexed="8"/>
      </patternFill>
    </fill>
    <fill>
      <patternFill patternType="mediumGray">
        <fgColor indexed="12"/>
      </patternFill>
    </fill>
    <fill>
      <patternFill patternType="lightGray">
        <fgColor indexed="11"/>
        <bgColor indexed="9"/>
      </patternFill>
    </fill>
    <fill>
      <patternFill patternType="solid">
        <fgColor indexed="41"/>
        <bgColor indexed="64"/>
      </patternFill>
    </fill>
    <fill>
      <patternFill patternType="solid">
        <fgColor indexed="12"/>
        <bgColor indexed="64"/>
      </patternFill>
    </fill>
    <fill>
      <patternFill patternType="solid">
        <fgColor indexed="40"/>
        <bgColor indexed="64"/>
      </patternFill>
    </fill>
    <fill>
      <patternFill patternType="solid">
        <fgColor indexed="13"/>
      </patternFill>
    </fill>
    <fill>
      <patternFill patternType="solid">
        <fgColor indexed="21"/>
        <bgColor indexed="22"/>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4"/>
        <bgColor indexed="64"/>
      </patternFill>
    </fill>
    <fill>
      <patternFill patternType="gray0625">
        <bgColor indexed="22"/>
      </patternFill>
    </fill>
    <fill>
      <patternFill patternType="solid">
        <fgColor indexed="63"/>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45"/>
      </patternFill>
    </fill>
    <fill>
      <patternFill patternType="solid">
        <fgColor indexed="16"/>
        <bgColor indexed="64"/>
      </patternFill>
    </fill>
    <fill>
      <patternFill patternType="mediumGray">
        <fgColor indexed="9"/>
        <bgColor indexed="13"/>
      </patternFill>
    </fill>
    <fill>
      <patternFill patternType="solid">
        <fgColor indexed="15"/>
      </patternFill>
    </fill>
    <fill>
      <patternFill patternType="solid">
        <fgColor indexed="58"/>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95BDBC"/>
        <bgColor indexed="64"/>
      </patternFill>
    </fill>
  </fills>
  <borders count="105">
    <border>
      <left/>
      <right/>
      <top/>
      <bottom/>
      <diagonal/>
    </border>
    <border>
      <left style="thick">
        <color auto="1"/>
      </left>
      <right/>
      <top/>
      <bottom/>
      <diagonal/>
    </border>
    <border>
      <left/>
      <right/>
      <top style="hair">
        <color auto="1"/>
      </top>
      <bottom style="hair">
        <color auto="1"/>
      </bottom>
      <diagonal/>
    </border>
    <border>
      <left/>
      <right/>
      <top/>
      <bottom style="medium">
        <color auto="1"/>
      </bottom>
      <diagonal/>
    </border>
    <border>
      <left style="thick">
        <color auto="1"/>
      </left>
      <right/>
      <top style="thick">
        <color auto="1"/>
      </top>
      <bottom style="thick">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medium">
        <color auto="1"/>
      </top>
      <bottom style="medium">
        <color auto="1"/>
      </bottom>
      <diagonal/>
    </border>
    <border>
      <left/>
      <right/>
      <top style="thin">
        <color auto="1"/>
      </top>
      <bottom style="thin">
        <color auto="1"/>
      </bottom>
      <diagonal/>
    </border>
    <border>
      <left style="medium">
        <color auto="1"/>
      </left>
      <right/>
      <top/>
      <bottom/>
      <diagonal/>
    </border>
    <border>
      <left style="thin">
        <color rgb="FF7F7F7F"/>
      </left>
      <right style="thin">
        <color rgb="FF7F7F7F"/>
      </right>
      <top style="thin">
        <color rgb="FF7F7F7F"/>
      </top>
      <bottom style="thin">
        <color rgb="FF7F7F7F"/>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right/>
      <top style="medium">
        <color auto="1"/>
      </top>
      <bottom style="thin">
        <color auto="1"/>
      </bottom>
      <diagonal/>
    </border>
    <border>
      <left/>
      <right/>
      <top/>
      <bottom style="thin">
        <color auto="1"/>
      </bottom>
      <diagonal/>
    </border>
    <border>
      <left/>
      <right style="thin">
        <color auto="1"/>
      </right>
      <top style="thin">
        <color auto="1"/>
      </top>
      <bottom/>
      <diagonal/>
    </border>
    <border>
      <left style="dashed">
        <color indexed="38"/>
      </left>
      <right style="thin">
        <color indexed="20"/>
      </right>
      <top style="double">
        <color indexed="4"/>
      </top>
      <bottom/>
      <diagonal/>
    </border>
    <border>
      <left/>
      <right/>
      <top style="hair">
        <color indexed="8"/>
      </top>
      <bottom style="hair">
        <color indexed="8"/>
      </bottom>
      <diagonal/>
    </border>
    <border>
      <left/>
      <right/>
      <top/>
      <bottom style="medium">
        <color indexed="18"/>
      </bottom>
      <diagonal/>
    </border>
    <border>
      <left/>
      <right style="thin">
        <color auto="1"/>
      </right>
      <top/>
      <bottom/>
      <diagonal/>
    </border>
    <border>
      <left style="thin">
        <color auto="1"/>
      </left>
      <right style="thin">
        <color auto="1"/>
      </right>
      <top/>
      <bottom/>
      <diagonal/>
    </border>
    <border>
      <left/>
      <right/>
      <top/>
      <bottom style="thick">
        <color auto="1"/>
      </bottom>
      <diagonal/>
    </border>
    <border>
      <left/>
      <right style="hair">
        <color auto="1"/>
      </right>
      <top/>
      <bottom style="thin">
        <color auto="1"/>
      </bottom>
      <diagonal/>
    </border>
    <border>
      <left style="medium">
        <color indexed="9"/>
      </left>
      <right style="medium">
        <color indexed="9"/>
      </right>
      <top style="medium">
        <color indexed="9"/>
      </top>
      <bottom style="medium">
        <color indexed="9"/>
      </bottom>
      <diagonal/>
    </border>
    <border>
      <left/>
      <right/>
      <top/>
      <bottom style="medium">
        <color indexed="15"/>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style="thin">
        <color indexed="8"/>
      </bottom>
      <diagonal/>
    </border>
    <border>
      <left style="thin">
        <color indexed="8"/>
      </left>
      <right style="thin">
        <color indexed="8"/>
      </right>
      <top/>
      <bottom/>
      <diagonal/>
    </border>
    <border>
      <left/>
      <right style="medium">
        <color indexed="9"/>
      </right>
      <top/>
      <bottom style="medium">
        <color indexed="9"/>
      </bottom>
      <diagonal/>
    </border>
    <border>
      <left/>
      <right/>
      <top/>
      <bottom style="thin">
        <color indexed="4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diagonal/>
    </border>
    <border>
      <left style="hair">
        <color auto="1"/>
      </left>
      <right style="hair">
        <color auto="1"/>
      </right>
      <top/>
      <bottom/>
      <diagonal/>
    </border>
    <border>
      <left style="thin">
        <color auto="1"/>
      </left>
      <right/>
      <top/>
      <bottom style="thin">
        <color auto="1"/>
      </bottom>
      <diagonal/>
    </border>
    <border>
      <left/>
      <right/>
      <top/>
      <bottom style="dotted">
        <color auto="1"/>
      </bottom>
      <diagonal/>
    </border>
    <border>
      <left/>
      <right/>
      <top style="thin">
        <color indexed="25"/>
      </top>
      <bottom style="thin">
        <color indexed="25"/>
      </bottom>
      <diagonal/>
    </border>
    <border>
      <left/>
      <right/>
      <top style="thin">
        <color indexed="32"/>
      </top>
      <bottom style="thin">
        <color indexed="32"/>
      </bottom>
      <diagonal/>
    </border>
    <border>
      <left style="thin">
        <color auto="1"/>
      </left>
      <right/>
      <top/>
      <bottom style="medium">
        <color auto="1"/>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9"/>
      </left>
      <right style="thin">
        <color indexed="9"/>
      </right>
      <top style="thin">
        <color indexed="9"/>
      </top>
      <bottom style="thin">
        <color indexed="9"/>
      </bottom>
      <diagonal/>
    </border>
    <border>
      <left style="thin">
        <color auto="1"/>
      </left>
      <right/>
      <top style="double">
        <color auto="1"/>
      </top>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style="double">
        <color auto="1"/>
      </top>
      <bottom/>
      <diagonal/>
    </border>
    <border>
      <left/>
      <right/>
      <top style="medium">
        <color indexed="23"/>
      </top>
      <bottom style="medium">
        <color indexed="23"/>
      </bottom>
      <diagonal/>
    </border>
    <border>
      <left style="thin">
        <color indexed="63"/>
      </left>
      <right style="thin">
        <color indexed="63"/>
      </right>
      <top style="thin">
        <color auto="1"/>
      </top>
      <bottom style="thin">
        <color indexed="63"/>
      </bottom>
      <diagonal/>
    </border>
    <border>
      <left style="thin">
        <color indexed="48"/>
      </left>
      <right style="thin">
        <color indexed="48"/>
      </right>
      <top style="thin">
        <color indexed="48"/>
      </top>
      <bottom style="thin">
        <color indexed="48"/>
      </bottom>
      <diagonal/>
    </border>
    <border>
      <left style="thin">
        <color indexed="51"/>
      </left>
      <right style="thin">
        <color indexed="51"/>
      </right>
      <top/>
      <bottom/>
      <diagonal/>
    </border>
    <border>
      <left style="thin">
        <color indexed="57"/>
      </left>
      <right/>
      <top style="thin">
        <color indexed="57"/>
      </top>
      <bottom style="thin">
        <color indexed="57"/>
      </bottom>
      <diagonal/>
    </border>
    <border>
      <left/>
      <right/>
      <top style="hair">
        <color indexed="22"/>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right/>
      <top style="medium">
        <color indexed="15"/>
      </top>
      <bottom style="thin">
        <color indexed="15"/>
      </bottom>
      <diagonal/>
    </border>
    <border>
      <left/>
      <right/>
      <top style="thin">
        <color indexed="62"/>
      </top>
      <bottom style="double">
        <color indexed="62"/>
      </bottom>
      <diagonal/>
    </border>
    <border>
      <left/>
      <right/>
      <top/>
      <bottom style="double">
        <color auto="1"/>
      </bottom>
      <diagonal/>
    </border>
    <border>
      <left/>
      <right/>
      <top style="thin">
        <color auto="1"/>
      </top>
      <bottom style="double">
        <color auto="1"/>
      </bottom>
      <diagonal/>
    </border>
    <border>
      <left/>
      <right/>
      <top/>
      <bottom style="thin">
        <color indexed="15"/>
      </bottom>
      <diagonal/>
    </border>
    <border>
      <left style="dotted">
        <color auto="1"/>
      </left>
      <right style="dotted">
        <color auto="1"/>
      </right>
      <top style="dotted">
        <color auto="1"/>
      </top>
      <bottom style="dotted">
        <color auto="1"/>
      </bottom>
      <diagonal/>
    </border>
    <border>
      <left/>
      <right/>
      <top style="hair">
        <color auto="1"/>
      </top>
      <bottom/>
      <diagonal/>
    </border>
    <border>
      <left/>
      <right/>
      <top style="medium">
        <color auto="1"/>
      </top>
      <bottom style="medium">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bottom style="thin">
        <color theme="0" tint="-0.34998626667073579"/>
      </bottom>
      <diagonal/>
    </border>
    <border>
      <left style="medium">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diagonal/>
    </border>
    <border>
      <left style="medium">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ck">
        <color theme="0" tint="-0.34998626667073579"/>
      </left>
      <right style="thick">
        <color theme="0" tint="-0.34998626667073579"/>
      </right>
      <top style="thick">
        <color theme="0" tint="-0.34998626667073579"/>
      </top>
      <bottom/>
      <diagonal/>
    </border>
    <border>
      <left style="thick">
        <color theme="0" tint="-0.34998626667073579"/>
      </left>
      <right style="thick">
        <color theme="0" tint="-0.34998626667073579"/>
      </right>
      <top/>
      <bottom style="thin">
        <color theme="0" tint="-0.34998626667073579"/>
      </bottom>
      <diagonal/>
    </border>
    <border>
      <left style="thick">
        <color theme="0" tint="-0.34998626667073579"/>
      </left>
      <right style="thick">
        <color theme="0" tint="-0.34998626667073579"/>
      </right>
      <top style="thin">
        <color theme="0" tint="-0.34998626667073579"/>
      </top>
      <bottom style="thin">
        <color theme="0" tint="-0.34998626667073579"/>
      </bottom>
      <diagonal/>
    </border>
    <border>
      <left style="thick">
        <color theme="0" tint="-0.34998626667073579"/>
      </left>
      <right style="thick">
        <color theme="0" tint="-0.34998626667073579"/>
      </right>
      <top style="thin">
        <color theme="0" tint="-0.34998626667073579"/>
      </top>
      <bottom style="thick">
        <color theme="0" tint="-0.34998626667073579"/>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top/>
      <bottom/>
      <diagonal/>
    </border>
    <border>
      <left/>
      <right style="medium">
        <color theme="0" tint="-0.34998626667073579"/>
      </right>
      <top/>
      <bottom/>
      <diagonal/>
    </border>
    <border>
      <left style="thin">
        <color theme="0" tint="-0.34998626667073579"/>
      </left>
      <right/>
      <top style="thin">
        <color theme="0" tint="-0.34998626667073579"/>
      </top>
      <bottom style="medium">
        <color theme="0" tint="-0.34998626667073579"/>
      </bottom>
      <diagonal/>
    </border>
  </borders>
  <cellStyleXfs count="15645">
    <xf numFmtId="0" fontId="0" fillId="0" borderId="0"/>
    <xf numFmtId="0" fontId="3" fillId="0" borderId="0"/>
    <xf numFmtId="0" fontId="4" fillId="3" borderId="8" applyNumberFormat="0" applyFill="0" applyBorder="0" applyAlignment="0" applyProtection="0">
      <alignment horizontal="left"/>
    </xf>
    <xf numFmtId="0" fontId="3" fillId="0" borderId="0">
      <alignment vertical="center"/>
    </xf>
    <xf numFmtId="0" fontId="3" fillId="0" borderId="0">
      <alignment vertical="center"/>
    </xf>
    <xf numFmtId="0" fontId="5" fillId="0" borderId="0" applyNumberFormat="0" applyFill="0" applyBorder="0" applyAlignment="0" applyProtection="0"/>
    <xf numFmtId="0" fontId="2" fillId="3" borderId="5" applyFont="0" applyBorder="0">
      <alignment horizontal="center" wrapText="1"/>
    </xf>
    <xf numFmtId="3" fontId="3" fillId="4" borderId="9" applyFont="0">
      <alignment horizontal="right" vertical="center"/>
      <protection locked="0"/>
    </xf>
    <xf numFmtId="167" fontId="7"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175" fontId="10" fillId="0" borderId="0" applyFont="0" applyFill="0" applyBorder="0" applyAlignment="0" applyProtection="0"/>
    <xf numFmtId="8" fontId="11" fillId="0" borderId="0" applyFont="0" applyFill="0" applyBorder="0" applyAlignment="0" applyProtection="0"/>
    <xf numFmtId="8" fontId="11" fillId="0" borderId="0" applyFont="0" applyFill="0" applyBorder="0" applyAlignment="0" applyProtection="0"/>
    <xf numFmtId="175" fontId="10"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7" fontId="10" fillId="0" borderId="0" applyFont="0" applyFill="0" applyBorder="0" applyAlignment="0" applyProtection="0"/>
    <xf numFmtId="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178" fontId="12" fillId="0" borderId="0"/>
    <xf numFmtId="178" fontId="12" fillId="0" borderId="0"/>
    <xf numFmtId="178" fontId="12" fillId="0" borderId="0"/>
    <xf numFmtId="178" fontId="12" fillId="0" borderId="0"/>
    <xf numFmtId="0" fontId="12" fillId="0" borderId="0"/>
    <xf numFmtId="178" fontId="12" fillId="0" borderId="0"/>
    <xf numFmtId="5" fontId="11" fillId="0" borderId="0" applyFont="0" applyFill="0" applyBorder="0" applyAlignment="0" applyProtection="0"/>
    <xf numFmtId="5" fontId="11" fillId="0" borderId="0" applyFont="0" applyFill="0" applyBorder="0" applyAlignment="0" applyProtection="0"/>
    <xf numFmtId="175" fontId="10"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0" fontId="13" fillId="0" borderId="0" applyNumberFormat="0" applyFill="0" applyBorder="0" applyProtection="0"/>
    <xf numFmtId="0" fontId="13" fillId="0" borderId="0" applyNumberFormat="0" applyFill="0" applyBorder="0" applyProtection="0"/>
    <xf numFmtId="0" fontId="13" fillId="0" borderId="0" applyNumberFormat="0" applyFill="0" applyBorder="0" applyProtection="0"/>
    <xf numFmtId="0" fontId="13" fillId="0" borderId="0" applyNumberFormat="0" applyFill="0" applyBorder="0" applyProtection="0"/>
    <xf numFmtId="0" fontId="13" fillId="0" borderId="0" applyNumberFormat="0" applyFill="0" applyBorder="0" applyProtection="0"/>
    <xf numFmtId="0" fontId="13" fillId="0" borderId="0" applyNumberFormat="0" applyFill="0" applyBorder="0" applyProtection="0"/>
    <xf numFmtId="0" fontId="13" fillId="0" borderId="0" applyNumberFormat="0" applyFill="0" applyBorder="0" applyProtection="0"/>
    <xf numFmtId="0" fontId="13" fillId="0" borderId="0" applyNumberFormat="0" applyFill="0" applyBorder="0" applyProtection="0"/>
    <xf numFmtId="0" fontId="13" fillId="0" borderId="0" applyNumberFormat="0" applyFill="0" applyBorder="0" applyProtection="0"/>
    <xf numFmtId="0" fontId="13" fillId="0" borderId="0" applyNumberFormat="0" applyFill="0" applyBorder="0" applyProtection="0"/>
    <xf numFmtId="0" fontId="13" fillId="0" borderId="0" applyNumberFormat="0" applyFill="0" applyBorder="0" applyProtection="0"/>
    <xf numFmtId="0" fontId="13" fillId="0" borderId="0" applyNumberFormat="0" applyFill="0" applyBorder="0" applyProtection="0"/>
    <xf numFmtId="0" fontId="13" fillId="0" borderId="0" applyNumberFormat="0" applyFill="0" applyBorder="0" applyProtection="0"/>
    <xf numFmtId="0" fontId="13" fillId="0" borderId="0" applyNumberFormat="0" applyFill="0" applyBorder="0" applyProtection="0"/>
    <xf numFmtId="0" fontId="13" fillId="0" borderId="0" applyNumberFormat="0" applyFill="0" applyBorder="0" applyProtection="0"/>
    <xf numFmtId="0" fontId="13" fillId="0" borderId="0" applyNumberFormat="0" applyFill="0" applyBorder="0" applyProtection="0"/>
    <xf numFmtId="0" fontId="13" fillId="0" borderId="0" applyNumberFormat="0" applyFill="0" applyBorder="0" applyProtection="0"/>
    <xf numFmtId="0" fontId="13" fillId="0" borderId="0" applyNumberFormat="0" applyFill="0" applyBorder="0" applyProtection="0"/>
    <xf numFmtId="0" fontId="14" fillId="0" borderId="0" applyNumberFormat="0" applyFill="0" applyBorder="0" applyProtection="0"/>
    <xf numFmtId="0" fontId="14" fillId="0" borderId="0" applyNumberFormat="0" applyFill="0" applyBorder="0" applyProtection="0"/>
    <xf numFmtId="0" fontId="14" fillId="0" borderId="0" applyNumberFormat="0" applyFill="0" applyBorder="0" applyProtection="0"/>
    <xf numFmtId="0" fontId="14" fillId="0" borderId="0" applyNumberFormat="0" applyFill="0" applyBorder="0" applyProtection="0"/>
    <xf numFmtId="0" fontId="14" fillId="0" borderId="0" applyNumberFormat="0" applyFill="0" applyBorder="0" applyProtection="0"/>
    <xf numFmtId="0" fontId="14" fillId="0" borderId="0" applyNumberFormat="0" applyFill="0" applyBorder="0" applyProtection="0"/>
    <xf numFmtId="0" fontId="14" fillId="0" borderId="0" applyNumberFormat="0" applyFill="0" applyBorder="0" applyProtection="0"/>
    <xf numFmtId="0" fontId="14" fillId="0" borderId="0" applyNumberFormat="0" applyFill="0" applyBorder="0" applyProtection="0"/>
    <xf numFmtId="0" fontId="14" fillId="0" borderId="0" applyNumberFormat="0" applyFill="0" applyBorder="0" applyProtection="0"/>
    <xf numFmtId="0" fontId="14" fillId="0" borderId="0" applyNumberFormat="0" applyFill="0" applyBorder="0" applyProtection="0"/>
    <xf numFmtId="0" fontId="14" fillId="0" borderId="0" applyNumberFormat="0" applyFill="0" applyBorder="0" applyProtection="0"/>
    <xf numFmtId="0" fontId="14" fillId="0" borderId="0" applyNumberFormat="0" applyFill="0" applyBorder="0" applyProtection="0"/>
    <xf numFmtId="0" fontId="14" fillId="0" borderId="0" applyNumberFormat="0" applyFill="0" applyBorder="0" applyProtection="0"/>
    <xf numFmtId="0" fontId="14" fillId="0" borderId="0" applyNumberFormat="0" applyFill="0" applyBorder="0" applyProtection="0"/>
    <xf numFmtId="0" fontId="14" fillId="0" borderId="0" applyNumberFormat="0" applyFill="0" applyBorder="0" applyProtection="0"/>
    <xf numFmtId="0" fontId="14" fillId="0" borderId="0" applyNumberFormat="0" applyFill="0" applyBorder="0" applyProtection="0"/>
    <xf numFmtId="0" fontId="14" fillId="0" borderId="0" applyNumberFormat="0" applyFill="0" applyBorder="0" applyProtection="0"/>
    <xf numFmtId="0" fontId="14" fillId="0" borderId="0" applyNumberFormat="0" applyFill="0" applyBorder="0" applyProtection="0"/>
    <xf numFmtId="0" fontId="3" fillId="0" borderId="0" applyNumberFormat="0" applyFill="0" applyBorder="0" applyAlignment="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179" fontId="16" fillId="0" borderId="0" applyFont="0" applyFill="0" applyBorder="0" applyAlignment="0" applyProtection="0"/>
    <xf numFmtId="0" fontId="17" fillId="0" borderId="0" applyFont="0" applyFill="0" applyBorder="0" applyAlignment="0" applyProtection="0"/>
    <xf numFmtId="180"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183" fontId="18" fillId="0" borderId="0" applyFont="0" applyFill="0" applyBorder="0" applyAlignment="0" applyProtection="0"/>
    <xf numFmtId="0" fontId="18" fillId="0" borderId="0"/>
    <xf numFmtId="0" fontId="17" fillId="0" borderId="0" applyFont="0" applyFill="0" applyBorder="0" applyAlignment="0" applyProtection="0"/>
    <xf numFmtId="184" fontId="16" fillId="0" borderId="0" applyFont="0" applyFill="0" applyBorder="0" applyAlignment="0" applyProtection="0"/>
    <xf numFmtId="0" fontId="11" fillId="0" borderId="0" applyFont="0" applyFill="0" applyBorder="0" applyAlignment="0" applyProtection="0"/>
    <xf numFmtId="4" fontId="19" fillId="0" borderId="0" applyFont="0" applyFill="0" applyBorder="0" applyAlignment="0" applyProtection="0"/>
    <xf numFmtId="0" fontId="3" fillId="0" borderId="0"/>
    <xf numFmtId="0" fontId="3" fillId="0" borderId="0"/>
    <xf numFmtId="0" fontId="3" fillId="0" borderId="0"/>
    <xf numFmtId="0" fontId="3" fillId="0" borderId="0"/>
    <xf numFmtId="185" fontId="20" fillId="0" borderId="0" applyNumberFormat="0" applyFont="0" applyAlignment="0">
      <alignment horizontal="right" vertical="top"/>
    </xf>
    <xf numFmtId="186"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7"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8"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89"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88" fontId="3" fillId="0" borderId="0" applyFont="0" applyFill="0" applyBorder="0" applyAlignment="0" applyProtection="0"/>
    <xf numFmtId="189"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0" fontId="3" fillId="0" borderId="0">
      <alignment horizontal="left" wrapText="1"/>
    </xf>
    <xf numFmtId="0" fontId="21"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7" borderId="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1" fontId="3" fillId="0" borderId="0">
      <alignment horizontal="left" wrapText="1"/>
    </xf>
    <xf numFmtId="191" fontId="3" fillId="0" borderId="0">
      <alignment horizontal="left" wrapText="1"/>
    </xf>
    <xf numFmtId="191" fontId="3" fillId="0" borderId="0">
      <alignment horizontal="left" wrapText="1"/>
    </xf>
    <xf numFmtId="191" fontId="3" fillId="0" borderId="0">
      <alignment horizontal="left" wrapText="1"/>
    </xf>
    <xf numFmtId="191" fontId="3" fillId="0" borderId="0">
      <alignment horizontal="left" wrapText="1"/>
    </xf>
    <xf numFmtId="191" fontId="3" fillId="0" borderId="0">
      <alignment horizontal="left" wrapText="1"/>
    </xf>
    <xf numFmtId="191" fontId="3" fillId="0" borderId="0">
      <alignment horizontal="left" wrapText="1"/>
    </xf>
    <xf numFmtId="191"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191" fontId="3" fillId="0" borderId="0">
      <alignment horizontal="left" wrapText="1"/>
    </xf>
    <xf numFmtId="191" fontId="3" fillId="0" borderId="0">
      <alignment horizontal="left" wrapText="1"/>
    </xf>
    <xf numFmtId="191" fontId="3" fillId="0" borderId="0">
      <alignment horizontal="left" wrapText="1"/>
    </xf>
    <xf numFmtId="191" fontId="3" fillId="0" borderId="0">
      <alignment horizontal="left" wrapText="1"/>
    </xf>
    <xf numFmtId="0" fontId="21" fillId="0" borderId="0"/>
    <xf numFmtId="0" fontId="21" fillId="0" borderId="0"/>
    <xf numFmtId="0" fontId="21" fillId="0" borderId="0"/>
    <xf numFmtId="0" fontId="21" fillId="0" borderId="0"/>
    <xf numFmtId="0" fontId="21"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2" fillId="8" borderId="20" quotePrefix="1" applyNumberFormat="0" applyFont="0" applyFill="0" applyBorder="0" applyAlignment="0" applyProtection="0">
      <alignment horizontal="centerContinuous" vertical="justify"/>
      <protection locked="0" hidden="1"/>
    </xf>
    <xf numFmtId="0" fontId="3" fillId="0" borderId="0"/>
    <xf numFmtId="0" fontId="22" fillId="8" borderId="20" quotePrefix="1" applyNumberFormat="0" applyFont="0" applyFill="0" applyBorder="0" applyAlignment="0" applyProtection="0">
      <alignment horizontal="centerContinuous" vertical="justify"/>
      <protection locked="0" hidden="1"/>
    </xf>
    <xf numFmtId="0" fontId="23" fillId="9" borderId="20" quotePrefix="1" applyNumberFormat="0" applyFont="0" applyFill="0" applyBorder="0">
      <protection locked="0" hidden="1"/>
    </xf>
    <xf numFmtId="0" fontId="3" fillId="7" borderId="0"/>
    <xf numFmtId="0" fontId="3" fillId="7" borderId="0"/>
    <xf numFmtId="0" fontId="3" fillId="0" borderId="0">
      <alignment horizontal="left" wrapText="1"/>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xf numFmtId="0" fontId="3" fillId="7" borderId="0"/>
    <xf numFmtId="0" fontId="3" fillId="0" borderId="0"/>
    <xf numFmtId="0" fontId="3" fillId="7" borderId="0"/>
    <xf numFmtId="0" fontId="3" fillId="0" borderId="0"/>
    <xf numFmtId="0" fontId="3" fillId="0" borderId="0"/>
    <xf numFmtId="0" fontId="25"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3" fillId="0" borderId="0"/>
    <xf numFmtId="0" fontId="3"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7" borderId="0"/>
    <xf numFmtId="0" fontId="3" fillId="0" borderId="0"/>
    <xf numFmtId="0" fontId="22" fillId="8" borderId="20" quotePrefix="1" applyNumberFormat="0" applyFont="0" applyFill="0" applyBorder="0" applyAlignment="0" applyProtection="0">
      <alignment horizontal="centerContinuous" vertical="justify"/>
      <protection locked="0" hidden="1"/>
    </xf>
    <xf numFmtId="0" fontId="23" fillId="9" borderId="20" quotePrefix="1" applyNumberFormat="0" applyFont="0" applyFill="0" applyBorder="0">
      <protection locked="0" hidden="1"/>
    </xf>
    <xf numFmtId="0" fontId="25" fillId="0" borderId="0"/>
    <xf numFmtId="0" fontId="25" fillId="0" borderId="0"/>
    <xf numFmtId="0" fontId="3" fillId="0" borderId="0" applyFont="0" applyFill="0" applyBorder="0" applyAlignment="0" applyProtection="0"/>
    <xf numFmtId="0" fontId="3" fillId="7" borderId="0"/>
    <xf numFmtId="0" fontId="3" fillId="7" borderId="0"/>
    <xf numFmtId="0" fontId="3" fillId="0" borderId="0"/>
    <xf numFmtId="0" fontId="3" fillId="0" borderId="0"/>
    <xf numFmtId="0" fontId="25" fillId="0" borderId="0"/>
    <xf numFmtId="0" fontId="3" fillId="0" borderId="0"/>
    <xf numFmtId="0" fontId="3" fillId="0" borderId="0">
      <alignment horizontal="left" wrapText="1"/>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3" fillId="0" borderId="0"/>
    <xf numFmtId="0" fontId="3" fillId="0" borderId="0">
      <alignment horizontal="left" wrapText="1"/>
    </xf>
    <xf numFmtId="190" fontId="3" fillId="0" borderId="0" applyFont="0" applyFill="0" applyBorder="0" applyAlignment="0" applyProtection="0"/>
    <xf numFmtId="190"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0"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0" fontId="3" fillId="0" borderId="0" applyFont="0" applyFill="0" applyBorder="0" applyAlignment="0" applyProtection="0"/>
    <xf numFmtId="192"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0" fontId="3" fillId="0" borderId="0" applyFont="0" applyFill="0" applyBorder="0" applyAlignment="0" applyProtection="0"/>
    <xf numFmtId="192"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0"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4"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90" fontId="3" fillId="0" borderId="0" applyFont="0" applyFill="0" applyBorder="0" applyAlignment="0" applyProtection="0"/>
    <xf numFmtId="0" fontId="22" fillId="8" borderId="20" quotePrefix="1" applyNumberFormat="0" applyFont="0" applyFill="0" applyBorder="0" applyAlignment="0" applyProtection="0">
      <alignment horizontal="centerContinuous" vertical="justify"/>
      <protection locked="0" hidden="1"/>
    </xf>
    <xf numFmtId="0" fontId="23" fillId="9" borderId="20" quotePrefix="1" applyNumberFormat="0" applyFont="0" applyFill="0" applyBorder="0">
      <protection locked="0" hidden="1"/>
    </xf>
    <xf numFmtId="0" fontId="3" fillId="0" borderId="0">
      <alignment horizontal="left" wrapText="1"/>
    </xf>
    <xf numFmtId="0" fontId="3" fillId="0" borderId="0"/>
    <xf numFmtId="0" fontId="3" fillId="0" borderId="0"/>
    <xf numFmtId="0" fontId="3" fillId="7" borderId="0"/>
    <xf numFmtId="0" fontId="3" fillId="0" borderId="0"/>
    <xf numFmtId="0" fontId="3" fillId="7" borderId="0"/>
    <xf numFmtId="189" fontId="3" fillId="0" borderId="0" applyFont="0" applyFill="0" applyBorder="0" applyAlignment="0" applyProtection="0"/>
    <xf numFmtId="189"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89"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96"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96"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89" fontId="3" fillId="0" borderId="0" applyFont="0" applyFill="0" applyBorder="0" applyAlignment="0" applyProtection="0"/>
    <xf numFmtId="196"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97" fontId="3" fillId="0" borderId="0" applyFont="0" applyFill="0" applyBorder="0" applyAlignment="0" applyProtection="0"/>
    <xf numFmtId="189"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89"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192"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192"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2" fontId="3" fillId="0" borderId="0" applyFont="0" applyFill="0" applyBorder="0" applyAlignment="0" applyProtection="0"/>
    <xf numFmtId="0"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39" fontId="3" fillId="0" borderId="0" applyFont="0" applyFill="0" applyBorder="0" applyAlignment="0" applyProtection="0"/>
    <xf numFmtId="192"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2"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7" fillId="0" borderId="0"/>
    <xf numFmtId="0" fontId="3" fillId="0" borderId="0">
      <alignment horizontal="left" wrapText="1"/>
    </xf>
    <xf numFmtId="0" fontId="3" fillId="0" borderId="0">
      <alignment horizontal="left" wrapText="1"/>
    </xf>
    <xf numFmtId="0" fontId="25" fillId="0" borderId="0"/>
    <xf numFmtId="0" fontId="25" fillId="0" borderId="0"/>
    <xf numFmtId="0" fontId="25" fillId="0" borderId="0"/>
    <xf numFmtId="0" fontId="25" fillId="0" borderId="0"/>
    <xf numFmtId="0" fontId="22" fillId="8" borderId="20" quotePrefix="1" applyNumberFormat="0" applyFont="0" applyFill="0" applyBorder="0" applyAlignment="0" applyProtection="0">
      <alignment horizontal="centerContinuous" vertical="justify"/>
      <protection locked="0" hidden="1"/>
    </xf>
    <xf numFmtId="0" fontId="23" fillId="9" borderId="20" quotePrefix="1" applyNumberFormat="0" applyFont="0" applyFill="0" applyBorder="0">
      <protection locked="0" hidden="1"/>
    </xf>
    <xf numFmtId="0" fontId="3" fillId="7"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alignment vertical="top"/>
    </xf>
    <xf numFmtId="0" fontId="3" fillId="0" borderId="0"/>
    <xf numFmtId="0" fontId="3" fillId="0" borderId="0"/>
    <xf numFmtId="0" fontId="25"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6" fillId="0" borderId="0"/>
    <xf numFmtId="195" fontId="3" fillId="0" borderId="0" applyFont="0" applyFill="0" applyBorder="0" applyAlignment="0" applyProtection="0"/>
    <xf numFmtId="195"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195"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201"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5" fontId="3" fillId="0" borderId="0" applyFont="0" applyFill="0" applyBorder="0" applyAlignment="0" applyProtection="0"/>
    <xf numFmtId="201"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0" fontId="3" fillId="7" borderId="0"/>
    <xf numFmtId="0" fontId="3" fillId="0" borderId="0"/>
    <xf numFmtId="0" fontId="3" fillId="0" borderId="0">
      <alignment horizontal="left" wrapText="1"/>
    </xf>
    <xf numFmtId="0" fontId="3" fillId="0" borderId="0">
      <alignment horizontal="left" wrapText="1"/>
    </xf>
    <xf numFmtId="0" fontId="25" fillId="0" borderId="0"/>
    <xf numFmtId="0" fontId="25" fillId="0" borderId="0"/>
    <xf numFmtId="0" fontId="25" fillId="0" borderId="0"/>
    <xf numFmtId="0" fontId="25" fillId="0" borderId="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3" fillId="0" borderId="0"/>
    <xf numFmtId="0" fontId="21" fillId="0" borderId="0"/>
    <xf numFmtId="0" fontId="11" fillId="0" borderId="0"/>
    <xf numFmtId="0" fontId="3" fillId="7" borderId="0"/>
    <xf numFmtId="0" fontId="3" fillId="0" borderId="0"/>
    <xf numFmtId="0" fontId="3" fillId="0" borderId="0"/>
    <xf numFmtId="0" fontId="3" fillId="0" borderId="0" applyFont="0" applyFill="0" applyBorder="0" applyAlignment="0" applyProtection="0"/>
    <xf numFmtId="0" fontId="25" fillId="0" borderId="0"/>
    <xf numFmtId="0" fontId="25" fillId="0" borderId="0"/>
    <xf numFmtId="0" fontId="25" fillId="0" borderId="0"/>
    <xf numFmtId="0" fontId="25" fillId="0" borderId="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 fillId="7" borderId="0"/>
    <xf numFmtId="0" fontId="3" fillId="10"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0" borderId="0" applyNumberFormat="0" applyFont="0" applyAlignment="0" applyProtection="0"/>
    <xf numFmtId="0" fontId="3" fillId="10" borderId="0" applyNumberFormat="0" applyFont="0" applyAlignment="0" applyProtection="0"/>
    <xf numFmtId="0" fontId="3" fillId="10" borderId="0" applyNumberFormat="0" applyFont="0" applyAlignment="0" applyProtection="0"/>
    <xf numFmtId="0" fontId="3" fillId="10" borderId="0" applyNumberFormat="0" applyFont="0" applyAlignment="0" applyProtection="0"/>
    <xf numFmtId="0" fontId="3" fillId="11" borderId="0" applyNumberFormat="0" applyFont="0" applyAlignment="0" applyProtection="0"/>
    <xf numFmtId="0" fontId="3" fillId="10" borderId="0" applyNumberFormat="0" applyFont="0" applyAlignment="0" applyProtection="0"/>
    <xf numFmtId="0" fontId="3" fillId="10" borderId="0" applyNumberFormat="0" applyFont="0" applyAlignment="0" applyProtection="0"/>
    <xf numFmtId="0" fontId="3" fillId="10" borderId="0" applyNumberFormat="0" applyFont="0" applyAlignment="0" applyProtection="0"/>
    <xf numFmtId="0" fontId="3" fillId="10"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202" fontId="12" fillId="12" borderId="0" applyNumberFormat="0" applyFont="0" applyAlignment="0" applyProtection="0"/>
    <xf numFmtId="0" fontId="12" fillId="13" borderId="0" applyNumberFormat="0" applyFont="0" applyAlignment="0" applyProtection="0"/>
    <xf numFmtId="0" fontId="12" fillId="13" borderId="0" applyNumberFormat="0" applyFont="0" applyAlignment="0" applyProtection="0"/>
    <xf numFmtId="0" fontId="12" fillId="13" borderId="0" applyNumberFormat="0" applyFont="0" applyAlignment="0" applyProtection="0"/>
    <xf numFmtId="0" fontId="12" fillId="13" borderId="0" applyNumberFormat="0" applyFont="0" applyAlignment="0" applyProtection="0"/>
    <xf numFmtId="0" fontId="12" fillId="13" borderId="0" applyNumberFormat="0" applyFont="0" applyAlignment="0" applyProtection="0"/>
    <xf numFmtId="0" fontId="12" fillId="13" borderId="0" applyNumberFormat="0" applyFont="0" applyAlignment="0" applyProtection="0"/>
    <xf numFmtId="0" fontId="12" fillId="13" borderId="0" applyNumberFormat="0" applyFont="0" applyAlignment="0" applyProtection="0"/>
    <xf numFmtId="0" fontId="12" fillId="13" borderId="0" applyNumberFormat="0" applyFont="0" applyAlignment="0" applyProtection="0"/>
    <xf numFmtId="202" fontId="12" fillId="12" borderId="0" applyNumberFormat="0" applyFont="0" applyAlignment="0" applyProtection="0"/>
    <xf numFmtId="0" fontId="12" fillId="13" borderId="0" applyNumberFormat="0" applyFont="0" applyAlignment="0" applyProtection="0"/>
    <xf numFmtId="202" fontId="12" fillId="12" borderId="0" applyNumberFormat="0" applyFont="0" applyAlignment="0" applyProtection="0"/>
    <xf numFmtId="0" fontId="12" fillId="13" borderId="0" applyNumberFormat="0" applyFont="0" applyAlignment="0" applyProtection="0"/>
    <xf numFmtId="0" fontId="12" fillId="13" borderId="0" applyNumberFormat="0" applyFont="0" applyAlignment="0" applyProtection="0"/>
    <xf numFmtId="0" fontId="12" fillId="13" borderId="0" applyNumberFormat="0" applyFont="0" applyAlignment="0" applyProtection="0"/>
    <xf numFmtId="0" fontId="12" fillId="13" borderId="0" applyNumberFormat="0" applyFont="0" applyAlignment="0" applyProtection="0"/>
    <xf numFmtId="0" fontId="12" fillId="13" borderId="0" applyNumberFormat="0" applyFont="0" applyAlignment="0" applyProtection="0"/>
    <xf numFmtId="0" fontId="12" fillId="13" borderId="0" applyNumberFormat="0" applyFont="0" applyAlignment="0" applyProtection="0"/>
    <xf numFmtId="0" fontId="12" fillId="13" borderId="0" applyNumberFormat="0" applyFont="0" applyAlignment="0" applyProtection="0"/>
    <xf numFmtId="0" fontId="12" fillId="13" borderId="0" applyNumberFormat="0" applyFont="0" applyAlignment="0" applyProtection="0"/>
    <xf numFmtId="0" fontId="12" fillId="13" borderId="0" applyNumberFormat="0" applyFont="0" applyAlignment="0" applyProtection="0"/>
    <xf numFmtId="0" fontId="29" fillId="12" borderId="0" applyNumberFormat="0" applyFont="0" applyAlignment="0" applyProtection="0"/>
    <xf numFmtId="0" fontId="29" fillId="13" borderId="0" applyNumberFormat="0" applyFont="0" applyAlignment="0" applyProtection="0"/>
    <xf numFmtId="0" fontId="29" fillId="13" borderId="0" applyNumberFormat="0" applyFont="0" applyAlignment="0" applyProtection="0"/>
    <xf numFmtId="0" fontId="29" fillId="13" borderId="0" applyNumberFormat="0" applyFont="0" applyAlignment="0" applyProtection="0"/>
    <xf numFmtId="0" fontId="29" fillId="13" borderId="0" applyNumberFormat="0" applyFont="0" applyAlignment="0" applyProtection="0"/>
    <xf numFmtId="0" fontId="29" fillId="13" borderId="0" applyNumberFormat="0" applyFont="0" applyAlignment="0" applyProtection="0"/>
    <xf numFmtId="0" fontId="29" fillId="13" borderId="0" applyNumberFormat="0" applyFont="0" applyAlignment="0" applyProtection="0"/>
    <xf numFmtId="0" fontId="29" fillId="13" borderId="0" applyNumberFormat="0" applyFont="0" applyAlignment="0" applyProtection="0"/>
    <xf numFmtId="0" fontId="29" fillId="13" borderId="0" applyNumberFormat="0" applyFont="0" applyAlignment="0" applyProtection="0"/>
    <xf numFmtId="0" fontId="29" fillId="13" borderId="0" applyNumberFormat="0" applyFont="0" applyAlignment="0" applyProtection="0"/>
    <xf numFmtId="0" fontId="29" fillId="13" borderId="0" applyNumberFormat="0" applyFont="0" applyAlignment="0" applyProtection="0"/>
    <xf numFmtId="0" fontId="29" fillId="13" borderId="0" applyNumberFormat="0" applyFont="0" applyAlignment="0" applyProtection="0"/>
    <xf numFmtId="0" fontId="29" fillId="13" borderId="0" applyNumberFormat="0" applyFont="0" applyAlignment="0" applyProtection="0"/>
    <xf numFmtId="0" fontId="29" fillId="13" borderId="0" applyNumberFormat="0" applyFont="0" applyAlignment="0" applyProtection="0"/>
    <xf numFmtId="0" fontId="29" fillId="13" borderId="0" applyNumberFormat="0" applyFont="0" applyAlignment="0" applyProtection="0"/>
    <xf numFmtId="0" fontId="29" fillId="13" borderId="0" applyNumberFormat="0" applyFont="0" applyAlignment="0" applyProtection="0"/>
    <xf numFmtId="0" fontId="29" fillId="13" borderId="0" applyNumberFormat="0" applyFont="0" applyAlignment="0" applyProtection="0"/>
    <xf numFmtId="0" fontId="29" fillId="13" borderId="0" applyNumberFormat="0" applyFont="0" applyAlignment="0" applyProtection="0"/>
    <xf numFmtId="0" fontId="29" fillId="13" borderId="0" applyNumberFormat="0" applyFont="0" applyAlignment="0" applyProtection="0"/>
    <xf numFmtId="0" fontId="29" fillId="13"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202" fontId="12" fillId="12" borderId="0" applyNumberFormat="0" applyFont="0" applyAlignment="0" applyProtection="0"/>
    <xf numFmtId="0" fontId="12" fillId="13" borderId="0" applyNumberFormat="0" applyFont="0" applyAlignment="0" applyProtection="0"/>
    <xf numFmtId="0" fontId="12" fillId="13" borderId="0" applyNumberFormat="0" applyFont="0" applyAlignment="0" applyProtection="0"/>
    <xf numFmtId="0" fontId="12" fillId="13" borderId="0" applyNumberFormat="0" applyFont="0" applyAlignment="0" applyProtection="0"/>
    <xf numFmtId="0" fontId="12" fillId="13" borderId="0" applyNumberFormat="0" applyFont="0" applyAlignment="0" applyProtection="0"/>
    <xf numFmtId="0" fontId="12" fillId="13" borderId="0" applyNumberFormat="0" applyFont="0" applyAlignment="0" applyProtection="0"/>
    <xf numFmtId="0" fontId="12" fillId="13" borderId="0" applyNumberFormat="0" applyFont="0" applyAlignment="0" applyProtection="0"/>
    <xf numFmtId="0" fontId="12" fillId="13" borderId="0" applyNumberFormat="0" applyFont="0" applyAlignment="0" applyProtection="0"/>
    <xf numFmtId="0" fontId="12" fillId="13" borderId="0" applyNumberFormat="0" applyFont="0" applyAlignment="0" applyProtection="0"/>
    <xf numFmtId="202" fontId="12" fillId="12" borderId="0" applyNumberFormat="0" applyFont="0" applyAlignment="0" applyProtection="0"/>
    <xf numFmtId="0" fontId="12" fillId="13" borderId="0" applyNumberFormat="0" applyFont="0" applyAlignment="0" applyProtection="0"/>
    <xf numFmtId="202" fontId="12" fillId="12" borderId="0" applyNumberFormat="0" applyFont="0" applyAlignment="0" applyProtection="0"/>
    <xf numFmtId="0" fontId="12" fillId="13" borderId="0" applyNumberFormat="0" applyFont="0" applyAlignment="0" applyProtection="0"/>
    <xf numFmtId="0" fontId="12" fillId="13" borderId="0" applyNumberFormat="0" applyFont="0" applyAlignment="0" applyProtection="0"/>
    <xf numFmtId="0" fontId="12" fillId="13" borderId="0" applyNumberFormat="0" applyFont="0" applyAlignment="0" applyProtection="0"/>
    <xf numFmtId="0" fontId="12" fillId="13" borderId="0" applyNumberFormat="0" applyFont="0" applyAlignment="0" applyProtection="0"/>
    <xf numFmtId="0" fontId="12" fillId="13" borderId="0" applyNumberFormat="0" applyFont="0" applyAlignment="0" applyProtection="0"/>
    <xf numFmtId="0" fontId="12" fillId="13" borderId="0" applyNumberFormat="0" applyFont="0" applyAlignment="0" applyProtection="0"/>
    <xf numFmtId="0" fontId="12" fillId="13" borderId="0" applyNumberFormat="0" applyFont="0" applyAlignment="0" applyProtection="0"/>
    <xf numFmtId="0" fontId="12" fillId="13" borderId="0" applyNumberFormat="0" applyFont="0" applyAlignment="0" applyProtection="0"/>
    <xf numFmtId="0" fontId="12" fillId="13" borderId="0" applyNumberFormat="0" applyFont="0" applyAlignment="0" applyProtection="0"/>
    <xf numFmtId="0" fontId="3" fillId="10"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0"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0"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4" borderId="0" applyNumberFormat="0" applyFont="0" applyAlignment="0" applyProtection="0"/>
    <xf numFmtId="0" fontId="3" fillId="15" borderId="0" applyNumberFormat="0" applyFont="0" applyAlignment="0" applyProtection="0"/>
    <xf numFmtId="0" fontId="3" fillId="15" borderId="0" applyNumberFormat="0" applyFont="0" applyAlignment="0" applyProtection="0"/>
    <xf numFmtId="0" fontId="3" fillId="15" borderId="0" applyNumberFormat="0" applyFont="0" applyAlignment="0" applyProtection="0"/>
    <xf numFmtId="0" fontId="3" fillId="15" borderId="0" applyNumberFormat="0" applyFont="0" applyAlignment="0" applyProtection="0"/>
    <xf numFmtId="0" fontId="3" fillId="15" borderId="0" applyNumberFormat="0" applyFont="0" applyAlignment="0" applyProtection="0"/>
    <xf numFmtId="0" fontId="3" fillId="15" borderId="0" applyNumberFormat="0" applyFont="0" applyAlignment="0" applyProtection="0"/>
    <xf numFmtId="0" fontId="3" fillId="15" borderId="0" applyNumberFormat="0" applyFont="0" applyAlignment="0" applyProtection="0"/>
    <xf numFmtId="0" fontId="3" fillId="15" borderId="0" applyNumberFormat="0" applyFont="0" applyAlignment="0" applyProtection="0"/>
    <xf numFmtId="0" fontId="3" fillId="14" borderId="0" applyNumberFormat="0" applyFont="0" applyAlignment="0" applyProtection="0"/>
    <xf numFmtId="0" fontId="3" fillId="15" borderId="0" applyNumberFormat="0" applyFont="0" applyAlignment="0" applyProtection="0"/>
    <xf numFmtId="0" fontId="3" fillId="15" borderId="0" applyNumberFormat="0" applyFont="0" applyAlignment="0" applyProtection="0"/>
    <xf numFmtId="0" fontId="3" fillId="14" borderId="0" applyNumberFormat="0" applyFont="0" applyAlignment="0" applyProtection="0"/>
    <xf numFmtId="0" fontId="3" fillId="15" borderId="0" applyNumberFormat="0" applyFont="0" applyAlignment="0" applyProtection="0"/>
    <xf numFmtId="0" fontId="3" fillId="15" borderId="0" applyNumberFormat="0" applyFont="0" applyAlignment="0" applyProtection="0"/>
    <xf numFmtId="0" fontId="3" fillId="15" borderId="0" applyNumberFormat="0" applyFont="0" applyAlignment="0" applyProtection="0"/>
    <xf numFmtId="0" fontId="3" fillId="15" borderId="0" applyNumberFormat="0" applyFont="0" applyAlignment="0" applyProtection="0"/>
    <xf numFmtId="0" fontId="3" fillId="15" borderId="0" applyNumberFormat="0" applyFont="0" applyAlignment="0" applyProtection="0"/>
    <xf numFmtId="0" fontId="3" fillId="15" borderId="0" applyNumberFormat="0" applyFont="0" applyAlignment="0" applyProtection="0"/>
    <xf numFmtId="0" fontId="3" fillId="15" borderId="0" applyNumberFormat="0" applyFont="0" applyAlignment="0" applyProtection="0"/>
    <xf numFmtId="0" fontId="3" fillId="15" borderId="0" applyNumberFormat="0" applyFont="0" applyAlignment="0" applyProtection="0"/>
    <xf numFmtId="0" fontId="3" fillId="15" borderId="0" applyNumberFormat="0" applyFont="0" applyAlignment="0" applyProtection="0"/>
    <xf numFmtId="0" fontId="3" fillId="11" borderId="0" applyNumberFormat="0" applyFont="0" applyAlignment="0" applyProtection="0"/>
    <xf numFmtId="0" fontId="25" fillId="0" borderId="0"/>
    <xf numFmtId="0" fontId="25" fillId="0" borderId="0"/>
    <xf numFmtId="0" fontId="25" fillId="0" borderId="0"/>
    <xf numFmtId="0" fontId="25"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horizontal="left" wrapText="1"/>
    </xf>
    <xf numFmtId="0" fontId="3" fillId="0" borderId="0">
      <alignment horizontal="left" wrapText="1"/>
    </xf>
    <xf numFmtId="0" fontId="25" fillId="0" borderId="0"/>
    <xf numFmtId="0" fontId="3" fillId="7"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horizontal="left" wrapText="1"/>
    </xf>
    <xf numFmtId="0" fontId="21" fillId="0" borderId="0"/>
    <xf numFmtId="0" fontId="25" fillId="0" borderId="0"/>
    <xf numFmtId="38" fontId="19" fillId="0" borderId="0" applyFont="0" applyFill="0" applyBorder="0" applyAlignment="0" applyProtection="0"/>
    <xf numFmtId="38" fontId="19" fillId="0" borderId="0" applyFont="0" applyFill="0" applyBorder="0" applyAlignment="0" applyProtection="0"/>
    <xf numFmtId="0"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38"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3" fillId="0" borderId="0" applyFont="0" applyFill="0" applyBorder="0" applyAlignment="0" applyProtection="0"/>
    <xf numFmtId="0" fontId="3" fillId="7"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3" fillId="0" borderId="0"/>
    <xf numFmtId="0" fontId="3"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7" borderId="0"/>
    <xf numFmtId="0" fontId="3" fillId="0" borderId="0">
      <alignment horizontal="left" wrapText="1"/>
    </xf>
    <xf numFmtId="0" fontId="3" fillId="0" borderId="0">
      <alignment horizontal="left" wrapText="1"/>
    </xf>
    <xf numFmtId="198" fontId="3" fillId="0" borderId="0" applyFont="0" applyFill="0" applyBorder="0" applyAlignment="0" applyProtection="0"/>
    <xf numFmtId="198" fontId="3" fillId="0" borderId="0" applyFont="0" applyFill="0" applyBorder="0" applyAlignment="0" applyProtection="0"/>
    <xf numFmtId="203" fontId="3" fillId="0" borderId="0" applyFont="0" applyFill="0" applyBorder="0" applyAlignment="0" applyProtection="0"/>
    <xf numFmtId="203" fontId="3" fillId="0" borderId="0" applyFont="0" applyFill="0" applyBorder="0" applyAlignment="0" applyProtection="0"/>
    <xf numFmtId="203" fontId="3" fillId="0" borderId="0" applyFont="0" applyFill="0" applyBorder="0" applyAlignment="0" applyProtection="0"/>
    <xf numFmtId="203" fontId="3" fillId="0" borderId="0" applyFont="0" applyFill="0" applyBorder="0" applyAlignment="0" applyProtection="0"/>
    <xf numFmtId="203" fontId="3" fillId="0" borderId="0" applyFont="0" applyFill="0" applyBorder="0" applyAlignment="0" applyProtection="0"/>
    <xf numFmtId="203" fontId="3" fillId="0" borderId="0" applyFont="0" applyFill="0" applyBorder="0" applyAlignment="0" applyProtection="0"/>
    <xf numFmtId="203" fontId="3" fillId="0" borderId="0" applyFont="0" applyFill="0" applyBorder="0" applyAlignment="0" applyProtection="0"/>
    <xf numFmtId="198" fontId="3" fillId="0" borderId="0" applyFont="0" applyFill="0" applyBorder="0" applyAlignment="0" applyProtection="0"/>
    <xf numFmtId="203" fontId="3" fillId="0" borderId="0" applyFont="0" applyFill="0" applyBorder="0" applyAlignment="0" applyProtection="0"/>
    <xf numFmtId="203" fontId="3" fillId="0" borderId="0" applyFont="0" applyFill="0" applyBorder="0" applyAlignment="0" applyProtection="0"/>
    <xf numFmtId="203"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8" fontId="3" fillId="0" borderId="0" applyFont="0" applyFill="0" applyBorder="0" applyAlignment="0" applyProtection="0"/>
    <xf numFmtId="203"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8" fontId="3" fillId="0" borderId="0" applyFont="0" applyFill="0" applyBorder="0" applyAlignment="0" applyProtection="0"/>
    <xf numFmtId="203"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203" fontId="3" fillId="0" borderId="0" applyFont="0" applyFill="0" applyBorder="0" applyAlignment="0" applyProtection="0"/>
    <xf numFmtId="203" fontId="3" fillId="0" borderId="0" applyFont="0" applyFill="0" applyBorder="0" applyAlignment="0" applyProtection="0"/>
    <xf numFmtId="203" fontId="3" fillId="0" borderId="0" applyFont="0" applyFill="0" applyBorder="0" applyAlignment="0" applyProtection="0"/>
    <xf numFmtId="203" fontId="3" fillId="0" borderId="0" applyFont="0" applyFill="0" applyBorder="0" applyAlignment="0" applyProtection="0"/>
    <xf numFmtId="203" fontId="3" fillId="0" borderId="0" applyFont="0" applyFill="0" applyBorder="0" applyAlignment="0" applyProtection="0"/>
    <xf numFmtId="203" fontId="3" fillId="0" borderId="0" applyFont="0" applyFill="0" applyBorder="0" applyAlignment="0" applyProtection="0"/>
    <xf numFmtId="203" fontId="3" fillId="0" borderId="0" applyFont="0" applyFill="0" applyBorder="0" applyAlignment="0" applyProtection="0"/>
    <xf numFmtId="203"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203" fontId="3" fillId="0" borderId="0" applyFont="0" applyFill="0" applyBorder="0" applyAlignment="0" applyProtection="0"/>
    <xf numFmtId="203" fontId="3" fillId="0" borderId="0" applyFont="0" applyFill="0" applyBorder="0" applyAlignment="0" applyProtection="0"/>
    <xf numFmtId="203" fontId="3" fillId="0" borderId="0" applyFont="0" applyFill="0" applyBorder="0" applyAlignment="0" applyProtection="0"/>
    <xf numFmtId="203" fontId="3" fillId="0" borderId="0" applyFont="0" applyFill="0" applyBorder="0" applyAlignment="0" applyProtection="0"/>
    <xf numFmtId="203" fontId="3" fillId="0" borderId="0" applyFont="0" applyFill="0" applyBorder="0" applyAlignment="0" applyProtection="0"/>
    <xf numFmtId="203" fontId="3" fillId="0" borderId="0" applyFont="0" applyFill="0" applyBorder="0" applyAlignment="0" applyProtection="0"/>
    <xf numFmtId="203" fontId="3" fillId="0" borderId="0" applyFont="0" applyFill="0" applyBorder="0" applyAlignment="0" applyProtection="0"/>
    <xf numFmtId="203"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6" fontId="3" fillId="0" borderId="0" applyFont="0" applyFill="0" applyBorder="0" applyAlignment="0" applyProtection="0"/>
    <xf numFmtId="198"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03" fontId="3" fillId="0" borderId="0" applyFont="0" applyFill="0" applyBorder="0" applyAlignment="0" applyProtection="0"/>
    <xf numFmtId="203" fontId="3" fillId="0" borderId="0" applyFont="0" applyFill="0" applyBorder="0" applyAlignment="0" applyProtection="0"/>
    <xf numFmtId="203" fontId="3" fillId="0" borderId="0" applyFont="0" applyFill="0" applyBorder="0" applyAlignment="0" applyProtection="0"/>
    <xf numFmtId="203" fontId="3" fillId="0" borderId="0" applyFont="0" applyFill="0" applyBorder="0" applyAlignment="0" applyProtection="0"/>
    <xf numFmtId="203" fontId="3" fillId="0" borderId="0" applyFont="0" applyFill="0" applyBorder="0" applyAlignment="0" applyProtection="0"/>
    <xf numFmtId="203" fontId="3" fillId="0" borderId="0" applyFont="0" applyFill="0" applyBorder="0" applyAlignment="0" applyProtection="0"/>
    <xf numFmtId="203" fontId="3" fillId="0" borderId="0" applyFont="0" applyFill="0" applyBorder="0" applyAlignment="0" applyProtection="0"/>
    <xf numFmtId="203"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198" fontId="3" fillId="0" borderId="0" applyFont="0" applyFill="0" applyBorder="0" applyAlignment="0" applyProtection="0"/>
    <xf numFmtId="200" fontId="3" fillId="0" borderId="0" applyFont="0" applyFill="0" applyBorder="0" applyProtection="0">
      <alignment horizontal="right"/>
    </xf>
    <xf numFmtId="200" fontId="3" fillId="0" borderId="0" applyFont="0" applyFill="0" applyBorder="0" applyProtection="0">
      <alignment horizontal="right"/>
    </xf>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0" fontId="3" fillId="0" borderId="0" applyFont="0" applyFill="0" applyBorder="0" applyProtection="0">
      <alignment horizontal="right"/>
    </xf>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0" fontId="3" fillId="0" borderId="0" applyFont="0" applyFill="0" applyBorder="0" applyProtection="0">
      <alignment horizontal="right"/>
    </xf>
    <xf numFmtId="205"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206" fontId="3" fillId="0" borderId="0" applyFont="0" applyFill="0" applyBorder="0" applyProtection="0">
      <alignment horizontal="right"/>
    </xf>
    <xf numFmtId="206" fontId="3" fillId="0" borderId="0" applyFont="0" applyFill="0" applyBorder="0" applyProtection="0">
      <alignment horizontal="right"/>
    </xf>
    <xf numFmtId="206" fontId="3" fillId="0" borderId="0" applyFont="0" applyFill="0" applyBorder="0" applyProtection="0">
      <alignment horizontal="right"/>
    </xf>
    <xf numFmtId="206" fontId="3" fillId="0" borderId="0" applyFont="0" applyFill="0" applyBorder="0" applyProtection="0">
      <alignment horizontal="right"/>
    </xf>
    <xf numFmtId="206" fontId="3" fillId="0" borderId="0" applyFont="0" applyFill="0" applyBorder="0" applyProtection="0">
      <alignment horizontal="right"/>
    </xf>
    <xf numFmtId="206" fontId="3" fillId="0" borderId="0" applyFont="0" applyFill="0" applyBorder="0" applyProtection="0">
      <alignment horizontal="right"/>
    </xf>
    <xf numFmtId="206" fontId="3" fillId="0" borderId="0" applyFont="0" applyFill="0" applyBorder="0" applyProtection="0">
      <alignment horizontal="right"/>
    </xf>
    <xf numFmtId="206"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6" fontId="3" fillId="0" borderId="0" applyFont="0" applyFill="0" applyBorder="0" applyProtection="0">
      <alignment horizontal="right"/>
    </xf>
    <xf numFmtId="206" fontId="3" fillId="0" borderId="0" applyFont="0" applyFill="0" applyBorder="0" applyProtection="0">
      <alignment horizontal="right"/>
    </xf>
    <xf numFmtId="206" fontId="3" fillId="0" borderId="0" applyFont="0" applyFill="0" applyBorder="0" applyProtection="0">
      <alignment horizontal="right"/>
    </xf>
    <xf numFmtId="206" fontId="3" fillId="0" borderId="0" applyFont="0" applyFill="0" applyBorder="0" applyProtection="0">
      <alignment horizontal="right"/>
    </xf>
    <xf numFmtId="206" fontId="3" fillId="0" borderId="0" applyFont="0" applyFill="0" applyBorder="0" applyProtection="0">
      <alignment horizontal="right"/>
    </xf>
    <xf numFmtId="206" fontId="3" fillId="0" borderId="0" applyFont="0" applyFill="0" applyBorder="0" applyProtection="0">
      <alignment horizontal="right"/>
    </xf>
    <xf numFmtId="206" fontId="3" fillId="0" borderId="0" applyFont="0" applyFill="0" applyBorder="0" applyProtection="0">
      <alignment horizontal="right"/>
    </xf>
    <xf numFmtId="206"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200" fontId="3" fillId="0" borderId="0" applyFont="0" applyFill="0" applyBorder="0" applyProtection="0">
      <alignment horizontal="right"/>
    </xf>
    <xf numFmtId="205"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199" fontId="3" fillId="0" borderId="0" applyFont="0" applyFill="0" applyBorder="0" applyAlignment="0" applyProtection="0"/>
    <xf numFmtId="200" fontId="3" fillId="0" borderId="0" applyFont="0" applyFill="0" applyBorder="0" applyProtection="0">
      <alignment horizontal="right"/>
    </xf>
    <xf numFmtId="0" fontId="3" fillId="0" borderId="0" applyFont="0" applyFill="0" applyBorder="0" applyProtection="0">
      <alignment horizontal="right"/>
    </xf>
    <xf numFmtId="0" fontId="3" fillId="0" borderId="0" applyFont="0" applyFill="0" applyBorder="0" applyProtection="0">
      <alignment horizontal="right"/>
    </xf>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0" fontId="3" fillId="0" borderId="0" applyFont="0" applyFill="0" applyBorder="0" applyProtection="0">
      <alignment horizontal="right"/>
    </xf>
    <xf numFmtId="200" fontId="3" fillId="0" borderId="0" applyFont="0" applyFill="0" applyBorder="0" applyProtection="0">
      <alignment horizontal="right"/>
    </xf>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6" fontId="3" fillId="0" borderId="0" applyFont="0" applyFill="0" applyBorder="0" applyProtection="0">
      <alignment horizontal="right"/>
    </xf>
    <xf numFmtId="206" fontId="3" fillId="0" borderId="0" applyFont="0" applyFill="0" applyBorder="0" applyProtection="0">
      <alignment horizontal="right"/>
    </xf>
    <xf numFmtId="206" fontId="3" fillId="0" borderId="0" applyFont="0" applyFill="0" applyBorder="0" applyProtection="0">
      <alignment horizontal="right"/>
    </xf>
    <xf numFmtId="206" fontId="3" fillId="0" borderId="0" applyFont="0" applyFill="0" applyBorder="0" applyProtection="0">
      <alignment horizontal="right"/>
    </xf>
    <xf numFmtId="206" fontId="3" fillId="0" borderId="0" applyFont="0" applyFill="0" applyBorder="0" applyProtection="0">
      <alignment horizontal="right"/>
    </xf>
    <xf numFmtId="206" fontId="3" fillId="0" borderId="0" applyFont="0" applyFill="0" applyBorder="0" applyProtection="0">
      <alignment horizontal="right"/>
    </xf>
    <xf numFmtId="206" fontId="3" fillId="0" borderId="0" applyFont="0" applyFill="0" applyBorder="0" applyProtection="0">
      <alignment horizontal="right"/>
    </xf>
    <xf numFmtId="206"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6" fontId="3" fillId="0" borderId="0" applyFont="0" applyFill="0" applyBorder="0" applyProtection="0">
      <alignment horizontal="right"/>
    </xf>
    <xf numFmtId="206" fontId="3" fillId="0" borderId="0" applyFont="0" applyFill="0" applyBorder="0" applyProtection="0">
      <alignment horizontal="right"/>
    </xf>
    <xf numFmtId="206" fontId="3" fillId="0" borderId="0" applyFont="0" applyFill="0" applyBorder="0" applyProtection="0">
      <alignment horizontal="right"/>
    </xf>
    <xf numFmtId="206" fontId="3" fillId="0" borderId="0" applyFont="0" applyFill="0" applyBorder="0" applyProtection="0">
      <alignment horizontal="right"/>
    </xf>
    <xf numFmtId="206" fontId="3" fillId="0" borderId="0" applyFont="0" applyFill="0" applyBorder="0" applyProtection="0">
      <alignment horizontal="right"/>
    </xf>
    <xf numFmtId="206" fontId="3" fillId="0" borderId="0" applyFont="0" applyFill="0" applyBorder="0" applyProtection="0">
      <alignment horizontal="right"/>
    </xf>
    <xf numFmtId="206" fontId="3" fillId="0" borderId="0" applyFont="0" applyFill="0" applyBorder="0" applyProtection="0">
      <alignment horizontal="right"/>
    </xf>
    <xf numFmtId="206"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0" fontId="3" fillId="0" borderId="0" applyFont="0" applyFill="0" applyBorder="0" applyProtection="0">
      <alignment horizontal="right"/>
    </xf>
    <xf numFmtId="0" fontId="3" fillId="0" borderId="0"/>
    <xf numFmtId="0" fontId="3" fillId="0" borderId="0"/>
    <xf numFmtId="0" fontId="3" fillId="0" borderId="0"/>
    <xf numFmtId="0" fontId="25" fillId="0" borderId="0"/>
    <xf numFmtId="0" fontId="25" fillId="0" borderId="0"/>
    <xf numFmtId="0" fontId="3" fillId="0" borderId="0"/>
    <xf numFmtId="0" fontId="3" fillId="0" borderId="0"/>
    <xf numFmtId="0" fontId="3" fillId="0" borderId="0"/>
    <xf numFmtId="0" fontId="3" fillId="0" borderId="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3" fillId="0" borderId="0"/>
    <xf numFmtId="0" fontId="3" fillId="0" borderId="0"/>
    <xf numFmtId="201" fontId="3" fillId="0" borderId="0" applyFont="0" applyFill="0" applyBorder="0" applyAlignment="0" applyProtection="0"/>
    <xf numFmtId="201" fontId="3" fillId="0" borderId="0" applyFont="0" applyFill="0" applyBorder="0" applyAlignment="0" applyProtection="0"/>
    <xf numFmtId="207" fontId="3" fillId="0" borderId="0" applyFont="0" applyFill="0" applyBorder="0" applyAlignment="0" applyProtection="0"/>
    <xf numFmtId="207" fontId="3" fillId="0" borderId="0" applyFont="0" applyFill="0" applyBorder="0" applyAlignment="0" applyProtection="0"/>
    <xf numFmtId="207" fontId="3" fillId="0" borderId="0" applyFont="0" applyFill="0" applyBorder="0" applyAlignment="0" applyProtection="0"/>
    <xf numFmtId="207" fontId="3" fillId="0" borderId="0" applyFont="0" applyFill="0" applyBorder="0" applyAlignment="0" applyProtection="0"/>
    <xf numFmtId="207" fontId="3" fillId="0" borderId="0" applyFont="0" applyFill="0" applyBorder="0" applyAlignment="0" applyProtection="0"/>
    <xf numFmtId="207" fontId="3" fillId="0" borderId="0" applyFont="0" applyFill="0" applyBorder="0" applyAlignment="0" applyProtection="0"/>
    <xf numFmtId="207" fontId="3" fillId="0" borderId="0" applyFont="0" applyFill="0" applyBorder="0" applyAlignment="0" applyProtection="0"/>
    <xf numFmtId="201" fontId="3" fillId="0" borderId="0" applyFont="0" applyFill="0" applyBorder="0" applyAlignment="0" applyProtection="0"/>
    <xf numFmtId="207" fontId="3" fillId="0" borderId="0" applyFont="0" applyFill="0" applyBorder="0" applyAlignment="0" applyProtection="0"/>
    <xf numFmtId="207" fontId="3" fillId="0" borderId="0" applyFont="0" applyFill="0" applyBorder="0" applyAlignment="0" applyProtection="0"/>
    <xf numFmtId="207"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7"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1" fontId="3" fillId="0" borderId="0" applyFont="0" applyFill="0" applyBorder="0" applyAlignment="0" applyProtection="0"/>
    <xf numFmtId="207"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07" fontId="3" fillId="0" borderId="0" applyFont="0" applyFill="0" applyBorder="0" applyAlignment="0" applyProtection="0"/>
    <xf numFmtId="207" fontId="3" fillId="0" borderId="0" applyFont="0" applyFill="0" applyBorder="0" applyAlignment="0" applyProtection="0"/>
    <xf numFmtId="207" fontId="3" fillId="0" borderId="0" applyFont="0" applyFill="0" applyBorder="0" applyAlignment="0" applyProtection="0"/>
    <xf numFmtId="207" fontId="3" fillId="0" borderId="0" applyFont="0" applyFill="0" applyBorder="0" applyAlignment="0" applyProtection="0"/>
    <xf numFmtId="207" fontId="3" fillId="0" borderId="0" applyFont="0" applyFill="0" applyBorder="0" applyAlignment="0" applyProtection="0"/>
    <xf numFmtId="207" fontId="3" fillId="0" borderId="0" applyFont="0" applyFill="0" applyBorder="0" applyAlignment="0" applyProtection="0"/>
    <xf numFmtId="207" fontId="3" fillId="0" borderId="0" applyFont="0" applyFill="0" applyBorder="0" applyAlignment="0" applyProtection="0"/>
    <xf numFmtId="207"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8" fontId="30" fillId="0" borderId="21" applyFont="0" applyFill="0" applyBorder="0" applyProtection="0">
      <alignment horizontal="right"/>
    </xf>
    <xf numFmtId="203" fontId="3" fillId="0" borderId="0" applyFont="0" applyFill="0" applyBorder="0" applyAlignment="0" applyProtection="0"/>
    <xf numFmtId="203"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203"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174"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3" fontId="3" fillId="0" borderId="0" applyFont="0" applyFill="0" applyBorder="0" applyAlignment="0" applyProtection="0"/>
    <xf numFmtId="174"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203" fontId="3" fillId="0" borderId="0" applyFont="0" applyFill="0" applyBorder="0" applyAlignment="0" applyProtection="0"/>
    <xf numFmtId="203"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3" fillId="0" borderId="0">
      <alignment horizontal="left" wrapText="1"/>
    </xf>
    <xf numFmtId="0" fontId="21" fillId="0" borderId="0"/>
    <xf numFmtId="0" fontId="25" fillId="0" borderId="0"/>
    <xf numFmtId="0" fontId="25" fillId="0" borderId="0"/>
    <xf numFmtId="0" fontId="25"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2" fillId="8" borderId="20" quotePrefix="1" applyNumberFormat="0" applyFont="0" applyFill="0" applyBorder="0" applyAlignment="0" applyProtection="0">
      <alignment horizontal="centerContinuous" vertical="justify"/>
      <protection locked="0" hidden="1"/>
    </xf>
    <xf numFmtId="0" fontId="23" fillId="9" borderId="20" quotePrefix="1" applyNumberFormat="0" applyFont="0" applyFill="0" applyBorder="0">
      <protection locked="0" hidden="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24" fillId="0" borderId="0">
      <alignment vertical="top"/>
    </xf>
    <xf numFmtId="0" fontId="3" fillId="0" borderId="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1" fillId="0" borderId="0"/>
    <xf numFmtId="0" fontId="3"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7" borderId="0"/>
    <xf numFmtId="0" fontId="25" fillId="0" borderId="0"/>
    <xf numFmtId="0" fontId="25" fillId="0" borderId="0"/>
    <xf numFmtId="0" fontId="3" fillId="0" borderId="0"/>
    <xf numFmtId="0" fontId="25" fillId="0" borderId="0"/>
    <xf numFmtId="0" fontId="25" fillId="0" borderId="0"/>
    <xf numFmtId="0" fontId="25" fillId="0" borderId="0"/>
    <xf numFmtId="0" fontId="21" fillId="0" borderId="0"/>
    <xf numFmtId="0" fontId="26" fillId="0" borderId="0"/>
    <xf numFmtId="0" fontId="3" fillId="0" borderId="0"/>
    <xf numFmtId="0" fontId="3" fillId="7" borderId="0"/>
    <xf numFmtId="0" fontId="22" fillId="8" borderId="20" quotePrefix="1" applyNumberFormat="0" applyFont="0" applyFill="0" applyBorder="0" applyAlignment="0" applyProtection="0">
      <alignment horizontal="centerContinuous" vertical="justify"/>
      <protection locked="0" hidden="1"/>
    </xf>
    <xf numFmtId="0" fontId="23" fillId="9" borderId="20" quotePrefix="1" applyNumberFormat="0" applyFont="0" applyFill="0" applyBorder="0">
      <protection locked="0" hidden="1"/>
    </xf>
    <xf numFmtId="0" fontId="3" fillId="7" borderId="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2" fillId="8" borderId="20" quotePrefix="1" applyNumberFormat="0" applyFont="0" applyFill="0" applyBorder="0" applyAlignment="0" applyProtection="0">
      <alignment horizontal="centerContinuous" vertical="justify"/>
      <protection locked="0" hidden="1"/>
    </xf>
    <xf numFmtId="0" fontId="23" fillId="9" borderId="20" quotePrefix="1" applyNumberFormat="0" applyFont="0" applyFill="0" applyBorder="0">
      <protection locked="0" hidden="1"/>
    </xf>
    <xf numFmtId="0" fontId="3" fillId="0" borderId="0">
      <alignment horizontal="left" wrapText="1"/>
    </xf>
    <xf numFmtId="0" fontId="25" fillId="0" borderId="0"/>
    <xf numFmtId="0" fontId="25" fillId="0" borderId="0"/>
    <xf numFmtId="0" fontId="3" fillId="0" borderId="0"/>
    <xf numFmtId="0" fontId="24" fillId="0" borderId="0">
      <alignment vertical="top"/>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7" borderId="0"/>
    <xf numFmtId="0" fontId="3" fillId="0" borderId="0">
      <alignment horizontal="left" wrapText="1"/>
    </xf>
    <xf numFmtId="0" fontId="3" fillId="0" borderId="0">
      <alignment horizontal="left" wrapText="1"/>
    </xf>
    <xf numFmtId="0" fontId="22" fillId="8" borderId="20" quotePrefix="1" applyNumberFormat="0" applyFont="0" applyFill="0" applyBorder="0" applyAlignment="0" applyProtection="0">
      <alignment horizontal="centerContinuous" vertical="justify"/>
      <protection locked="0" hidden="1"/>
    </xf>
    <xf numFmtId="0" fontId="23" fillId="9" borderId="20" quotePrefix="1" applyNumberFormat="0" applyFont="0" applyFill="0" applyBorder="0">
      <protection locked="0" hidden="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7" borderId="0"/>
    <xf numFmtId="0" fontId="24" fillId="0" borderId="0">
      <alignment vertical="top"/>
    </xf>
    <xf numFmtId="0" fontId="24" fillId="0" borderId="0">
      <alignment vertical="top"/>
    </xf>
    <xf numFmtId="0" fontId="3" fillId="7" borderId="0"/>
    <xf numFmtId="0" fontId="22" fillId="8" borderId="20" quotePrefix="1" applyNumberFormat="0" applyFont="0" applyFill="0" applyBorder="0" applyAlignment="0" applyProtection="0">
      <alignment horizontal="centerContinuous" vertical="justify"/>
      <protection locked="0" hidden="1"/>
    </xf>
    <xf numFmtId="0" fontId="23" fillId="9" borderId="20" quotePrefix="1" applyNumberFormat="0" applyFont="0" applyFill="0" applyBorder="0">
      <protection locked="0" hidden="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2" fillId="8" borderId="20" quotePrefix="1" applyNumberFormat="0" applyFont="0" applyFill="0" applyBorder="0" applyAlignment="0" applyProtection="0">
      <alignment horizontal="centerContinuous" vertical="justify"/>
      <protection locked="0" hidden="1"/>
    </xf>
    <xf numFmtId="0" fontId="23" fillId="9" borderId="20" quotePrefix="1" applyNumberFormat="0" applyFont="0" applyFill="0" applyBorder="0">
      <protection locked="0" hidden="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2" fillId="8" borderId="20" quotePrefix="1" applyNumberFormat="0" applyFont="0" applyFill="0" applyBorder="0" applyAlignment="0" applyProtection="0">
      <alignment horizontal="centerContinuous" vertical="justify"/>
      <protection locked="0" hidden="1"/>
    </xf>
    <xf numFmtId="0" fontId="23" fillId="9" borderId="20" quotePrefix="1" applyNumberFormat="0" applyFont="0" applyFill="0" applyBorder="0">
      <protection locked="0" hidden="1"/>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22" fillId="8" borderId="20" quotePrefix="1" applyNumberFormat="0" applyFont="0" applyFill="0" applyBorder="0" applyAlignment="0" applyProtection="0">
      <alignment horizontal="centerContinuous" vertical="justify"/>
      <protection locked="0" hidden="1"/>
    </xf>
    <xf numFmtId="0" fontId="3" fillId="7" borderId="0"/>
    <xf numFmtId="0" fontId="3" fillId="0" borderId="0">
      <alignment horizontal="left" wrapText="1"/>
    </xf>
    <xf numFmtId="0" fontId="22" fillId="8" borderId="20" quotePrefix="1" applyNumberFormat="0" applyFont="0" applyFill="0" applyBorder="0" applyAlignment="0" applyProtection="0">
      <alignment horizontal="centerContinuous" vertical="justify"/>
      <protection locked="0" hidden="1"/>
    </xf>
    <xf numFmtId="0" fontId="23" fillId="9" borderId="20" quotePrefix="1" applyNumberFormat="0" applyFont="0" applyFill="0" applyBorder="0">
      <protection locked="0" hidden="1"/>
    </xf>
    <xf numFmtId="0" fontId="31"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31" fillId="0" borderId="0" applyNumberFormat="0" applyFill="0" applyBorder="0" applyProtection="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3" fillId="0" borderId="0"/>
    <xf numFmtId="0" fontId="24" fillId="0" borderId="0">
      <alignment vertical="top"/>
    </xf>
    <xf numFmtId="0" fontId="3" fillId="0" borderId="0">
      <alignment horizontal="left" wrapText="1"/>
    </xf>
    <xf numFmtId="0" fontId="25"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3" fillId="0" borderId="0">
      <alignment horizontal="left" wrapText="1"/>
    </xf>
    <xf numFmtId="0" fontId="3" fillId="7" borderId="0"/>
    <xf numFmtId="0" fontId="30" fillId="0" borderId="21" applyNumberFormat="0" applyFill="0" applyAlignment="0" applyProtection="0"/>
    <xf numFmtId="0" fontId="30"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 fillId="0" borderId="21"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alignment horizontal="left" wrapText="1"/>
    </xf>
    <xf numFmtId="0" fontId="32" fillId="0" borderId="22" applyNumberFormat="0" applyFill="0" applyProtection="0">
      <alignment horizontal="center"/>
    </xf>
    <xf numFmtId="0" fontId="3" fillId="0" borderId="22" applyNumberFormat="0" applyFill="0" applyProtection="0">
      <alignment horizontal="center"/>
    </xf>
    <xf numFmtId="0" fontId="3" fillId="0" borderId="22" applyNumberFormat="0" applyFill="0" applyProtection="0">
      <alignment horizontal="center"/>
    </xf>
    <xf numFmtId="0" fontId="3" fillId="0" borderId="22" applyNumberFormat="0" applyFill="0" applyProtection="0">
      <alignment horizontal="center"/>
    </xf>
    <xf numFmtId="0" fontId="3" fillId="0" borderId="22" applyNumberFormat="0" applyFill="0" applyProtection="0">
      <alignment horizontal="center"/>
    </xf>
    <xf numFmtId="0" fontId="3" fillId="0" borderId="22" applyNumberFormat="0" applyFill="0" applyProtection="0">
      <alignment horizontal="center"/>
    </xf>
    <xf numFmtId="0" fontId="3" fillId="0" borderId="22" applyNumberFormat="0" applyFill="0" applyProtection="0">
      <alignment horizontal="center"/>
    </xf>
    <xf numFmtId="0" fontId="3" fillId="0" borderId="22" applyNumberFormat="0" applyFill="0" applyProtection="0">
      <alignment horizontal="center"/>
    </xf>
    <xf numFmtId="0" fontId="3" fillId="0" borderId="22" applyNumberFormat="0" applyFill="0" applyProtection="0">
      <alignment horizontal="center"/>
    </xf>
    <xf numFmtId="0" fontId="32" fillId="0" borderId="22" applyNumberFormat="0" applyFill="0" applyProtection="0">
      <alignment horizontal="center"/>
    </xf>
    <xf numFmtId="0" fontId="32" fillId="0" borderId="22" applyNumberFormat="0" applyFill="0" applyProtection="0">
      <alignment horizontal="center"/>
    </xf>
    <xf numFmtId="0" fontId="32" fillId="0" borderId="22" applyNumberFormat="0" applyFill="0" applyProtection="0">
      <alignment horizontal="center"/>
    </xf>
    <xf numFmtId="0" fontId="32" fillId="0" borderId="22" applyNumberFormat="0" applyFill="0" applyProtection="0">
      <alignment horizontal="center"/>
    </xf>
    <xf numFmtId="0" fontId="32" fillId="0" borderId="22" applyNumberFormat="0" applyFill="0" applyProtection="0">
      <alignment horizontal="center"/>
    </xf>
    <xf numFmtId="0" fontId="32" fillId="0" borderId="22" applyNumberFormat="0" applyFill="0" applyProtection="0">
      <alignment horizontal="center"/>
    </xf>
    <xf numFmtId="0" fontId="32" fillId="0" borderId="22" applyNumberFormat="0" applyFill="0" applyProtection="0">
      <alignment horizontal="center"/>
    </xf>
    <xf numFmtId="0" fontId="32" fillId="0" borderId="22" applyNumberFormat="0" applyFill="0" applyProtection="0">
      <alignment horizontal="center"/>
    </xf>
    <xf numFmtId="0" fontId="32" fillId="0" borderId="22" applyNumberFormat="0" applyFill="0" applyProtection="0">
      <alignment horizontal="center"/>
    </xf>
    <xf numFmtId="0" fontId="32" fillId="0" borderId="22" applyNumberFormat="0" applyFill="0" applyProtection="0">
      <alignment horizontal="center"/>
    </xf>
    <xf numFmtId="0" fontId="32" fillId="0" borderId="22" applyNumberFormat="0" applyFill="0" applyProtection="0">
      <alignment horizontal="center"/>
    </xf>
    <xf numFmtId="0" fontId="32" fillId="0" borderId="22" applyNumberFormat="0" applyFill="0" applyProtection="0">
      <alignment horizontal="center"/>
    </xf>
    <xf numFmtId="0" fontId="32" fillId="0" borderId="22" applyNumberFormat="0" applyFill="0" applyProtection="0">
      <alignment horizontal="center"/>
    </xf>
    <xf numFmtId="0" fontId="32" fillId="0" borderId="22" applyNumberFormat="0" applyFill="0" applyProtection="0">
      <alignment horizontal="center"/>
    </xf>
    <xf numFmtId="0" fontId="32" fillId="0" borderId="22" applyNumberFormat="0" applyFill="0" applyProtection="0">
      <alignment horizontal="center"/>
    </xf>
    <xf numFmtId="0" fontId="32" fillId="0" borderId="22" applyNumberFormat="0" applyFill="0" applyProtection="0">
      <alignment horizontal="center"/>
    </xf>
    <xf numFmtId="0" fontId="32" fillId="0" borderId="22" applyNumberFormat="0" applyFill="0" applyProtection="0">
      <alignment horizontal="center"/>
    </xf>
    <xf numFmtId="0" fontId="32" fillId="0" borderId="22" applyNumberFormat="0" applyFill="0" applyProtection="0">
      <alignment horizontal="center"/>
    </xf>
    <xf numFmtId="0" fontId="32" fillId="0" borderId="22" applyNumberFormat="0" applyFill="0" applyProtection="0">
      <alignment horizontal="center"/>
    </xf>
    <xf numFmtId="0" fontId="32" fillId="0" borderId="22" applyNumberFormat="0" applyFill="0" applyProtection="0">
      <alignment horizontal="center"/>
    </xf>
    <xf numFmtId="0" fontId="32" fillId="0" borderId="22" applyNumberFormat="0" applyFill="0" applyProtection="0">
      <alignment horizontal="center"/>
    </xf>
    <xf numFmtId="0" fontId="32" fillId="0" borderId="22" applyNumberFormat="0" applyFill="0" applyProtection="0">
      <alignment horizontal="center"/>
    </xf>
    <xf numFmtId="0" fontId="3" fillId="0" borderId="22" applyNumberFormat="0" applyFill="0" applyProtection="0">
      <alignment horizontal="center"/>
    </xf>
    <xf numFmtId="0" fontId="32" fillId="0" borderId="22" applyNumberFormat="0" applyFill="0" applyProtection="0">
      <alignment horizontal="center"/>
    </xf>
    <xf numFmtId="0" fontId="3" fillId="0" borderId="22" applyNumberFormat="0" applyFill="0" applyProtection="0">
      <alignment horizontal="center"/>
    </xf>
    <xf numFmtId="0" fontId="3" fillId="0" borderId="22" applyNumberFormat="0" applyFill="0" applyProtection="0">
      <alignment horizontal="center"/>
    </xf>
    <xf numFmtId="0" fontId="3" fillId="0" borderId="22" applyNumberFormat="0" applyFill="0" applyProtection="0">
      <alignment horizontal="center"/>
    </xf>
    <xf numFmtId="0" fontId="32" fillId="0" borderId="22" applyNumberFormat="0" applyFill="0" applyProtection="0">
      <alignment horizontal="center"/>
    </xf>
    <xf numFmtId="0" fontId="33" fillId="0" borderId="22" applyNumberFormat="0" applyFill="0" applyProtection="0">
      <alignment horizontal="center"/>
    </xf>
    <xf numFmtId="0" fontId="33" fillId="0" borderId="22" applyNumberFormat="0" applyFill="0" applyProtection="0">
      <alignment horizontal="center"/>
    </xf>
    <xf numFmtId="0" fontId="32" fillId="0" borderId="22" applyNumberFormat="0" applyFill="0" applyProtection="0">
      <alignment horizontal="center"/>
    </xf>
    <xf numFmtId="0" fontId="32" fillId="0" borderId="22" applyNumberFormat="0" applyFill="0" applyProtection="0">
      <alignment horizontal="center"/>
    </xf>
    <xf numFmtId="0" fontId="3" fillId="0" borderId="22" applyNumberFormat="0" applyFill="0" applyProtection="0">
      <alignment horizontal="center"/>
    </xf>
    <xf numFmtId="0" fontId="32" fillId="0" borderId="22" applyNumberFormat="0" applyFill="0" applyProtection="0">
      <alignment horizontal="center"/>
    </xf>
    <xf numFmtId="0" fontId="32" fillId="0" borderId="22" applyNumberFormat="0" applyFill="0" applyProtection="0">
      <alignment horizontal="center"/>
    </xf>
    <xf numFmtId="0" fontId="32" fillId="0" borderId="22" applyNumberFormat="0" applyFill="0" applyProtection="0">
      <alignment horizontal="center"/>
    </xf>
    <xf numFmtId="0" fontId="3" fillId="0" borderId="22" applyNumberFormat="0" applyFill="0" applyProtection="0">
      <alignment horizontal="center"/>
    </xf>
    <xf numFmtId="0" fontId="3" fillId="0" borderId="22" applyNumberFormat="0" applyFill="0" applyProtection="0">
      <alignment horizontal="center"/>
    </xf>
    <xf numFmtId="0" fontId="3" fillId="0" borderId="22" applyNumberFormat="0" applyFill="0" applyProtection="0">
      <alignment horizontal="center"/>
    </xf>
    <xf numFmtId="0" fontId="3" fillId="0" borderId="22" applyNumberFormat="0" applyFill="0" applyProtection="0">
      <alignment horizontal="center"/>
    </xf>
    <xf numFmtId="0" fontId="3" fillId="0" borderId="22" applyNumberFormat="0" applyFill="0" applyProtection="0">
      <alignment horizontal="center"/>
    </xf>
    <xf numFmtId="0" fontId="3" fillId="0" borderId="22" applyNumberFormat="0" applyFill="0" applyProtection="0">
      <alignment horizontal="center"/>
    </xf>
    <xf numFmtId="0" fontId="3" fillId="0" borderId="22" applyNumberFormat="0" applyFill="0" applyProtection="0">
      <alignment horizontal="center"/>
    </xf>
    <xf numFmtId="0" fontId="3" fillId="0" borderId="22" applyNumberFormat="0" applyFill="0" applyProtection="0">
      <alignment horizontal="center"/>
    </xf>
    <xf numFmtId="0" fontId="3" fillId="0" borderId="22" applyNumberFormat="0" applyFill="0" applyProtection="0">
      <alignment horizontal="center"/>
    </xf>
    <xf numFmtId="0" fontId="3" fillId="0" borderId="22" applyNumberFormat="0" applyFill="0" applyProtection="0">
      <alignment horizontal="center"/>
    </xf>
    <xf numFmtId="0" fontId="3" fillId="0" borderId="22" applyNumberFormat="0" applyFill="0" applyProtection="0">
      <alignment horizontal="center"/>
    </xf>
    <xf numFmtId="0" fontId="32" fillId="0" borderId="22" applyNumberFormat="0" applyFill="0" applyProtection="0">
      <alignment horizontal="center"/>
    </xf>
    <xf numFmtId="0" fontId="32" fillId="0" borderId="22" applyNumberFormat="0" applyFill="0" applyProtection="0">
      <alignment horizontal="center"/>
    </xf>
    <xf numFmtId="0" fontId="32" fillId="0" borderId="22" applyNumberFormat="0" applyFill="0" applyProtection="0">
      <alignment horizontal="center"/>
    </xf>
    <xf numFmtId="0" fontId="32" fillId="0" borderId="22" applyNumberFormat="0" applyFill="0" applyProtection="0">
      <alignment horizontal="center"/>
    </xf>
    <xf numFmtId="0" fontId="32" fillId="0" borderId="22" applyNumberFormat="0" applyFill="0" applyProtection="0">
      <alignment horizontal="center"/>
    </xf>
    <xf numFmtId="0" fontId="32" fillId="0" borderId="22" applyNumberFormat="0" applyFill="0" applyProtection="0">
      <alignment horizontal="center"/>
    </xf>
    <xf numFmtId="0" fontId="32" fillId="0" borderId="22" applyNumberFormat="0" applyFill="0" applyProtection="0">
      <alignment horizontal="center"/>
    </xf>
    <xf numFmtId="0" fontId="32" fillId="0" borderId="22" applyNumberFormat="0" applyFill="0" applyProtection="0">
      <alignment horizontal="center"/>
    </xf>
    <xf numFmtId="0" fontId="32" fillId="0" borderId="22" applyNumberFormat="0" applyFill="0" applyProtection="0">
      <alignment horizontal="center"/>
    </xf>
    <xf numFmtId="0" fontId="32" fillId="0" borderId="22" applyNumberFormat="0" applyFill="0" applyProtection="0">
      <alignment horizontal="center"/>
    </xf>
    <xf numFmtId="0" fontId="32" fillId="0" borderId="22" applyNumberFormat="0" applyFill="0" applyProtection="0">
      <alignment horizontal="center"/>
    </xf>
    <xf numFmtId="0" fontId="32" fillId="0" borderId="22" applyNumberFormat="0" applyFill="0" applyProtection="0">
      <alignment horizontal="center"/>
    </xf>
    <xf numFmtId="0" fontId="32" fillId="0" borderId="22" applyNumberFormat="0" applyFill="0" applyProtection="0">
      <alignment horizontal="center"/>
    </xf>
    <xf numFmtId="0" fontId="32" fillId="0" borderId="22" applyNumberFormat="0" applyFill="0" applyProtection="0">
      <alignment horizontal="center"/>
    </xf>
    <xf numFmtId="0" fontId="32" fillId="0" borderId="22" applyNumberFormat="0" applyFill="0" applyProtection="0">
      <alignment horizontal="center"/>
    </xf>
    <xf numFmtId="0" fontId="32" fillId="0" borderId="22" applyNumberFormat="0" applyFill="0" applyProtection="0">
      <alignment horizontal="center"/>
    </xf>
    <xf numFmtId="0" fontId="32" fillId="0" borderId="22" applyNumberFormat="0" applyFill="0" applyProtection="0">
      <alignment horizontal="center"/>
    </xf>
    <xf numFmtId="0" fontId="32" fillId="0" borderId="22" applyNumberFormat="0" applyFill="0" applyProtection="0">
      <alignment horizontal="center"/>
    </xf>
    <xf numFmtId="0" fontId="32" fillId="0" borderId="22" applyNumberFormat="0" applyFill="0" applyProtection="0">
      <alignment horizontal="center"/>
    </xf>
    <xf numFmtId="0" fontId="32" fillId="0" borderId="22" applyNumberFormat="0" applyFill="0" applyProtection="0">
      <alignment horizontal="center"/>
    </xf>
    <xf numFmtId="0" fontId="32" fillId="0" borderId="22" applyNumberFormat="0" applyFill="0" applyProtection="0">
      <alignment horizontal="center"/>
    </xf>
    <xf numFmtId="0" fontId="32"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2" fillId="0" borderId="0" applyNumberFormat="0" applyFill="0" applyBorder="0" applyProtection="0">
      <alignment horizontal="left"/>
    </xf>
    <xf numFmtId="0" fontId="32" fillId="0" borderId="0" applyNumberFormat="0" applyFill="0" applyBorder="0" applyProtection="0">
      <alignment horizontal="left"/>
    </xf>
    <xf numFmtId="0" fontId="32" fillId="0" borderId="0" applyNumberFormat="0" applyFill="0" applyBorder="0" applyProtection="0">
      <alignment horizontal="left"/>
    </xf>
    <xf numFmtId="0" fontId="32" fillId="0" borderId="0" applyNumberFormat="0" applyFill="0" applyBorder="0" applyProtection="0">
      <alignment horizontal="left"/>
    </xf>
    <xf numFmtId="0" fontId="32" fillId="0" borderId="0" applyNumberFormat="0" applyFill="0" applyBorder="0" applyProtection="0">
      <alignment horizontal="left"/>
    </xf>
    <xf numFmtId="0" fontId="32" fillId="0" borderId="0" applyNumberFormat="0" applyFill="0" applyBorder="0" applyProtection="0">
      <alignment horizontal="left"/>
    </xf>
    <xf numFmtId="0" fontId="32" fillId="0" borderId="0" applyNumberFormat="0" applyFill="0" applyBorder="0" applyProtection="0">
      <alignment horizontal="left"/>
    </xf>
    <xf numFmtId="0" fontId="32" fillId="0" borderId="0" applyNumberFormat="0" applyFill="0" applyBorder="0" applyProtection="0">
      <alignment horizontal="left"/>
    </xf>
    <xf numFmtId="0" fontId="32" fillId="0" borderId="0" applyNumberFormat="0" applyFill="0" applyBorder="0" applyProtection="0">
      <alignment horizontal="left"/>
    </xf>
    <xf numFmtId="0" fontId="32" fillId="0" borderId="0" applyNumberFormat="0" applyFill="0" applyBorder="0" applyProtection="0">
      <alignment horizontal="left"/>
    </xf>
    <xf numFmtId="0" fontId="32" fillId="0" borderId="0" applyNumberFormat="0" applyFill="0" applyBorder="0" applyProtection="0">
      <alignment horizontal="left"/>
    </xf>
    <xf numFmtId="0" fontId="32" fillId="0" borderId="0" applyNumberFormat="0" applyFill="0" applyBorder="0" applyProtection="0">
      <alignment horizontal="left"/>
    </xf>
    <xf numFmtId="0" fontId="32" fillId="0" borderId="0" applyNumberFormat="0" applyFill="0" applyBorder="0" applyProtection="0">
      <alignment horizontal="left"/>
    </xf>
    <xf numFmtId="0" fontId="32" fillId="0" borderId="0" applyNumberFormat="0" applyFill="0" applyBorder="0" applyProtection="0">
      <alignment horizontal="left"/>
    </xf>
    <xf numFmtId="0" fontId="32" fillId="0" borderId="0" applyNumberFormat="0" applyFill="0" applyBorder="0" applyProtection="0">
      <alignment horizontal="left"/>
    </xf>
    <xf numFmtId="0" fontId="32"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3" fillId="0" borderId="0" applyNumberFormat="0" applyFill="0" applyBorder="0" applyProtection="0">
      <alignment horizontal="left"/>
    </xf>
    <xf numFmtId="0" fontId="32" fillId="0" borderId="0" applyNumberFormat="0" applyFill="0" applyBorder="0" applyProtection="0">
      <alignment horizontal="left"/>
    </xf>
    <xf numFmtId="0" fontId="3" fillId="0" borderId="0" applyNumberFormat="0" applyFill="0" applyBorder="0" applyProtection="0">
      <alignment horizontal="left"/>
    </xf>
    <xf numFmtId="0" fontId="32" fillId="0" borderId="0" applyNumberFormat="0" applyFill="0" applyBorder="0" applyProtection="0">
      <alignment horizontal="left"/>
    </xf>
    <xf numFmtId="0" fontId="32"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2" fillId="0" borderId="0" applyNumberFormat="0" applyFill="0" applyBorder="0" applyProtection="0">
      <alignment horizontal="left"/>
    </xf>
    <xf numFmtId="0" fontId="32" fillId="0" borderId="0" applyNumberFormat="0" applyFill="0" applyBorder="0" applyProtection="0">
      <alignment horizontal="left"/>
    </xf>
    <xf numFmtId="0" fontId="32" fillId="0" borderId="0" applyNumberFormat="0" applyFill="0" applyBorder="0" applyProtection="0">
      <alignment horizontal="left"/>
    </xf>
    <xf numFmtId="0" fontId="32" fillId="0" borderId="0" applyNumberFormat="0" applyFill="0" applyBorder="0" applyProtection="0">
      <alignment horizontal="left"/>
    </xf>
    <xf numFmtId="0" fontId="32" fillId="0" borderId="0" applyNumberFormat="0" applyFill="0" applyBorder="0" applyProtection="0">
      <alignment horizontal="left"/>
    </xf>
    <xf numFmtId="0" fontId="32" fillId="0" borderId="0" applyNumberFormat="0" applyFill="0" applyBorder="0" applyProtection="0">
      <alignment horizontal="left"/>
    </xf>
    <xf numFmtId="0" fontId="32" fillId="0" borderId="0" applyNumberFormat="0" applyFill="0" applyBorder="0" applyProtection="0">
      <alignment horizontal="left"/>
    </xf>
    <xf numFmtId="0" fontId="32" fillId="0" borderId="0" applyNumberFormat="0" applyFill="0" applyBorder="0" applyProtection="0">
      <alignment horizontal="left"/>
    </xf>
    <xf numFmtId="0" fontId="32" fillId="0" borderId="0" applyNumberFormat="0" applyFill="0" applyBorder="0" applyProtection="0">
      <alignment horizontal="left"/>
    </xf>
    <xf numFmtId="0" fontId="32" fillId="0" borderId="0" applyNumberFormat="0" applyFill="0" applyBorder="0" applyProtection="0">
      <alignment horizontal="left"/>
    </xf>
    <xf numFmtId="0" fontId="32" fillId="0" borderId="0" applyNumberFormat="0" applyFill="0" applyBorder="0" applyProtection="0">
      <alignment horizontal="left"/>
    </xf>
    <xf numFmtId="0" fontId="32" fillId="0" borderId="0" applyNumberFormat="0" applyFill="0" applyBorder="0" applyProtection="0">
      <alignment horizontal="left"/>
    </xf>
    <xf numFmtId="0" fontId="32" fillId="0" borderId="0" applyNumberFormat="0" applyFill="0" applyBorder="0" applyProtection="0">
      <alignment horizontal="left"/>
    </xf>
    <xf numFmtId="0" fontId="32" fillId="0" borderId="0" applyNumberFormat="0" applyFill="0" applyBorder="0" applyProtection="0">
      <alignment horizontal="left"/>
    </xf>
    <xf numFmtId="0" fontId="32" fillId="0" borderId="0" applyNumberFormat="0" applyFill="0" applyBorder="0" applyProtection="0">
      <alignment horizontal="left"/>
    </xf>
    <xf numFmtId="0" fontId="32" fillId="0" borderId="0" applyNumberFormat="0" applyFill="0" applyBorder="0" applyProtection="0">
      <alignment horizontal="left"/>
    </xf>
    <xf numFmtId="0" fontId="32" fillId="0" borderId="0" applyNumberFormat="0" applyFill="0" applyBorder="0" applyProtection="0">
      <alignment horizontal="left"/>
    </xf>
    <xf numFmtId="0" fontId="32" fillId="0" borderId="0" applyNumberFormat="0" applyFill="0" applyBorder="0" applyProtection="0">
      <alignment horizontal="left"/>
    </xf>
    <xf numFmtId="0" fontId="32" fillId="0" borderId="0" applyNumberFormat="0" applyFill="0" applyBorder="0" applyProtection="0">
      <alignment horizontal="left"/>
    </xf>
    <xf numFmtId="0" fontId="3" fillId="0" borderId="0">
      <alignment horizontal="left" wrapText="1"/>
    </xf>
    <xf numFmtId="0" fontId="34"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4" fillId="0" borderId="0" applyNumberFormat="0" applyFill="0" applyBorder="0" applyProtection="0">
      <alignment horizontal="centerContinuous"/>
    </xf>
    <xf numFmtId="0" fontId="34" fillId="0" borderId="0" applyNumberFormat="0" applyFill="0" applyBorder="0" applyProtection="0">
      <alignment horizontal="centerContinuous"/>
    </xf>
    <xf numFmtId="0" fontId="34" fillId="0" borderId="0" applyNumberFormat="0" applyFill="0" applyBorder="0" applyProtection="0">
      <alignment horizontal="centerContinuous"/>
    </xf>
    <xf numFmtId="0" fontId="34" fillId="0" borderId="0" applyNumberFormat="0" applyFill="0" applyBorder="0" applyProtection="0">
      <alignment horizontal="centerContinuous"/>
    </xf>
    <xf numFmtId="0" fontId="34" fillId="0" borderId="0" applyNumberFormat="0" applyFill="0" applyBorder="0" applyProtection="0">
      <alignment horizontal="centerContinuous"/>
    </xf>
    <xf numFmtId="0" fontId="34" fillId="0" borderId="0" applyNumberFormat="0" applyFill="0" applyBorder="0" applyProtection="0">
      <alignment horizontal="centerContinuous"/>
    </xf>
    <xf numFmtId="0" fontId="34" fillId="0" borderId="0" applyNumberFormat="0" applyFill="0" applyBorder="0" applyProtection="0">
      <alignment horizontal="centerContinuous"/>
    </xf>
    <xf numFmtId="0" fontId="34" fillId="0" borderId="0" applyNumberFormat="0" applyFill="0" applyBorder="0" applyProtection="0">
      <alignment horizontal="centerContinuous"/>
    </xf>
    <xf numFmtId="0" fontId="34" fillId="0" borderId="0" applyNumberFormat="0" applyFill="0" applyBorder="0" applyProtection="0">
      <alignment horizontal="centerContinuous"/>
    </xf>
    <xf numFmtId="0" fontId="34" fillId="0" borderId="0" applyNumberFormat="0" applyFill="0" applyBorder="0" applyProtection="0">
      <alignment horizontal="centerContinuous"/>
    </xf>
    <xf numFmtId="0" fontId="34" fillId="0" borderId="0" applyNumberFormat="0" applyFill="0" applyBorder="0" applyProtection="0">
      <alignment horizontal="centerContinuous"/>
    </xf>
    <xf numFmtId="0" fontId="34" fillId="0" borderId="0" applyNumberFormat="0" applyFill="0" applyBorder="0" applyProtection="0">
      <alignment horizontal="centerContinuous"/>
    </xf>
    <xf numFmtId="0" fontId="34" fillId="0" borderId="0" applyNumberFormat="0" applyFill="0" applyBorder="0" applyProtection="0">
      <alignment horizontal="centerContinuous"/>
    </xf>
    <xf numFmtId="0" fontId="34" fillId="0" borderId="0" applyNumberFormat="0" applyFill="0" applyBorder="0" applyProtection="0">
      <alignment horizontal="centerContinuous"/>
    </xf>
    <xf numFmtId="0" fontId="34" fillId="0" borderId="0" applyNumberFormat="0" applyFill="0" applyBorder="0" applyProtection="0">
      <alignment horizontal="centerContinuous"/>
    </xf>
    <xf numFmtId="0" fontId="34" fillId="0" borderId="0" applyNumberFormat="0" applyFill="0" applyBorder="0" applyProtection="0">
      <alignment horizontal="centerContinuous"/>
    </xf>
    <xf numFmtId="0" fontId="34" fillId="0" borderId="0" applyNumberFormat="0" applyFill="0" applyBorder="0" applyProtection="0">
      <alignment horizontal="centerContinuous"/>
    </xf>
    <xf numFmtId="0" fontId="34" fillId="0" borderId="0" applyNumberFormat="0" applyFill="0" applyBorder="0" applyProtection="0">
      <alignment horizontal="centerContinuous"/>
    </xf>
    <xf numFmtId="0" fontId="34" fillId="0" borderId="0" applyNumberFormat="0" applyFill="0" applyBorder="0" applyProtection="0">
      <alignment horizontal="centerContinuous"/>
    </xf>
    <xf numFmtId="0" fontId="34" fillId="0" borderId="0" applyNumberFormat="0" applyFill="0" applyBorder="0" applyProtection="0">
      <alignment horizontal="centerContinuous"/>
    </xf>
    <xf numFmtId="0" fontId="34" fillId="0" borderId="0" applyNumberFormat="0" applyFill="0" applyBorder="0" applyProtection="0">
      <alignment horizontal="centerContinuous"/>
    </xf>
    <xf numFmtId="0" fontId="3" fillId="0" borderId="0" applyNumberFormat="0" applyFill="0" applyBorder="0" applyProtection="0">
      <alignment horizontal="centerContinuous"/>
    </xf>
    <xf numFmtId="0" fontId="34"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4" fillId="0" borderId="0" applyNumberFormat="0" applyFill="0" applyBorder="0" applyProtection="0">
      <alignment horizontal="centerContinuous"/>
    </xf>
    <xf numFmtId="0" fontId="35" fillId="0" borderId="0" applyNumberFormat="0" applyFill="0" applyBorder="0" applyProtection="0">
      <alignment horizontal="centerContinuous"/>
    </xf>
    <xf numFmtId="0" fontId="34" fillId="0" borderId="0" applyNumberFormat="0" applyFill="0" applyBorder="0" applyProtection="0">
      <alignment horizontal="centerContinuous"/>
    </xf>
    <xf numFmtId="0" fontId="3" fillId="0" borderId="0" applyNumberFormat="0" applyFill="0" applyBorder="0" applyProtection="0">
      <alignment horizontal="centerContinuous"/>
    </xf>
    <xf numFmtId="0" fontId="34" fillId="0" borderId="0" applyNumberFormat="0" applyFill="0" applyBorder="0" applyProtection="0">
      <alignment horizontal="centerContinuous"/>
    </xf>
    <xf numFmtId="0" fontId="34" fillId="0" borderId="0" applyNumberFormat="0" applyFill="0" applyBorder="0" applyProtection="0">
      <alignment horizontal="centerContinuous"/>
    </xf>
    <xf numFmtId="0" fontId="36" fillId="0" borderId="0" applyNumberFormat="0" applyFill="0" applyBorder="0" applyProtection="0">
      <alignment horizontal="centerContinuous"/>
    </xf>
    <xf numFmtId="0" fontId="34" fillId="0" borderId="0" applyNumberFormat="0" applyFill="0" applyBorder="0" applyProtection="0">
      <alignment horizontal="centerContinuous"/>
    </xf>
    <xf numFmtId="0" fontId="34" fillId="0" borderId="0" applyNumberFormat="0" applyFill="0" applyBorder="0" applyProtection="0">
      <alignment horizontal="centerContinuous"/>
    </xf>
    <xf numFmtId="0" fontId="34" fillId="0" borderId="0" applyNumberFormat="0" applyFill="0" applyBorder="0" applyProtection="0">
      <alignment horizontal="centerContinuous"/>
    </xf>
    <xf numFmtId="0" fontId="34" fillId="0" borderId="0" applyNumberFormat="0" applyFill="0" applyBorder="0" applyProtection="0">
      <alignment horizontal="centerContinuous"/>
    </xf>
    <xf numFmtId="0" fontId="34" fillId="0" borderId="0" applyNumberFormat="0" applyFill="0" applyBorder="0" applyProtection="0">
      <alignment horizontal="centerContinuous"/>
    </xf>
    <xf numFmtId="0" fontId="34" fillId="0" borderId="0" applyNumberFormat="0" applyFill="0" applyBorder="0" applyProtection="0">
      <alignment horizontal="centerContinuous"/>
    </xf>
    <xf numFmtId="0" fontId="34" fillId="0" borderId="0" applyNumberFormat="0" applyFill="0" applyBorder="0" applyProtection="0">
      <alignment horizontal="centerContinuous"/>
    </xf>
    <xf numFmtId="0" fontId="34" fillId="0" borderId="0" applyNumberFormat="0" applyFill="0" applyBorder="0" applyProtection="0">
      <alignment horizontal="centerContinuous"/>
    </xf>
    <xf numFmtId="0" fontId="34" fillId="0" borderId="0" applyNumberFormat="0" applyFill="0" applyBorder="0" applyProtection="0">
      <alignment horizontal="centerContinuous"/>
    </xf>
    <xf numFmtId="0" fontId="34" fillId="0" borderId="0" applyNumberFormat="0" applyFill="0" applyBorder="0" applyProtection="0">
      <alignment horizontal="centerContinuous"/>
    </xf>
    <xf numFmtId="0" fontId="34" fillId="0" borderId="0" applyNumberFormat="0" applyFill="0" applyBorder="0" applyProtection="0">
      <alignment horizontal="centerContinuous"/>
    </xf>
    <xf numFmtId="0" fontId="34" fillId="0" borderId="0" applyNumberFormat="0" applyFill="0" applyBorder="0" applyProtection="0">
      <alignment horizontal="centerContinuous"/>
    </xf>
    <xf numFmtId="0" fontId="34" fillId="0" borderId="0" applyNumberFormat="0" applyFill="0" applyBorder="0" applyProtection="0">
      <alignment horizontal="centerContinuous"/>
    </xf>
    <xf numFmtId="0" fontId="34" fillId="0" borderId="0" applyNumberFormat="0" applyFill="0" applyBorder="0" applyProtection="0">
      <alignment horizontal="centerContinuous"/>
    </xf>
    <xf numFmtId="0" fontId="34" fillId="0" borderId="0" applyNumberFormat="0" applyFill="0" applyBorder="0" applyProtection="0">
      <alignment horizontal="centerContinuous"/>
    </xf>
    <xf numFmtId="0" fontId="34" fillId="0" borderId="0" applyNumberFormat="0" applyFill="0" applyBorder="0" applyProtection="0">
      <alignment horizontal="centerContinuous"/>
    </xf>
    <xf numFmtId="0" fontId="34" fillId="0" borderId="0" applyNumberFormat="0" applyFill="0" applyBorder="0" applyProtection="0">
      <alignment horizontal="centerContinuous"/>
    </xf>
    <xf numFmtId="0" fontId="34" fillId="0" borderId="0" applyNumberFormat="0" applyFill="0" applyBorder="0" applyProtection="0">
      <alignment horizontal="centerContinuous"/>
    </xf>
    <xf numFmtId="0" fontId="34" fillId="0" borderId="0" applyNumberFormat="0" applyFill="0" applyBorder="0" applyProtection="0">
      <alignment horizontal="centerContinuous"/>
    </xf>
    <xf numFmtId="0" fontId="34" fillId="0" borderId="0" applyNumberFormat="0" applyFill="0" applyBorder="0" applyProtection="0">
      <alignment horizontal="centerContinuous"/>
    </xf>
    <xf numFmtId="0" fontId="34" fillId="0" borderId="0" applyNumberFormat="0" applyFill="0" applyBorder="0" applyProtection="0">
      <alignment horizontal="centerContinuous"/>
    </xf>
    <xf numFmtId="0" fontId="25" fillId="0" borderId="0"/>
    <xf numFmtId="0" fontId="25" fillId="0" borderId="0"/>
    <xf numFmtId="0" fontId="3" fillId="0" borderId="0"/>
    <xf numFmtId="0" fontId="3"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5" fillId="0" borderId="0"/>
    <xf numFmtId="0" fontId="25" fillId="0" borderId="0"/>
    <xf numFmtId="0" fontId="3" fillId="0" borderId="0"/>
    <xf numFmtId="0" fontId="22" fillId="8" borderId="20" quotePrefix="1" applyNumberFormat="0" applyFont="0" applyFill="0" applyBorder="0" applyAlignment="0" applyProtection="0">
      <alignment horizontal="centerContinuous" vertical="justify"/>
      <protection locked="0" hidden="1"/>
    </xf>
    <xf numFmtId="0" fontId="23" fillId="9" borderId="20" quotePrefix="1" applyNumberFormat="0" applyFont="0" applyFill="0" applyBorder="0">
      <protection locked="0" hidden="1"/>
    </xf>
    <xf numFmtId="0" fontId="3" fillId="0" borderId="0"/>
    <xf numFmtId="0" fontId="3" fillId="0" borderId="0"/>
    <xf numFmtId="0" fontId="3" fillId="0" borderId="0"/>
    <xf numFmtId="0" fontId="27" fillId="0" borderId="0"/>
    <xf numFmtId="0" fontId="3" fillId="0" borderId="0">
      <alignment horizontal="left" wrapText="1"/>
    </xf>
    <xf numFmtId="0" fontId="3" fillId="0" borderId="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7"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xf numFmtId="0" fontId="3" fillId="7" borderId="0"/>
    <xf numFmtId="0" fontId="3" fillId="0" borderId="0"/>
    <xf numFmtId="0" fontId="3" fillId="7" borderId="0"/>
    <xf numFmtId="0" fontId="3" fillId="0" borderId="0"/>
    <xf numFmtId="0" fontId="3" fillId="7" borderId="0"/>
    <xf numFmtId="0" fontId="3" fillId="0" borderId="0"/>
    <xf numFmtId="0" fontId="3" fillId="7"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37" fillId="0" borderId="0">
      <alignment horizontal="left" vertical="center"/>
    </xf>
    <xf numFmtId="0" fontId="25" fillId="0" borderId="0"/>
    <xf numFmtId="0" fontId="37" fillId="0" borderId="0">
      <alignment horizontal="left" vertical="center"/>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vertical="top"/>
    </xf>
    <xf numFmtId="0" fontId="3" fillId="0" borderId="0">
      <alignment vertical="top"/>
    </xf>
    <xf numFmtId="0" fontId="3" fillId="0" borderId="0">
      <alignment vertical="center"/>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center"/>
    </xf>
    <xf numFmtId="0" fontId="38" fillId="0" borderId="0"/>
    <xf numFmtId="1" fontId="39" fillId="0" borderId="1">
      <alignment horizontal="centerContinuous"/>
    </xf>
    <xf numFmtId="209" fontId="40" fillId="0" borderId="0">
      <alignment horizontal="center"/>
    </xf>
    <xf numFmtId="209" fontId="40" fillId="0" borderId="0">
      <alignment horizontal="center"/>
    </xf>
    <xf numFmtId="210" fontId="40" fillId="0" borderId="0">
      <alignment horizontal="center"/>
    </xf>
    <xf numFmtId="210" fontId="40" fillId="0" borderId="0">
      <alignment horizontal="center"/>
    </xf>
    <xf numFmtId="210" fontId="40" fillId="0" borderId="0">
      <alignment horizontal="center"/>
    </xf>
    <xf numFmtId="211" fontId="40" fillId="0" borderId="0">
      <alignment horizontal="center"/>
    </xf>
    <xf numFmtId="211" fontId="40" fillId="0" borderId="0">
      <alignment horizontal="center"/>
    </xf>
    <xf numFmtId="211" fontId="40" fillId="0" borderId="0">
      <alignment horizontal="center"/>
    </xf>
    <xf numFmtId="209" fontId="40" fillId="0" borderId="0">
      <alignment horizontal="center"/>
    </xf>
    <xf numFmtId="212" fontId="40" fillId="0" borderId="0">
      <alignment horizontal="center"/>
    </xf>
    <xf numFmtId="212" fontId="40" fillId="0" borderId="0">
      <alignment horizontal="center"/>
    </xf>
    <xf numFmtId="212" fontId="40" fillId="0" borderId="0">
      <alignment horizontal="center"/>
    </xf>
    <xf numFmtId="213" fontId="40" fillId="0" borderId="0">
      <alignment horizontal="center"/>
    </xf>
    <xf numFmtId="213" fontId="40" fillId="0" borderId="0">
      <alignment horizontal="center"/>
    </xf>
    <xf numFmtId="213" fontId="40" fillId="0" borderId="0">
      <alignment horizontal="center"/>
    </xf>
    <xf numFmtId="212" fontId="41" fillId="0" borderId="0" applyFill="0" applyBorder="0" applyAlignment="0" applyProtection="0"/>
    <xf numFmtId="212" fontId="41" fillId="0" borderId="0" applyFill="0" applyBorder="0" applyAlignment="0" applyProtection="0"/>
    <xf numFmtId="212" fontId="41" fillId="0" borderId="0" applyFill="0" applyBorder="0" applyAlignment="0" applyProtection="0"/>
    <xf numFmtId="213" fontId="41" fillId="0" borderId="0" applyFill="0" applyBorder="0" applyAlignment="0" applyProtection="0"/>
    <xf numFmtId="213" fontId="41" fillId="0" borderId="0" applyFill="0" applyBorder="0" applyAlignment="0" applyProtection="0"/>
    <xf numFmtId="213" fontId="41" fillId="0" borderId="0" applyFill="0" applyBorder="0" applyAlignment="0" applyProtection="0"/>
    <xf numFmtId="214" fontId="40" fillId="0" borderId="0">
      <alignment horizontal="center"/>
    </xf>
    <xf numFmtId="214" fontId="40" fillId="0" borderId="0">
      <alignment horizontal="center"/>
    </xf>
    <xf numFmtId="215" fontId="40" fillId="0" borderId="0">
      <alignment horizontal="center"/>
    </xf>
    <xf numFmtId="215" fontId="40" fillId="0" borderId="0">
      <alignment horizontal="center"/>
    </xf>
    <xf numFmtId="215" fontId="40" fillId="0" borderId="0">
      <alignment horizontal="center"/>
    </xf>
    <xf numFmtId="209" fontId="40" fillId="0" borderId="0">
      <alignment horizontal="center"/>
    </xf>
    <xf numFmtId="209" fontId="40" fillId="0" borderId="0">
      <alignment horizontal="center"/>
    </xf>
    <xf numFmtId="209" fontId="40" fillId="0" borderId="0">
      <alignment horizontal="center"/>
    </xf>
    <xf numFmtId="214" fontId="40" fillId="0" borderId="0">
      <alignment horizontal="center"/>
    </xf>
    <xf numFmtId="0" fontId="42" fillId="0" borderId="23"/>
    <xf numFmtId="0" fontId="27"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16" fontId="27" fillId="0" borderId="0" applyFont="0" applyFill="0" applyBorder="0" applyAlignment="0" applyProtection="0"/>
    <xf numFmtId="216" fontId="27" fillId="0" borderId="0" applyFont="0" applyFill="0" applyBorder="0" applyAlignment="0" applyProtection="0"/>
    <xf numFmtId="216" fontId="27" fillId="0" borderId="0" applyFont="0" applyFill="0" applyBorder="0" applyAlignment="0" applyProtection="0"/>
    <xf numFmtId="216" fontId="27" fillId="0" borderId="0" applyFont="0" applyFill="0" applyBorder="0" applyAlignment="0" applyProtection="0"/>
    <xf numFmtId="0" fontId="11" fillId="0" borderId="0" applyFont="0" applyFill="0" applyBorder="0" applyAlignment="0" applyProtection="0"/>
    <xf numFmtId="14" fontId="43" fillId="0" borderId="0" applyFill="0" applyBorder="0" applyProtection="0">
      <alignment horizontal="right"/>
    </xf>
    <xf numFmtId="16" fontId="43" fillId="0" borderId="0" applyFill="0" applyBorder="0" applyProtection="0">
      <alignment horizontal="right"/>
    </xf>
    <xf numFmtId="18" fontId="43" fillId="0" borderId="0" applyFill="0" applyBorder="0" applyProtection="0">
      <alignment horizontal="right"/>
    </xf>
    <xf numFmtId="16" fontId="43" fillId="0" borderId="0" applyFill="0" applyBorder="0" applyProtection="0">
      <alignment horizontal="right"/>
    </xf>
    <xf numFmtId="22" fontId="43" fillId="0" borderId="0" applyFill="0" applyBorder="0" applyProtection="0">
      <alignment horizontal="right"/>
    </xf>
    <xf numFmtId="14" fontId="43" fillId="0" borderId="0" applyFill="0" applyBorder="0" applyProtection="0">
      <alignment horizontal="right"/>
    </xf>
    <xf numFmtId="20" fontId="43" fillId="0" borderId="0" applyFill="0" applyBorder="0" applyProtection="0">
      <alignment horizontal="right"/>
    </xf>
    <xf numFmtId="16" fontId="43" fillId="0" borderId="0" applyFill="0" applyBorder="0" applyProtection="0">
      <alignment horizontal="right"/>
    </xf>
    <xf numFmtId="16" fontId="43" fillId="0" borderId="0" applyFill="0" applyBorder="0" applyProtection="0">
      <alignment horizontal="right"/>
    </xf>
    <xf numFmtId="14" fontId="43" fillId="0" borderId="0" applyFill="0" applyBorder="0" applyProtection="0">
      <alignment horizontal="right"/>
    </xf>
    <xf numFmtId="1" fontId="43" fillId="0" borderId="0" applyFill="0" applyBorder="0" applyProtection="0">
      <alignment horizontal="right"/>
    </xf>
    <xf numFmtId="1" fontId="43" fillId="0" borderId="0" applyFill="0" applyBorder="0" applyProtection="0">
      <alignment horizontal="right"/>
    </xf>
    <xf numFmtId="1" fontId="43" fillId="0" borderId="0" applyFill="0" applyBorder="0" applyProtection="0">
      <alignment horizontal="right"/>
    </xf>
    <xf numFmtId="0" fontId="44" fillId="16"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6"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19"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4"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7" borderId="0" applyNumberFormat="0" applyBorder="0" applyAlignment="0" applyProtection="0"/>
    <xf numFmtId="0" fontId="44" fillId="26"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6" borderId="0" applyNumberFormat="0" applyBorder="0" applyAlignment="0" applyProtection="0"/>
    <xf numFmtId="0" fontId="44" fillId="23" borderId="0" applyNumberFormat="0" applyBorder="0" applyAlignment="0" applyProtection="0"/>
    <xf numFmtId="0" fontId="44" fillId="18"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24" fillId="16" borderId="0" applyNumberFormat="0" applyBorder="0" applyAlignment="0" applyProtection="0"/>
    <xf numFmtId="0" fontId="44" fillId="21"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24" fillId="19" borderId="0" applyNumberFormat="0" applyBorder="0" applyAlignment="0" applyProtection="0"/>
    <xf numFmtId="0" fontId="44" fillId="23"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24" fillId="22" borderId="0" applyNumberFormat="0" applyBorder="0" applyAlignment="0" applyProtection="0"/>
    <xf numFmtId="0" fontId="44" fillId="26"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24" fillId="24" borderId="0" applyNumberFormat="0" applyBorder="0" applyAlignment="0" applyProtection="0"/>
    <xf numFmtId="0" fontId="44"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24" fillId="27" borderId="0" applyNumberFormat="0" applyBorder="0" applyAlignment="0" applyProtection="0"/>
    <xf numFmtId="0" fontId="44" fillId="23"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24" fillId="26"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2"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6"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217" fontId="46" fillId="0" borderId="24"/>
    <xf numFmtId="0" fontId="44" fillId="18"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18" borderId="0" applyNumberFormat="0" applyBorder="0" applyAlignment="0" applyProtection="0"/>
    <xf numFmtId="0" fontId="44" fillId="27" borderId="0" applyNumberFormat="0" applyBorder="0" applyAlignment="0" applyProtection="0"/>
    <xf numFmtId="0" fontId="44" fillId="2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2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2" borderId="0" applyNumberFormat="0" applyBorder="0" applyAlignment="0" applyProtection="0"/>
    <xf numFmtId="0" fontId="44" fillId="10"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4" borderId="0" applyNumberFormat="0" applyBorder="0" applyAlignment="0" applyProtection="0"/>
    <xf numFmtId="0" fontId="44" fillId="19" borderId="0" applyNumberFormat="0" applyBorder="0" applyAlignment="0" applyProtection="0"/>
    <xf numFmtId="0" fontId="44" fillId="18"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18" borderId="0" applyNumberFormat="0" applyBorder="0" applyAlignment="0" applyProtection="0"/>
    <xf numFmtId="0" fontId="44" fillId="27" borderId="0" applyNumberFormat="0" applyBorder="0" applyAlignment="0" applyProtection="0"/>
    <xf numFmtId="0" fontId="44" fillId="34"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4" borderId="0" applyNumberFormat="0" applyBorder="0" applyAlignment="0" applyProtection="0"/>
    <xf numFmtId="0" fontId="44" fillId="23" borderId="0" applyNumberFormat="0" applyBorder="0" applyAlignment="0" applyProtection="0"/>
    <xf numFmtId="0" fontId="44" fillId="27"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24" fillId="18" borderId="0" applyNumberFormat="0" applyBorder="0" applyAlignment="0" applyProtection="0"/>
    <xf numFmtId="0" fontId="44"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24" fillId="21" borderId="0" applyNumberFormat="0" applyBorder="0" applyAlignment="0" applyProtection="0"/>
    <xf numFmtId="0" fontId="44" fillId="10"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24" fillId="32" borderId="0" applyNumberFormat="0" applyBorder="0" applyAlignment="0" applyProtection="0"/>
    <xf numFmtId="0" fontId="44" fillId="19"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24" fillId="24" borderId="0" applyNumberFormat="0" applyBorder="0" applyAlignment="0" applyProtection="0"/>
    <xf numFmtId="0" fontId="44" fillId="27"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24" fillId="18" borderId="0" applyNumberFormat="0" applyBorder="0" applyAlignment="0" applyProtection="0"/>
    <xf numFmtId="0" fontId="44" fillId="23"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4" fillId="34" borderId="0" applyNumberFormat="0" applyBorder="0" applyAlignment="0" applyProtection="0"/>
    <xf numFmtId="0" fontId="44" fillId="18"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2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18"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4"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2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27"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9" fillId="36" borderId="0" applyNumberFormat="0" applyBorder="0" applyAlignment="0" applyProtection="0"/>
    <xf numFmtId="0" fontId="47" fillId="42"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9" fillId="21" borderId="0" applyNumberFormat="0" applyBorder="0" applyAlignment="0" applyProtection="0"/>
    <xf numFmtId="0" fontId="47" fillId="34"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xf numFmtId="0" fontId="49" fillId="32" borderId="0" applyNumberFormat="0" applyBorder="0" applyAlignment="0" applyProtection="0"/>
    <xf numFmtId="0" fontId="47" fillId="19"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9" fillId="14" borderId="0" applyNumberFormat="0" applyBorder="0" applyAlignment="0" applyProtection="0"/>
    <xf numFmtId="0" fontId="47" fillId="27"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9" fillId="38" borderId="0" applyNumberFormat="0" applyBorder="0" applyAlignment="0" applyProtection="0"/>
    <xf numFmtId="0" fontId="47" fillId="21"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9" fillId="40"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2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19" fillId="0" borderId="0" applyFont="0" applyFill="0" applyBorder="0" applyAlignment="0" applyProtection="0"/>
    <xf numFmtId="40" fontId="19" fillId="0" borderId="0" applyFont="0" applyFill="0" applyBorder="0" applyAlignment="0" applyProtection="0"/>
    <xf numFmtId="0" fontId="50" fillId="39" borderId="0" applyNumberFormat="0" applyFont="0" applyBorder="0" applyProtection="0"/>
    <xf numFmtId="0" fontId="51" fillId="0" borderId="18" applyBorder="0"/>
    <xf numFmtId="0" fontId="51" fillId="0" borderId="18" applyBorder="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4" borderId="0" applyNumberFormat="0" applyBorder="0" applyAlignment="0" applyProtection="0"/>
    <xf numFmtId="0" fontId="48" fillId="44" borderId="0" applyNumberFormat="0" applyBorder="0" applyAlignment="0" applyProtection="0"/>
    <xf numFmtId="0" fontId="47" fillId="44"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6" borderId="0" applyNumberFormat="0" applyBorder="0" applyAlignment="0" applyProtection="0"/>
    <xf numFmtId="0" fontId="48" fillId="46" borderId="0" applyNumberFormat="0" applyBorder="0" applyAlignment="0" applyProtection="0"/>
    <xf numFmtId="0" fontId="47" fillId="46"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8" borderId="0" applyNumberFormat="0" applyBorder="0" applyAlignment="0" applyProtection="0"/>
    <xf numFmtId="0" fontId="48" fillId="48" borderId="0" applyNumberFormat="0" applyBorder="0" applyAlignment="0" applyProtection="0"/>
    <xf numFmtId="0" fontId="47" fillId="48"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8" fillId="15" borderId="0" applyNumberFormat="0" applyBorder="0" applyAlignment="0" applyProtection="0"/>
    <xf numFmtId="0" fontId="47" fillId="15"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7" fillId="38" borderId="0" applyNumberFormat="0" applyBorder="0" applyAlignment="0" applyProtection="0"/>
    <xf numFmtId="0" fontId="9" fillId="6"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8" fillId="39"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9" borderId="0" applyNumberFormat="0" applyBorder="0" applyAlignment="0" applyProtection="0"/>
    <xf numFmtId="0" fontId="48" fillId="49" borderId="0" applyNumberFormat="0" applyBorder="0" applyAlignment="0" applyProtection="0"/>
    <xf numFmtId="0" fontId="47" fillId="49"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17" fillId="0" borderId="6" applyFont="0" applyFill="0" applyBorder="0" applyAlignment="0"/>
    <xf numFmtId="0" fontId="17" fillId="0" borderId="6" applyFont="0" applyFill="0" applyBorder="0" applyAlignment="0"/>
    <xf numFmtId="0" fontId="17" fillId="0" borderId="6" applyFont="0" applyFill="0" applyBorder="0" applyAlignment="0"/>
    <xf numFmtId="0" fontId="17" fillId="0" borderId="6" applyFont="0" applyFill="0" applyBorder="0" applyAlignment="0"/>
    <xf numFmtId="0" fontId="17" fillId="0" borderId="6" applyFont="0" applyFill="0" applyBorder="0" applyAlignment="0"/>
    <xf numFmtId="0" fontId="17" fillId="0" borderId="6" applyFont="0" applyFill="0" applyBorder="0" applyAlignment="0"/>
    <xf numFmtId="0" fontId="17" fillId="0" borderId="6" applyFont="0" applyFill="0" applyBorder="0" applyAlignment="0"/>
    <xf numFmtId="0" fontId="17" fillId="0" borderId="6" applyFont="0" applyFill="0" applyBorder="0" applyAlignment="0"/>
    <xf numFmtId="0" fontId="17" fillId="0" borderId="6" applyFont="0" applyFill="0" applyBorder="0" applyAlignment="0"/>
    <xf numFmtId="0" fontId="17" fillId="0" borderId="6" applyFont="0" applyFill="0" applyBorder="0" applyAlignment="0"/>
    <xf numFmtId="0" fontId="17" fillId="0" borderId="6" applyFont="0" applyFill="0" applyBorder="0" applyAlignment="0"/>
    <xf numFmtId="0" fontId="17" fillId="0" borderId="6" applyFont="0" applyFill="0" applyBorder="0" applyAlignment="0"/>
    <xf numFmtId="0" fontId="17" fillId="0" borderId="6" applyFont="0" applyFill="0" applyBorder="0" applyAlignment="0"/>
    <xf numFmtId="0" fontId="17" fillId="0" borderId="6" applyFont="0" applyFill="0" applyBorder="0" applyAlignment="0"/>
    <xf numFmtId="218" fontId="12" fillId="0" borderId="0" applyFont="0" applyFill="0" applyBorder="0" applyAlignment="0">
      <alignment vertical="center"/>
    </xf>
    <xf numFmtId="218" fontId="12" fillId="0" borderId="0" applyFont="0" applyFill="0" applyBorder="0"/>
    <xf numFmtId="218" fontId="12" fillId="0" borderId="0" applyFont="0" applyFill="0" applyBorder="0"/>
    <xf numFmtId="218" fontId="12" fillId="0" borderId="0" applyFont="0" applyFill="0" applyBorder="0"/>
    <xf numFmtId="218" fontId="12" fillId="0" borderId="0" applyFont="0" applyFill="0" applyBorder="0"/>
    <xf numFmtId="218" fontId="12" fillId="0" borderId="0" applyFont="0" applyFill="0" applyBorder="0"/>
    <xf numFmtId="218" fontId="12" fillId="0" borderId="0" applyFont="0" applyFill="0" applyBorder="0"/>
    <xf numFmtId="218" fontId="12" fillId="0" borderId="0" applyFont="0" applyFill="0" applyBorder="0"/>
    <xf numFmtId="218" fontId="12" fillId="0" borderId="0" applyFont="0" applyFill="0" applyBorder="0"/>
    <xf numFmtId="218" fontId="12" fillId="0" borderId="0" applyFont="0" applyFill="0" applyBorder="0" applyAlignment="0">
      <alignment vertical="center"/>
    </xf>
    <xf numFmtId="218" fontId="12" fillId="0" borderId="0" applyFont="0" applyFill="0" applyBorder="0"/>
    <xf numFmtId="218" fontId="12" fillId="0" borderId="0" applyFont="0" applyFill="0" applyBorder="0"/>
    <xf numFmtId="218" fontId="12" fillId="0" borderId="0" applyFont="0" applyFill="0" applyBorder="0" applyAlignment="0">
      <alignment vertical="center"/>
    </xf>
    <xf numFmtId="218" fontId="12" fillId="0" borderId="0" applyFont="0" applyFill="0" applyBorder="0"/>
    <xf numFmtId="218" fontId="12" fillId="0" borderId="0" applyFont="0" applyFill="0" applyBorder="0"/>
    <xf numFmtId="218" fontId="12" fillId="0" borderId="0" applyFont="0" applyFill="0" applyBorder="0"/>
    <xf numFmtId="218" fontId="12" fillId="0" borderId="0" applyFont="0" applyFill="0" applyBorder="0"/>
    <xf numFmtId="218" fontId="12" fillId="0" borderId="0" applyFont="0" applyFill="0" applyBorder="0"/>
    <xf numFmtId="218" fontId="12" fillId="0" borderId="0" applyFont="0" applyFill="0" applyBorder="0"/>
    <xf numFmtId="218" fontId="12" fillId="0" borderId="0" applyFont="0" applyFill="0" applyBorder="0"/>
    <xf numFmtId="0" fontId="52" fillId="0" borderId="0" applyNumberFormat="0" applyFill="0" applyBorder="0" applyAlignment="0">
      <protection locked="0"/>
    </xf>
    <xf numFmtId="219" fontId="27" fillId="0" borderId="0" applyFont="0" applyFill="0" applyBorder="0" applyAlignment="0" applyProtection="0">
      <protection locked="0"/>
    </xf>
    <xf numFmtId="219" fontId="27" fillId="0" borderId="0" applyFont="0" applyFill="0" applyBorder="0" applyAlignment="0">
      <protection locked="0"/>
    </xf>
    <xf numFmtId="219" fontId="27" fillId="0" borderId="0" applyFont="0" applyFill="0" applyBorder="0" applyAlignment="0">
      <protection locked="0"/>
    </xf>
    <xf numFmtId="219" fontId="27" fillId="0" borderId="0" applyFont="0" applyFill="0" applyBorder="0" applyAlignment="0">
      <protection locked="0"/>
    </xf>
    <xf numFmtId="219" fontId="27" fillId="0" borderId="0" applyFont="0" applyFill="0" applyBorder="0" applyAlignment="0">
      <protection locked="0"/>
    </xf>
    <xf numFmtId="219" fontId="27" fillId="0" borderId="0" applyFont="0" applyFill="0" applyBorder="0" applyAlignment="0">
      <protection locked="0"/>
    </xf>
    <xf numFmtId="219" fontId="27" fillId="0" borderId="0" applyFont="0" applyFill="0" applyBorder="0" applyAlignment="0">
      <protection locked="0"/>
    </xf>
    <xf numFmtId="219" fontId="27" fillId="0" borderId="0" applyFont="0" applyFill="0" applyBorder="0" applyAlignment="0">
      <protection locked="0"/>
    </xf>
    <xf numFmtId="219" fontId="27" fillId="0" borderId="0" applyFont="0" applyFill="0" applyBorder="0" applyAlignment="0">
      <protection locked="0"/>
    </xf>
    <xf numFmtId="219" fontId="27" fillId="0" borderId="0" applyFont="0" applyFill="0" applyBorder="0" applyAlignment="0" applyProtection="0">
      <protection locked="0"/>
    </xf>
    <xf numFmtId="219" fontId="27" fillId="0" borderId="0" applyFont="0" applyFill="0" applyBorder="0" applyAlignment="0">
      <protection locked="0"/>
    </xf>
    <xf numFmtId="219" fontId="27" fillId="0" borderId="0" applyFont="0" applyFill="0" applyBorder="0" applyAlignment="0">
      <protection locked="0"/>
    </xf>
    <xf numFmtId="219" fontId="27" fillId="0" borderId="0" applyFont="0" applyFill="0" applyBorder="0" applyAlignment="0">
      <protection locked="0"/>
    </xf>
    <xf numFmtId="219" fontId="27" fillId="0" borderId="0" applyFont="0" applyFill="0" applyBorder="0" applyAlignment="0">
      <protection locked="0"/>
    </xf>
    <xf numFmtId="219" fontId="27" fillId="0" borderId="0" applyFont="0" applyFill="0" applyBorder="0" applyAlignment="0">
      <protection locked="0"/>
    </xf>
    <xf numFmtId="219" fontId="27" fillId="0" borderId="0" applyFont="0" applyFill="0" applyBorder="0" applyAlignment="0">
      <protection locked="0"/>
    </xf>
    <xf numFmtId="219" fontId="27" fillId="0" borderId="0" applyFont="0" applyFill="0" applyBorder="0" applyAlignment="0">
      <protection locked="0"/>
    </xf>
    <xf numFmtId="219" fontId="27" fillId="0" borderId="0" applyFont="0" applyFill="0" applyBorder="0" applyAlignment="0">
      <protection locked="0"/>
    </xf>
    <xf numFmtId="0" fontId="53" fillId="30" borderId="25"/>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6" fillId="0" borderId="0" applyNumberFormat="0" applyFill="0" applyBorder="0" applyAlignment="0" applyProtection="0"/>
    <xf numFmtId="0" fontId="54" fillId="0" borderId="0" applyNumberFormat="0" applyFill="0" applyBorder="0" applyAlignment="0">
      <alignment horizontal="right"/>
    </xf>
    <xf numFmtId="3" fontId="55" fillId="11" borderId="9" applyNumberFormat="0" applyFont="0" applyAlignment="0"/>
    <xf numFmtId="3" fontId="55" fillId="11" borderId="9" applyNumberFormat="0" applyFont="0" applyAlignment="0"/>
    <xf numFmtId="3" fontId="55" fillId="11" borderId="9" applyNumberFormat="0" applyFont="0" applyAlignment="0"/>
    <xf numFmtId="3" fontId="55" fillId="11" borderId="9" applyNumberFormat="0" applyFont="0" applyAlignment="0"/>
    <xf numFmtId="3" fontId="55" fillId="11" borderId="9" applyNumberFormat="0" applyFont="0" applyAlignment="0"/>
    <xf numFmtId="0" fontId="27" fillId="0" borderId="0" applyNumberForma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17" fontId="3" fillId="0" borderId="0" applyFont="0" applyFill="0" applyBorder="0" applyProtection="0">
      <alignment horizontal="left"/>
    </xf>
    <xf numFmtId="0" fontId="3" fillId="0" borderId="0" applyFont="0" applyFill="0" applyBorder="0" applyProtection="0">
      <alignment horizontal="left"/>
    </xf>
    <xf numFmtId="220" fontId="52" fillId="50" borderId="9" applyNumberFormat="0" applyFill="0" applyBorder="0" applyAlignment="0" applyProtection="0"/>
    <xf numFmtId="0" fontId="52" fillId="50" borderId="9" applyNumberFormat="0" applyFill="0" applyBorder="0" applyAlignment="0" applyProtection="0"/>
    <xf numFmtId="0" fontId="52" fillId="50" borderId="9" applyNumberFormat="0" applyFill="0" applyBorder="0" applyAlignment="0" applyProtection="0"/>
    <xf numFmtId="0" fontId="52" fillId="50" borderId="9" applyNumberFormat="0" applyFill="0" applyBorder="0" applyAlignment="0" applyProtection="0"/>
    <xf numFmtId="0" fontId="52" fillId="50" borderId="9" applyNumberFormat="0" applyFill="0" applyBorder="0" applyAlignment="0" applyProtection="0"/>
    <xf numFmtId="0" fontId="52" fillId="50" borderId="9" applyNumberFormat="0" applyFill="0" applyBorder="0" applyAlignment="0" applyProtection="0"/>
    <xf numFmtId="0" fontId="52" fillId="50" borderId="9" applyNumberFormat="0" applyFill="0" applyBorder="0" applyAlignment="0" applyProtection="0"/>
    <xf numFmtId="0" fontId="52" fillId="50" borderId="9" applyNumberFormat="0" applyFill="0" applyBorder="0" applyAlignment="0" applyProtection="0"/>
    <xf numFmtId="0" fontId="52" fillId="50" borderId="9" applyNumberFormat="0" applyFill="0" applyBorder="0" applyAlignment="0" applyProtection="0"/>
    <xf numFmtId="0" fontId="52" fillId="50" borderId="9" applyNumberFormat="0" applyFill="0" applyBorder="0" applyAlignment="0" applyProtection="0"/>
    <xf numFmtId="0" fontId="52" fillId="50" borderId="9" applyNumberFormat="0" applyFill="0" applyBorder="0" applyAlignment="0" applyProtection="0"/>
    <xf numFmtId="220" fontId="52" fillId="50" borderId="9" applyNumberFormat="0" applyFill="0" applyBorder="0" applyAlignment="0" applyProtection="0"/>
    <xf numFmtId="0" fontId="52" fillId="50" borderId="9" applyNumberFormat="0" applyFill="0" applyBorder="0" applyAlignment="0" applyProtection="0"/>
    <xf numFmtId="220" fontId="52" fillId="50" borderId="9" applyNumberFormat="0" applyFill="0" applyBorder="0" applyAlignment="0" applyProtection="0"/>
    <xf numFmtId="220" fontId="52" fillId="50" borderId="9" applyNumberFormat="0" applyFill="0" applyBorder="0" applyAlignment="0" applyProtection="0"/>
    <xf numFmtId="220" fontId="52" fillId="50" borderId="9" applyNumberFormat="0" applyFill="0" applyBorder="0" applyAlignment="0" applyProtection="0"/>
    <xf numFmtId="220" fontId="52" fillId="50" borderId="9" applyNumberFormat="0" applyFill="0" applyBorder="0" applyAlignment="0" applyProtection="0"/>
    <xf numFmtId="0" fontId="52" fillId="50" borderId="9" applyNumberFormat="0" applyFill="0" applyBorder="0" applyAlignment="0" applyProtection="0"/>
    <xf numFmtId="0" fontId="52" fillId="50" borderId="9" applyNumberFormat="0" applyFill="0" applyBorder="0" applyAlignment="0" applyProtection="0"/>
    <xf numFmtId="0" fontId="52" fillId="50" borderId="9" applyNumberFormat="0" applyFill="0" applyBorder="0" applyAlignment="0" applyProtection="0"/>
    <xf numFmtId="0" fontId="52" fillId="50" borderId="9" applyNumberFormat="0" applyFill="0" applyBorder="0" applyAlignment="0" applyProtection="0"/>
    <xf numFmtId="0" fontId="52" fillId="50" borderId="9" applyNumberFormat="0" applyFill="0" applyBorder="0" applyAlignment="0" applyProtection="0"/>
    <xf numFmtId="0" fontId="52" fillId="50" borderId="9" applyNumberFormat="0" applyFill="0" applyBorder="0" applyAlignment="0" applyProtection="0"/>
    <xf numFmtId="0" fontId="52" fillId="50" borderId="9" applyNumberFormat="0" applyFill="0" applyBorder="0" applyAlignment="0" applyProtection="0"/>
    <xf numFmtId="0" fontId="52" fillId="50" borderId="9" applyNumberFormat="0" applyFill="0" applyBorder="0" applyAlignment="0" applyProtection="0"/>
    <xf numFmtId="0" fontId="52" fillId="50" borderId="9" applyNumberFormat="0" applyFill="0" applyBorder="0" applyAlignment="0" applyProtection="0"/>
    <xf numFmtId="0" fontId="52" fillId="50" borderId="9" applyNumberFormat="0" applyFill="0" applyBorder="0" applyAlignment="0" applyProtection="0"/>
    <xf numFmtId="0" fontId="52" fillId="50" borderId="9" applyNumberFormat="0" applyFill="0" applyBorder="0" applyAlignment="0" applyProtection="0"/>
    <xf numFmtId="0" fontId="52" fillId="50" borderId="9" applyNumberFormat="0" applyFill="0" applyBorder="0" applyAlignment="0" applyProtection="0"/>
    <xf numFmtId="0" fontId="52" fillId="50" borderId="9" applyNumberFormat="0" applyFill="0" applyBorder="0" applyAlignment="0" applyProtection="0"/>
    <xf numFmtId="0" fontId="52" fillId="50" borderId="9" applyNumberFormat="0" applyFill="0" applyBorder="0" applyAlignment="0" applyProtection="0"/>
    <xf numFmtId="0" fontId="52" fillId="50" borderId="9" applyNumberFormat="0" applyFill="0" applyBorder="0" applyAlignment="0" applyProtection="0"/>
    <xf numFmtId="0" fontId="52" fillId="50" borderId="9" applyNumberFormat="0" applyFill="0" applyBorder="0" applyAlignment="0" applyProtection="0"/>
    <xf numFmtId="0" fontId="52" fillId="50" borderId="9" applyNumberFormat="0" applyFill="0" applyBorder="0" applyAlignment="0" applyProtection="0"/>
    <xf numFmtId="0" fontId="52" fillId="50" borderId="9" applyNumberFormat="0" applyFill="0" applyBorder="0" applyAlignment="0" applyProtection="0"/>
    <xf numFmtId="0" fontId="52" fillId="50" borderId="9" applyNumberFormat="0" applyFill="0" applyBorder="0" applyAlignment="0" applyProtection="0"/>
    <xf numFmtId="0" fontId="52" fillId="50" borderId="9" applyNumberFormat="0" applyFill="0" applyBorder="0" applyAlignment="0" applyProtection="0"/>
    <xf numFmtId="220" fontId="52" fillId="50" borderId="9" applyNumberFormat="0" applyFill="0" applyBorder="0" applyAlignment="0" applyProtection="0"/>
    <xf numFmtId="220" fontId="52" fillId="50" borderId="9" applyNumberFormat="0" applyFill="0" applyBorder="0" applyAlignment="0" applyProtection="0"/>
    <xf numFmtId="220" fontId="52" fillId="50" borderId="9" applyNumberFormat="0" applyFill="0" applyBorder="0" applyAlignment="0" applyProtection="0"/>
    <xf numFmtId="220" fontId="52" fillId="50" borderId="9" applyNumberFormat="0" applyFill="0" applyBorder="0" applyAlignment="0" applyProtection="0"/>
    <xf numFmtId="220" fontId="52" fillId="50" borderId="9" applyNumberFormat="0" applyFill="0" applyBorder="0" applyAlignment="0" applyProtection="0"/>
    <xf numFmtId="220" fontId="52" fillId="50" borderId="9" applyNumberFormat="0" applyFill="0" applyBorder="0" applyAlignment="0" applyProtection="0"/>
    <xf numFmtId="220" fontId="52" fillId="50" borderId="9" applyNumberFormat="0" applyFill="0" applyBorder="0" applyAlignment="0" applyProtection="0"/>
    <xf numFmtId="220" fontId="52" fillId="50" borderId="9" applyNumberFormat="0" applyFill="0" applyBorder="0" applyAlignment="0" applyProtection="0"/>
    <xf numFmtId="220" fontId="52" fillId="50" borderId="9" applyNumberFormat="0" applyFill="0" applyBorder="0" applyAlignment="0" applyProtection="0"/>
    <xf numFmtId="220" fontId="52" fillId="50" borderId="9" applyNumberFormat="0" applyFill="0" applyBorder="0" applyAlignment="0" applyProtection="0"/>
    <xf numFmtId="220" fontId="52" fillId="50" borderId="9" applyNumberFormat="0" applyFill="0" applyBorder="0" applyAlignment="0" applyProtection="0"/>
    <xf numFmtId="220" fontId="52" fillId="50" borderId="9" applyNumberFormat="0" applyFill="0" applyBorder="0" applyAlignment="0" applyProtection="0"/>
    <xf numFmtId="220" fontId="52" fillId="50" borderId="9" applyNumberFormat="0" applyFill="0" applyBorder="0" applyAlignment="0" applyProtection="0"/>
    <xf numFmtId="220" fontId="52" fillId="50" borderId="9" applyNumberFormat="0" applyFill="0" applyBorder="0" applyAlignment="0" applyProtection="0"/>
    <xf numFmtId="220" fontId="52" fillId="50" borderId="9" applyNumberFormat="0" applyFill="0" applyBorder="0" applyAlignment="0" applyProtection="0"/>
    <xf numFmtId="220" fontId="52" fillId="50" borderId="9" applyNumberFormat="0" applyFill="0" applyBorder="0" applyAlignment="0" applyProtection="0"/>
    <xf numFmtId="220" fontId="52" fillId="50" borderId="9" applyNumberFormat="0" applyFill="0" applyBorder="0" applyAlignment="0" applyProtection="0"/>
    <xf numFmtId="0" fontId="52" fillId="50" borderId="9" applyNumberFormat="0" applyFill="0" applyBorder="0" applyAlignment="0" applyProtection="0"/>
    <xf numFmtId="0" fontId="57" fillId="0" borderId="26"/>
    <xf numFmtId="0" fontId="58"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24" borderId="0" applyNumberFormat="0" applyBorder="0" applyAlignment="0" applyProtection="0"/>
    <xf numFmtId="0" fontId="58" fillId="24" borderId="0" applyNumberFormat="0" applyBorder="0" applyAlignment="0" applyProtection="0"/>
    <xf numFmtId="0" fontId="58" fillId="24"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60" fillId="19" borderId="0" applyNumberFormat="0" applyBorder="0" applyAlignment="0" applyProtection="0"/>
    <xf numFmtId="0" fontId="61" fillId="51" borderId="27" applyNumberFormat="0" applyAlignment="0" applyProtection="0"/>
    <xf numFmtId="0" fontId="61" fillId="51" borderId="27" applyNumberFormat="0" applyAlignment="0" applyProtection="0"/>
    <xf numFmtId="0" fontId="62" fillId="0" borderId="0" applyNumberFormat="0" applyFill="0" applyAlignment="0"/>
    <xf numFmtId="0" fontId="63" fillId="0" borderId="28" applyNumberFormat="0" applyFont="0" applyFill="0" applyAlignment="0"/>
    <xf numFmtId="221" fontId="64" fillId="51" borderId="0" applyNumberFormat="0" applyBorder="0">
      <alignment horizontal="center" vertical="center"/>
    </xf>
    <xf numFmtId="0" fontId="64" fillId="51" borderId="0" applyNumberFormat="0" applyBorder="0">
      <alignment horizontal="center" vertical="center"/>
    </xf>
    <xf numFmtId="0" fontId="64" fillId="51" borderId="0" applyNumberFormat="0" applyBorder="0">
      <alignment horizontal="center" vertical="center"/>
    </xf>
    <xf numFmtId="0" fontId="64" fillId="51" borderId="0" applyNumberFormat="0" applyBorder="0">
      <alignment horizontal="center" vertical="center"/>
    </xf>
    <xf numFmtId="0" fontId="64" fillId="51" borderId="0" applyNumberFormat="0" applyBorder="0">
      <alignment horizontal="center" vertical="center"/>
    </xf>
    <xf numFmtId="0" fontId="64" fillId="51" borderId="0" applyNumberFormat="0" applyBorder="0">
      <alignment horizontal="center" vertical="center"/>
    </xf>
    <xf numFmtId="0" fontId="64" fillId="51" borderId="0" applyNumberFormat="0" applyBorder="0">
      <alignment horizontal="center" vertical="center"/>
    </xf>
    <xf numFmtId="0" fontId="64" fillId="51" borderId="0" applyNumberFormat="0" applyBorder="0">
      <alignment horizontal="center" vertical="center"/>
    </xf>
    <xf numFmtId="0" fontId="64" fillId="51" borderId="0" applyNumberFormat="0" applyBorder="0">
      <alignment horizontal="center" vertical="center"/>
    </xf>
    <xf numFmtId="0" fontId="64" fillId="51" borderId="0" applyNumberFormat="0" applyBorder="0">
      <alignment horizontal="center" vertical="center"/>
    </xf>
    <xf numFmtId="0" fontId="64" fillId="51" borderId="0" applyNumberFormat="0" applyBorder="0">
      <alignment horizontal="center" vertical="center"/>
    </xf>
    <xf numFmtId="0" fontId="64" fillId="51" borderId="0" applyNumberFormat="0" applyBorder="0">
      <alignment horizontal="center" vertical="center"/>
    </xf>
    <xf numFmtId="0" fontId="64" fillId="51" borderId="0" applyNumberFormat="0" applyBorder="0">
      <alignment horizontal="center" vertical="center"/>
    </xf>
    <xf numFmtId="0" fontId="64" fillId="51" borderId="0" applyNumberFormat="0" applyBorder="0">
      <alignment horizontal="center" vertical="center"/>
    </xf>
    <xf numFmtId="0" fontId="64" fillId="51" borderId="0" applyNumberFormat="0" applyBorder="0">
      <alignment horizontal="center" vertical="center"/>
    </xf>
    <xf numFmtId="0" fontId="64" fillId="51" borderId="0" applyNumberFormat="0" applyBorder="0">
      <alignment horizontal="center" vertical="center"/>
    </xf>
    <xf numFmtId="0" fontId="64" fillId="51" borderId="0" applyNumberFormat="0" applyBorder="0">
      <alignment horizontal="center" vertical="center"/>
    </xf>
    <xf numFmtId="0" fontId="65" fillId="52" borderId="29" applyNumberFormat="0" applyAlignment="0" applyProtection="0"/>
    <xf numFmtId="0" fontId="66" fillId="0" borderId="0" applyNumberFormat="0" applyFill="0" applyBorder="0" applyAlignment="0">
      <alignment horizontal="right"/>
    </xf>
    <xf numFmtId="38" fontId="67" fillId="53"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68" fillId="54" borderId="0" applyNumberFormat="0" applyBorder="0" applyAlignment="0" applyProtection="0"/>
    <xf numFmtId="0" fontId="68" fillId="55" borderId="0" applyNumberFormat="0" applyBorder="0" applyAlignment="0" applyProtection="0"/>
    <xf numFmtId="0" fontId="68" fillId="55" borderId="0" applyNumberFormat="0" applyBorder="0" applyAlignment="0" applyProtection="0"/>
    <xf numFmtId="0" fontId="68" fillId="55" borderId="0" applyNumberFormat="0" applyBorder="0" applyAlignment="0" applyProtection="0"/>
    <xf numFmtId="0" fontId="68" fillId="55" borderId="0" applyNumberFormat="0" applyBorder="0" applyAlignment="0" applyProtection="0"/>
    <xf numFmtId="0" fontId="68" fillId="55" borderId="0" applyNumberFormat="0" applyBorder="0" applyAlignment="0" applyProtection="0"/>
    <xf numFmtId="0" fontId="68" fillId="55" borderId="0" applyNumberFormat="0" applyBorder="0" applyAlignment="0" applyProtection="0"/>
    <xf numFmtId="0" fontId="68" fillId="55" borderId="0" applyNumberFormat="0" applyBorder="0" applyAlignment="0" applyProtection="0"/>
    <xf numFmtId="0" fontId="68" fillId="55" borderId="0" applyNumberFormat="0" applyBorder="0" applyAlignment="0" applyProtection="0"/>
    <xf numFmtId="0" fontId="68" fillId="55" borderId="0" applyNumberFormat="0" applyBorder="0" applyAlignment="0" applyProtection="0"/>
    <xf numFmtId="0" fontId="68" fillId="55" borderId="0" applyNumberFormat="0" applyBorder="0" applyAlignment="0" applyProtection="0"/>
    <xf numFmtId="0" fontId="68" fillId="55" borderId="0" applyNumberFormat="0" applyBorder="0" applyAlignment="0" applyProtection="0"/>
    <xf numFmtId="0" fontId="68" fillId="55" borderId="0" applyNumberFormat="0" applyBorder="0" applyAlignment="0" applyProtection="0"/>
    <xf numFmtId="0" fontId="68" fillId="55" borderId="0" applyNumberFormat="0" applyBorder="0" applyAlignment="0" applyProtection="0"/>
    <xf numFmtId="0" fontId="68" fillId="55" borderId="0" applyNumberFormat="0" applyBorder="0" applyAlignment="0" applyProtection="0"/>
    <xf numFmtId="0" fontId="68" fillId="55" borderId="0" applyNumberFormat="0" applyBorder="0" applyAlignment="0" applyProtection="0"/>
    <xf numFmtId="0" fontId="68" fillId="55" borderId="0" applyNumberFormat="0" applyBorder="0" applyAlignment="0" applyProtection="0"/>
    <xf numFmtId="0" fontId="68" fillId="55" borderId="0" applyNumberFormat="0" applyBorder="0" applyAlignment="0" applyProtection="0"/>
    <xf numFmtId="0" fontId="69" fillId="54"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8" fillId="55" borderId="0" applyNumberFormat="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alignment horizontal="right"/>
    </xf>
    <xf numFmtId="0" fontId="3" fillId="0" borderId="0" applyFont="0" applyFill="0" applyBorder="0" applyAlignment="0" applyProtection="0">
      <alignment horizontal="right"/>
    </xf>
    <xf numFmtId="0" fontId="3" fillId="0" borderId="0" applyFont="0" applyFill="0" applyBorder="0" applyAlignment="0" applyProtection="0">
      <alignment horizontal="right"/>
    </xf>
    <xf numFmtId="0" fontId="3" fillId="0" borderId="0" applyFont="0" applyFill="0" applyBorder="0" applyAlignment="0" applyProtection="0">
      <alignment horizontal="right"/>
    </xf>
    <xf numFmtId="0" fontId="3" fillId="0" borderId="0" applyFont="0" applyFill="0" applyBorder="0" applyAlignment="0" applyProtection="0">
      <alignment horizontal="right"/>
    </xf>
    <xf numFmtId="0" fontId="3" fillId="0" borderId="0" applyFont="0" applyFill="0" applyBorder="0" applyAlignment="0" applyProtection="0">
      <alignment horizontal="right"/>
    </xf>
    <xf numFmtId="0" fontId="3" fillId="0" borderId="0" applyFont="0" applyFill="0" applyBorder="0" applyAlignment="0" applyProtection="0">
      <alignment horizontal="right"/>
    </xf>
    <xf numFmtId="0" fontId="3" fillId="0" borderId="0" applyFont="0" applyFill="0" applyBorder="0" applyAlignment="0" applyProtection="0">
      <alignment horizontal="right"/>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22" fontId="27" fillId="0" borderId="0" applyFont="0" applyFill="0" applyBorder="0" applyAlignment="0" applyProtection="0"/>
    <xf numFmtId="223" fontId="70" fillId="0" borderId="0"/>
    <xf numFmtId="0" fontId="71" fillId="0" borderId="30"/>
    <xf numFmtId="224" fontId="3" fillId="0" borderId="0"/>
    <xf numFmtId="0" fontId="71" fillId="0" borderId="31"/>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1" fillId="51" borderId="32">
      <alignment horizontal="center" vertical="center"/>
    </xf>
    <xf numFmtId="0" fontId="61" fillId="51" borderId="32">
      <alignment horizontal="center" vertical="center"/>
    </xf>
    <xf numFmtId="0" fontId="75" fillId="0" borderId="0" applyProtection="0">
      <alignment horizontal="center"/>
    </xf>
    <xf numFmtId="0" fontId="75" fillId="0" borderId="0" applyProtection="0">
      <alignment horizontal="center"/>
    </xf>
    <xf numFmtId="7" fontId="3" fillId="0" borderId="0">
      <alignment horizontal="right"/>
      <protection locked="0"/>
    </xf>
    <xf numFmtId="7" fontId="3" fillId="0" borderId="0">
      <alignment horizontal="right"/>
      <protection locked="0"/>
    </xf>
    <xf numFmtId="7" fontId="3" fillId="0" borderId="0">
      <alignment horizontal="right"/>
      <protection locked="0"/>
    </xf>
    <xf numFmtId="7" fontId="3" fillId="0" borderId="0">
      <alignment horizontal="right"/>
      <protection locked="0"/>
    </xf>
    <xf numFmtId="7" fontId="3" fillId="0" borderId="0">
      <alignment horizontal="right"/>
      <protection locked="0"/>
    </xf>
    <xf numFmtId="7" fontId="3" fillId="0" borderId="0">
      <alignment horizontal="right"/>
      <protection locked="0"/>
    </xf>
    <xf numFmtId="7" fontId="3" fillId="0" borderId="0">
      <alignment horizontal="right"/>
      <protection locked="0"/>
    </xf>
    <xf numFmtId="7" fontId="3" fillId="0" borderId="0">
      <alignment horizontal="right"/>
      <protection locked="0"/>
    </xf>
    <xf numFmtId="0" fontId="76"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2" fillId="0" borderId="0" applyNumberFormat="0" applyFill="0" applyBorder="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225" fontId="27" fillId="0" borderId="0">
      <alignment vertical="top"/>
    </xf>
    <xf numFmtId="225" fontId="27" fillId="0" borderId="0">
      <alignment vertical="top"/>
    </xf>
    <xf numFmtId="225" fontId="27" fillId="0" borderId="0">
      <alignment vertical="top"/>
    </xf>
    <xf numFmtId="0" fontId="2" fillId="0" borderId="0" applyNumberFormat="0" applyFill="0" applyBorder="0" applyProtection="0">
      <alignment horizontal="right"/>
    </xf>
    <xf numFmtId="225" fontId="78" fillId="0" borderId="0">
      <alignment horizontal="right"/>
    </xf>
    <xf numFmtId="225" fontId="78" fillId="0" borderId="0">
      <alignment horizontal="right"/>
    </xf>
    <xf numFmtId="225" fontId="78" fillId="0" borderId="0">
      <alignment horizontal="right"/>
    </xf>
    <xf numFmtId="0" fontId="78" fillId="0" borderId="0">
      <alignment horizontal="left"/>
    </xf>
    <xf numFmtId="0" fontId="79" fillId="4" borderId="0" applyNumberFormat="0" applyBorder="0" applyAlignment="0" applyProtection="0"/>
    <xf numFmtId="226" fontId="12" fillId="0" borderId="27" applyNumberFormat="0" applyFont="0" applyFill="0" applyAlignment="0">
      <alignment vertical="center"/>
    </xf>
    <xf numFmtId="0" fontId="12" fillId="0" borderId="27" applyNumberFormat="0" applyFont="0" applyFill="0"/>
    <xf numFmtId="0" fontId="12" fillId="0" borderId="27" applyNumberFormat="0" applyFont="0" applyFill="0"/>
    <xf numFmtId="0" fontId="12" fillId="0" borderId="27" applyNumberFormat="0" applyFont="0" applyFill="0"/>
    <xf numFmtId="0" fontId="12" fillId="0" borderId="27" applyNumberFormat="0" applyFont="0" applyFill="0"/>
    <xf numFmtId="0" fontId="12" fillId="0" borderId="27" applyNumberFormat="0" applyFont="0" applyFill="0"/>
    <xf numFmtId="0" fontId="12" fillId="0" borderId="27" applyNumberFormat="0" applyFont="0" applyFill="0"/>
    <xf numFmtId="0" fontId="12" fillId="0" borderId="27" applyNumberFormat="0" applyFont="0" applyFill="0"/>
    <xf numFmtId="0" fontId="12" fillId="0" borderId="27" applyNumberFormat="0" applyFont="0" applyFill="0"/>
    <xf numFmtId="226" fontId="12" fillId="0" borderId="27" applyNumberFormat="0" applyFont="0" applyFill="0" applyAlignment="0">
      <alignment vertical="center"/>
    </xf>
    <xf numFmtId="0" fontId="12" fillId="0" borderId="27" applyNumberFormat="0" applyFont="0" applyFill="0"/>
    <xf numFmtId="0" fontId="12" fillId="0" borderId="27" applyNumberFormat="0" applyFont="0" applyFill="0"/>
    <xf numFmtId="226" fontId="12" fillId="0" borderId="27" applyNumberFormat="0" applyFont="0" applyFill="0" applyAlignment="0">
      <alignment vertical="center"/>
    </xf>
    <xf numFmtId="0" fontId="12" fillId="0" borderId="27" applyNumberFormat="0" applyFont="0" applyFill="0"/>
    <xf numFmtId="0" fontId="12" fillId="0" borderId="27" applyNumberFormat="0" applyFont="0" applyFill="0"/>
    <xf numFmtId="0" fontId="12" fillId="0" borderId="27" applyNumberFormat="0" applyFont="0" applyFill="0"/>
    <xf numFmtId="0" fontId="12" fillId="0" borderId="27" applyNumberFormat="0" applyFont="0" applyFill="0"/>
    <xf numFmtId="0" fontId="12" fillId="0" borderId="27" applyNumberFormat="0" applyFont="0" applyFill="0"/>
    <xf numFmtId="0" fontId="12" fillId="0" borderId="27" applyNumberFormat="0" applyFont="0" applyFill="0"/>
    <xf numFmtId="0" fontId="12" fillId="0" borderId="27" applyNumberFormat="0" applyFont="0" applyFill="0"/>
    <xf numFmtId="0" fontId="3" fillId="10" borderId="0"/>
    <xf numFmtId="0" fontId="80" fillId="0" borderId="3" applyNumberFormat="0" applyFont="0" applyFill="0" applyAlignment="0" applyProtection="0"/>
    <xf numFmtId="0" fontId="80" fillId="0" borderId="33" applyNumberFormat="0" applyFont="0" applyFill="0" applyAlignment="0" applyProtection="0"/>
    <xf numFmtId="0" fontId="11" fillId="0" borderId="18" applyNumberFormat="0" applyFont="0" applyFill="0" applyAlignment="0" applyProtection="0"/>
    <xf numFmtId="0" fontId="11" fillId="0" borderId="18" applyNumberFormat="0" applyFont="0" applyFill="0" applyAlignment="0" applyProtection="0"/>
    <xf numFmtId="0" fontId="11" fillId="0" borderId="8" applyNumberFormat="0" applyFont="0" applyFill="0" applyAlignment="0" applyProtection="0"/>
    <xf numFmtId="0" fontId="11" fillId="0" borderId="8" applyNumberFormat="0" applyFont="0" applyFill="0" applyAlignment="0" applyProtection="0"/>
    <xf numFmtId="0" fontId="11" fillId="0" borderId="8" applyNumberFormat="0" applyFont="0" applyFill="0" applyAlignment="0" applyProtection="0"/>
    <xf numFmtId="0" fontId="11" fillId="0" borderId="23" applyNumberFormat="0" applyFont="0" applyFill="0" applyAlignment="0" applyProtection="0"/>
    <xf numFmtId="0" fontId="11" fillId="0" borderId="23" applyNumberFormat="0" applyFont="0" applyFill="0" applyAlignment="0" applyProtection="0"/>
    <xf numFmtId="0" fontId="11" fillId="0" borderId="7" applyNumberFormat="0" applyFont="0" applyFill="0" applyAlignment="0" applyProtection="0"/>
    <xf numFmtId="0" fontId="11" fillId="0" borderId="7" applyNumberFormat="0" applyFont="0" applyFill="0" applyAlignment="0" applyProtection="0"/>
    <xf numFmtId="0" fontId="11" fillId="0" borderId="7" applyNumberFormat="0" applyFont="0" applyFill="0" applyAlignment="0" applyProtection="0"/>
    <xf numFmtId="0" fontId="11" fillId="0" borderId="7" applyNumberFormat="0" applyFont="0" applyFill="0" applyAlignment="0" applyProtection="0"/>
    <xf numFmtId="0" fontId="11" fillId="0" borderId="7" applyNumberFormat="0" applyFont="0" applyFill="0" applyAlignment="0" applyProtection="0"/>
    <xf numFmtId="0" fontId="11" fillId="0" borderId="7" applyNumberFormat="0" applyFont="0" applyFill="0" applyAlignment="0" applyProtection="0"/>
    <xf numFmtId="227" fontId="3" fillId="0" borderId="24">
      <alignment horizontal="left"/>
    </xf>
    <xf numFmtId="227" fontId="3" fillId="0" borderId="24">
      <alignment horizontal="left"/>
    </xf>
    <xf numFmtId="227" fontId="3" fillId="0" borderId="24">
      <alignment horizontal="left"/>
    </xf>
    <xf numFmtId="227" fontId="3" fillId="0" borderId="24">
      <alignment horizontal="left"/>
    </xf>
    <xf numFmtId="227" fontId="3" fillId="0" borderId="24">
      <alignment horizontal="left"/>
    </xf>
    <xf numFmtId="227" fontId="3" fillId="0" borderId="24">
      <alignment horizontal="left"/>
    </xf>
    <xf numFmtId="227" fontId="3" fillId="0" borderId="24">
      <alignment horizontal="left"/>
    </xf>
    <xf numFmtId="227" fontId="3" fillId="0" borderId="24">
      <alignment horizontal="left"/>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228" fontId="21" fillId="0" borderId="0" applyFill="0" applyBorder="0" applyAlignment="0"/>
    <xf numFmtId="228" fontId="25" fillId="0" borderId="0" applyFill="0" applyBorder="0" applyAlignment="0"/>
    <xf numFmtId="228" fontId="25" fillId="0" borderId="0" applyFill="0" applyBorder="0" applyAlignment="0"/>
    <xf numFmtId="228" fontId="25" fillId="0" borderId="0" applyFill="0" applyBorder="0" applyAlignment="0"/>
    <xf numFmtId="228" fontId="25" fillId="0" borderId="0" applyFill="0" applyBorder="0" applyAlignment="0"/>
    <xf numFmtId="228" fontId="25" fillId="0" borderId="0" applyFill="0" applyBorder="0" applyAlignment="0"/>
    <xf numFmtId="228" fontId="25" fillId="0" borderId="0" applyFill="0" applyBorder="0" applyAlignment="0"/>
    <xf numFmtId="228" fontId="25" fillId="0" borderId="0" applyFill="0" applyBorder="0" applyAlignment="0"/>
    <xf numFmtId="228" fontId="25" fillId="0" borderId="0" applyFill="0" applyBorder="0" applyAlignment="0"/>
    <xf numFmtId="0" fontId="24" fillId="0" borderId="0" applyFill="0" applyBorder="0" applyAlignment="0"/>
    <xf numFmtId="228" fontId="25" fillId="0" borderId="0" applyFill="0" applyBorder="0" applyAlignment="0"/>
    <xf numFmtId="228" fontId="25" fillId="0" borderId="0" applyFill="0" applyBorder="0" applyAlignment="0"/>
    <xf numFmtId="228" fontId="25" fillId="0" borderId="0" applyFill="0" applyBorder="0" applyAlignment="0"/>
    <xf numFmtId="228" fontId="25" fillId="0" borderId="0" applyFill="0" applyBorder="0" applyAlignment="0"/>
    <xf numFmtId="228" fontId="25" fillId="0" borderId="0" applyFill="0" applyBorder="0" applyAlignment="0"/>
    <xf numFmtId="228" fontId="25" fillId="0" borderId="0" applyFill="0" applyBorder="0" applyAlignment="0"/>
    <xf numFmtId="228" fontId="25" fillId="0" borderId="0" applyFill="0" applyBorder="0" applyAlignment="0"/>
    <xf numFmtId="228" fontId="25" fillId="0" borderId="0" applyFill="0" applyBorder="0" applyAlignment="0"/>
    <xf numFmtId="229" fontId="21" fillId="0" borderId="0" applyFill="0" applyBorder="0" applyAlignment="0"/>
    <xf numFmtId="229" fontId="25" fillId="0" borderId="0" applyFill="0" applyBorder="0" applyAlignment="0"/>
    <xf numFmtId="229" fontId="25" fillId="0" borderId="0" applyFill="0" applyBorder="0" applyAlignment="0"/>
    <xf numFmtId="229" fontId="25" fillId="0" borderId="0" applyFill="0" applyBorder="0" applyAlignment="0"/>
    <xf numFmtId="229" fontId="25" fillId="0" borderId="0" applyFill="0" applyBorder="0" applyAlignment="0"/>
    <xf numFmtId="229" fontId="25" fillId="0" borderId="0" applyFill="0" applyBorder="0" applyAlignment="0"/>
    <xf numFmtId="229" fontId="25" fillId="0" borderId="0" applyFill="0" applyBorder="0" applyAlignment="0"/>
    <xf numFmtId="229" fontId="25" fillId="0" borderId="0" applyFill="0" applyBorder="0" applyAlignment="0"/>
    <xf numFmtId="229" fontId="25" fillId="0" borderId="0" applyFill="0" applyBorder="0" applyAlignment="0"/>
    <xf numFmtId="194" fontId="21" fillId="0" borderId="0" applyFill="0" applyBorder="0" applyAlignment="0"/>
    <xf numFmtId="229" fontId="25" fillId="0" borderId="0" applyFill="0" applyBorder="0" applyAlignment="0"/>
    <xf numFmtId="229" fontId="25" fillId="0" borderId="0" applyFill="0" applyBorder="0" applyAlignment="0"/>
    <xf numFmtId="229" fontId="25" fillId="0" borderId="0" applyFill="0" applyBorder="0" applyAlignment="0"/>
    <xf numFmtId="229" fontId="25" fillId="0" borderId="0" applyFill="0" applyBorder="0" applyAlignment="0"/>
    <xf numFmtId="229" fontId="25" fillId="0" borderId="0" applyFill="0" applyBorder="0" applyAlignment="0"/>
    <xf numFmtId="229" fontId="25" fillId="0" borderId="0" applyFill="0" applyBorder="0" applyAlignment="0"/>
    <xf numFmtId="229" fontId="25" fillId="0" borderId="0" applyFill="0" applyBorder="0" applyAlignment="0"/>
    <xf numFmtId="229" fontId="25" fillId="0" borderId="0" applyFill="0" applyBorder="0" applyAlignment="0"/>
    <xf numFmtId="230" fontId="21" fillId="0" borderId="0" applyFill="0" applyBorder="0" applyAlignment="0"/>
    <xf numFmtId="230" fontId="25" fillId="0" borderId="0" applyFill="0" applyBorder="0" applyAlignment="0"/>
    <xf numFmtId="230" fontId="25" fillId="0" borderId="0" applyFill="0" applyBorder="0" applyAlignment="0"/>
    <xf numFmtId="230" fontId="25" fillId="0" borderId="0" applyFill="0" applyBorder="0" applyAlignment="0"/>
    <xf numFmtId="230" fontId="25" fillId="0" borderId="0" applyFill="0" applyBorder="0" applyAlignment="0"/>
    <xf numFmtId="230" fontId="25" fillId="0" borderId="0" applyFill="0" applyBorder="0" applyAlignment="0"/>
    <xf numFmtId="230" fontId="25" fillId="0" borderId="0" applyFill="0" applyBorder="0" applyAlignment="0"/>
    <xf numFmtId="230" fontId="25" fillId="0" borderId="0" applyFill="0" applyBorder="0" applyAlignment="0"/>
    <xf numFmtId="230" fontId="25" fillId="0" borderId="0" applyFill="0" applyBorder="0" applyAlignment="0"/>
    <xf numFmtId="0" fontId="21" fillId="0" borderId="0" applyFill="0" applyBorder="0" applyAlignment="0"/>
    <xf numFmtId="230" fontId="25" fillId="0" borderId="0" applyFill="0" applyBorder="0" applyAlignment="0"/>
    <xf numFmtId="230" fontId="25" fillId="0" borderId="0" applyFill="0" applyBorder="0" applyAlignment="0"/>
    <xf numFmtId="230" fontId="25" fillId="0" borderId="0" applyFill="0" applyBorder="0" applyAlignment="0"/>
    <xf numFmtId="230" fontId="25" fillId="0" borderId="0" applyFill="0" applyBorder="0" applyAlignment="0"/>
    <xf numFmtId="230" fontId="25" fillId="0" borderId="0" applyFill="0" applyBorder="0" applyAlignment="0"/>
    <xf numFmtId="230" fontId="25" fillId="0" borderId="0" applyFill="0" applyBorder="0" applyAlignment="0"/>
    <xf numFmtId="230" fontId="25" fillId="0" borderId="0" applyFill="0" applyBorder="0" applyAlignment="0"/>
    <xf numFmtId="230" fontId="25" fillId="0" borderId="0" applyFill="0" applyBorder="0" applyAlignment="0"/>
    <xf numFmtId="231" fontId="21" fillId="0" borderId="0" applyFill="0" applyBorder="0" applyAlignment="0"/>
    <xf numFmtId="231" fontId="25" fillId="0" borderId="0" applyFill="0" applyBorder="0" applyAlignment="0"/>
    <xf numFmtId="231" fontId="25" fillId="0" borderId="0" applyFill="0" applyBorder="0" applyAlignment="0"/>
    <xf numFmtId="231" fontId="25" fillId="0" borderId="0" applyFill="0" applyBorder="0" applyAlignment="0"/>
    <xf numFmtId="231" fontId="25" fillId="0" borderId="0" applyFill="0" applyBorder="0" applyAlignment="0"/>
    <xf numFmtId="231" fontId="25" fillId="0" borderId="0" applyFill="0" applyBorder="0" applyAlignment="0"/>
    <xf numFmtId="231" fontId="25" fillId="0" borderId="0" applyFill="0" applyBorder="0" applyAlignment="0"/>
    <xf numFmtId="231" fontId="25" fillId="0" borderId="0" applyFill="0" applyBorder="0" applyAlignment="0"/>
    <xf numFmtId="231" fontId="25" fillId="0" borderId="0" applyFill="0" applyBorder="0" applyAlignment="0"/>
    <xf numFmtId="232" fontId="81" fillId="0" borderId="0" applyFill="0" applyBorder="0" applyAlignment="0"/>
    <xf numFmtId="231" fontId="25" fillId="0" borderId="0" applyFill="0" applyBorder="0" applyAlignment="0"/>
    <xf numFmtId="231" fontId="25" fillId="0" borderId="0" applyFill="0" applyBorder="0" applyAlignment="0"/>
    <xf numFmtId="231" fontId="25" fillId="0" borderId="0" applyFill="0" applyBorder="0" applyAlignment="0"/>
    <xf numFmtId="231" fontId="25" fillId="0" borderId="0" applyFill="0" applyBorder="0" applyAlignment="0"/>
    <xf numFmtId="231" fontId="25" fillId="0" borderId="0" applyFill="0" applyBorder="0" applyAlignment="0"/>
    <xf numFmtId="231" fontId="25" fillId="0" borderId="0" applyFill="0" applyBorder="0" applyAlignment="0"/>
    <xf numFmtId="231" fontId="25" fillId="0" borderId="0" applyFill="0" applyBorder="0" applyAlignment="0"/>
    <xf numFmtId="231" fontId="25" fillId="0" borderId="0" applyFill="0" applyBorder="0" applyAlignment="0"/>
    <xf numFmtId="229" fontId="21" fillId="0" borderId="0" applyFill="0" applyBorder="0" applyAlignment="0"/>
    <xf numFmtId="229" fontId="25" fillId="0" borderId="0" applyFill="0" applyBorder="0" applyAlignment="0"/>
    <xf numFmtId="229" fontId="25" fillId="0" borderId="0" applyFill="0" applyBorder="0" applyAlignment="0"/>
    <xf numFmtId="229" fontId="25" fillId="0" borderId="0" applyFill="0" applyBorder="0" applyAlignment="0"/>
    <xf numFmtId="229" fontId="25" fillId="0" borderId="0" applyFill="0" applyBorder="0" applyAlignment="0"/>
    <xf numFmtId="229" fontId="25" fillId="0" borderId="0" applyFill="0" applyBorder="0" applyAlignment="0"/>
    <xf numFmtId="229" fontId="25" fillId="0" borderId="0" applyFill="0" applyBorder="0" applyAlignment="0"/>
    <xf numFmtId="229" fontId="25" fillId="0" borderId="0" applyFill="0" applyBorder="0" applyAlignment="0"/>
    <xf numFmtId="229" fontId="25"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29" fontId="25" fillId="0" borderId="0" applyFill="0" applyBorder="0" applyAlignment="0"/>
    <xf numFmtId="229" fontId="25" fillId="0" borderId="0" applyFill="0" applyBorder="0" applyAlignment="0"/>
    <xf numFmtId="229" fontId="25" fillId="0" borderId="0" applyFill="0" applyBorder="0" applyAlignment="0"/>
    <xf numFmtId="229" fontId="25" fillId="0" borderId="0" applyFill="0" applyBorder="0" applyAlignment="0"/>
    <xf numFmtId="229" fontId="25" fillId="0" borderId="0" applyFill="0" applyBorder="0" applyAlignment="0"/>
    <xf numFmtId="228" fontId="21" fillId="0" borderId="0" applyFill="0" applyBorder="0" applyAlignment="0"/>
    <xf numFmtId="228" fontId="25" fillId="0" borderId="0" applyFill="0" applyBorder="0" applyAlignment="0"/>
    <xf numFmtId="228" fontId="25" fillId="0" borderId="0" applyFill="0" applyBorder="0" applyAlignment="0"/>
    <xf numFmtId="228" fontId="25" fillId="0" borderId="0" applyFill="0" applyBorder="0" applyAlignment="0"/>
    <xf numFmtId="228" fontId="25" fillId="0" borderId="0" applyFill="0" applyBorder="0" applyAlignment="0"/>
    <xf numFmtId="228" fontId="25" fillId="0" borderId="0" applyFill="0" applyBorder="0" applyAlignment="0"/>
    <xf numFmtId="228" fontId="25" fillId="0" borderId="0" applyFill="0" applyBorder="0" applyAlignment="0"/>
    <xf numFmtId="228" fontId="25" fillId="0" borderId="0" applyFill="0" applyBorder="0" applyAlignment="0"/>
    <xf numFmtId="228" fontId="25" fillId="0" borderId="0" applyFill="0" applyBorder="0" applyAlignment="0"/>
    <xf numFmtId="44" fontId="21" fillId="0" borderId="0" applyFill="0" applyBorder="0" applyAlignment="0"/>
    <xf numFmtId="228" fontId="25" fillId="0" borderId="0" applyFill="0" applyBorder="0" applyAlignment="0"/>
    <xf numFmtId="228" fontId="25" fillId="0" borderId="0" applyFill="0" applyBorder="0" applyAlignment="0"/>
    <xf numFmtId="228" fontId="25" fillId="0" borderId="0" applyFill="0" applyBorder="0" applyAlignment="0"/>
    <xf numFmtId="228" fontId="25" fillId="0" borderId="0" applyFill="0" applyBorder="0" applyAlignment="0"/>
    <xf numFmtId="228" fontId="25" fillId="0" borderId="0" applyFill="0" applyBorder="0" applyAlignment="0"/>
    <xf numFmtId="228" fontId="25" fillId="0" borderId="0" applyFill="0" applyBorder="0" applyAlignment="0"/>
    <xf numFmtId="228" fontId="25" fillId="0" borderId="0" applyFill="0" applyBorder="0" applyAlignment="0"/>
    <xf numFmtId="228" fontId="25" fillId="0" borderId="0" applyFill="0" applyBorder="0" applyAlignment="0"/>
    <xf numFmtId="230" fontId="21" fillId="0" borderId="0" applyFill="0" applyBorder="0" applyAlignment="0"/>
    <xf numFmtId="230" fontId="25" fillId="0" borderId="0" applyFill="0" applyBorder="0" applyAlignment="0"/>
    <xf numFmtId="230" fontId="25" fillId="0" borderId="0" applyFill="0" applyBorder="0" applyAlignment="0"/>
    <xf numFmtId="230" fontId="25" fillId="0" borderId="0" applyFill="0" applyBorder="0" applyAlignment="0"/>
    <xf numFmtId="230" fontId="25" fillId="0" borderId="0" applyFill="0" applyBorder="0" applyAlignment="0"/>
    <xf numFmtId="230" fontId="25" fillId="0" borderId="0" applyFill="0" applyBorder="0" applyAlignment="0"/>
    <xf numFmtId="230" fontId="25" fillId="0" borderId="0" applyFill="0" applyBorder="0" applyAlignment="0"/>
    <xf numFmtId="230" fontId="25" fillId="0" borderId="0" applyFill="0" applyBorder="0" applyAlignment="0"/>
    <xf numFmtId="230" fontId="25" fillId="0" borderId="0" applyFill="0" applyBorder="0" applyAlignment="0"/>
    <xf numFmtId="233" fontId="81" fillId="0" borderId="0" applyFill="0" applyBorder="0" applyAlignment="0"/>
    <xf numFmtId="230" fontId="25" fillId="0" borderId="0" applyFill="0" applyBorder="0" applyAlignment="0"/>
    <xf numFmtId="230" fontId="25" fillId="0" borderId="0" applyFill="0" applyBorder="0" applyAlignment="0"/>
    <xf numFmtId="230" fontId="25" fillId="0" borderId="0" applyFill="0" applyBorder="0" applyAlignment="0"/>
    <xf numFmtId="230" fontId="25" fillId="0" borderId="0" applyFill="0" applyBorder="0" applyAlignment="0"/>
    <xf numFmtId="230" fontId="25" fillId="0" borderId="0" applyFill="0" applyBorder="0" applyAlignment="0"/>
    <xf numFmtId="230" fontId="25" fillId="0" borderId="0" applyFill="0" applyBorder="0" applyAlignment="0"/>
    <xf numFmtId="230" fontId="25" fillId="0" borderId="0" applyFill="0" applyBorder="0" applyAlignment="0"/>
    <xf numFmtId="230" fontId="25" fillId="0" borderId="0" applyFill="0" applyBorder="0" applyAlignment="0"/>
    <xf numFmtId="229" fontId="21" fillId="0" borderId="0" applyFill="0" applyBorder="0" applyAlignment="0"/>
    <xf numFmtId="229" fontId="25" fillId="0" borderId="0" applyFill="0" applyBorder="0" applyAlignment="0"/>
    <xf numFmtId="229" fontId="25" fillId="0" borderId="0" applyFill="0" applyBorder="0" applyAlignment="0"/>
    <xf numFmtId="229" fontId="25" fillId="0" borderId="0" applyFill="0" applyBorder="0" applyAlignment="0"/>
    <xf numFmtId="229" fontId="25" fillId="0" borderId="0" applyFill="0" applyBorder="0" applyAlignment="0"/>
    <xf numFmtId="229" fontId="25" fillId="0" borderId="0" applyFill="0" applyBorder="0" applyAlignment="0"/>
    <xf numFmtId="229" fontId="25" fillId="0" borderId="0" applyFill="0" applyBorder="0" applyAlignment="0"/>
    <xf numFmtId="229" fontId="25" fillId="0" borderId="0" applyFill="0" applyBorder="0" applyAlignment="0"/>
    <xf numFmtId="229" fontId="25" fillId="0" borderId="0" applyFill="0" applyBorder="0" applyAlignment="0"/>
    <xf numFmtId="194" fontId="21" fillId="0" borderId="0" applyFill="0" applyBorder="0" applyAlignment="0"/>
    <xf numFmtId="229" fontId="25" fillId="0" borderId="0" applyFill="0" applyBorder="0" applyAlignment="0"/>
    <xf numFmtId="229" fontId="25" fillId="0" borderId="0" applyFill="0" applyBorder="0" applyAlignment="0"/>
    <xf numFmtId="229" fontId="25" fillId="0" borderId="0" applyFill="0" applyBorder="0" applyAlignment="0"/>
    <xf numFmtId="229" fontId="25" fillId="0" borderId="0" applyFill="0" applyBorder="0" applyAlignment="0"/>
    <xf numFmtId="229" fontId="25" fillId="0" borderId="0" applyFill="0" applyBorder="0" applyAlignment="0"/>
    <xf numFmtId="229" fontId="25" fillId="0" borderId="0" applyFill="0" applyBorder="0" applyAlignment="0"/>
    <xf numFmtId="229" fontId="25" fillId="0" borderId="0" applyFill="0" applyBorder="0" applyAlignment="0"/>
    <xf numFmtId="229" fontId="25" fillId="0" borderId="0" applyFill="0" applyBorder="0" applyAlignment="0"/>
    <xf numFmtId="0" fontId="65" fillId="52" borderId="29" applyNumberFormat="0" applyAlignment="0" applyProtection="0"/>
    <xf numFmtId="0" fontId="65" fillId="56" borderId="29" applyNumberFormat="0" applyAlignment="0" applyProtection="0"/>
    <xf numFmtId="0" fontId="65" fillId="56" borderId="29" applyNumberFormat="0" applyAlignment="0" applyProtection="0"/>
    <xf numFmtId="0" fontId="65" fillId="56" borderId="29" applyNumberFormat="0" applyAlignment="0" applyProtection="0"/>
    <xf numFmtId="0" fontId="65" fillId="56" borderId="29" applyNumberFormat="0" applyAlignment="0" applyProtection="0"/>
    <xf numFmtId="0" fontId="65" fillId="56" borderId="29" applyNumberFormat="0" applyAlignment="0" applyProtection="0"/>
    <xf numFmtId="0" fontId="65" fillId="56" borderId="29" applyNumberFormat="0" applyAlignment="0" applyProtection="0"/>
    <xf numFmtId="0" fontId="65" fillId="56" borderId="29" applyNumberFormat="0" applyAlignment="0" applyProtection="0"/>
    <xf numFmtId="0" fontId="65" fillId="56" borderId="29" applyNumberFormat="0" applyAlignment="0" applyProtection="0"/>
    <xf numFmtId="0" fontId="65" fillId="56" borderId="29" applyNumberFormat="0" applyAlignment="0" applyProtection="0"/>
    <xf numFmtId="0" fontId="65" fillId="56" borderId="29" applyNumberFormat="0" applyAlignment="0" applyProtection="0"/>
    <xf numFmtId="0" fontId="65" fillId="56" borderId="29" applyNumberFormat="0" applyAlignment="0" applyProtection="0"/>
    <xf numFmtId="0" fontId="65" fillId="56" borderId="29" applyNumberFormat="0" applyAlignment="0" applyProtection="0"/>
    <xf numFmtId="0" fontId="65" fillId="56" borderId="29" applyNumberFormat="0" applyAlignment="0" applyProtection="0"/>
    <xf numFmtId="0" fontId="65" fillId="56" borderId="29" applyNumberFormat="0" applyAlignment="0" applyProtection="0"/>
    <xf numFmtId="0" fontId="65" fillId="56" borderId="29" applyNumberFormat="0" applyAlignment="0" applyProtection="0"/>
    <xf numFmtId="0" fontId="65" fillId="56" borderId="29" applyNumberFormat="0" applyAlignment="0" applyProtection="0"/>
    <xf numFmtId="0" fontId="65" fillId="56" borderId="29" applyNumberFormat="0" applyAlignment="0" applyProtection="0"/>
    <xf numFmtId="0" fontId="65" fillId="52" borderId="29" applyNumberFormat="0" applyAlignment="0" applyProtection="0"/>
    <xf numFmtId="0" fontId="65" fillId="56" borderId="29" applyNumberFormat="0" applyAlignment="0" applyProtection="0"/>
    <xf numFmtId="0" fontId="65" fillId="56" borderId="29" applyNumberFormat="0" applyAlignment="0" applyProtection="0"/>
    <xf numFmtId="0" fontId="65" fillId="52" borderId="29" applyNumberFormat="0" applyAlignment="0" applyProtection="0"/>
    <xf numFmtId="0" fontId="65" fillId="52" borderId="29" applyNumberFormat="0" applyAlignment="0" applyProtection="0"/>
    <xf numFmtId="0" fontId="65" fillId="52" borderId="29" applyNumberFormat="0" applyAlignment="0" applyProtection="0"/>
    <xf numFmtId="0" fontId="65" fillId="56" borderId="29" applyNumberFormat="0" applyAlignment="0" applyProtection="0"/>
    <xf numFmtId="0" fontId="65" fillId="52" borderId="29" applyNumberFormat="0" applyAlignment="0" applyProtection="0"/>
    <xf numFmtId="0" fontId="65" fillId="52" borderId="29" applyNumberFormat="0" applyAlignment="0" applyProtection="0"/>
    <xf numFmtId="0" fontId="82" fillId="53" borderId="29" applyNumberFormat="0" applyAlignment="0" applyProtection="0"/>
    <xf numFmtId="0" fontId="8" fillId="5" borderId="14" applyNumberFormat="0" applyAlignment="0" applyProtection="0"/>
    <xf numFmtId="3" fontId="2" fillId="27" borderId="8">
      <protection hidden="1"/>
    </xf>
    <xf numFmtId="0" fontId="82" fillId="53" borderId="29" applyNumberFormat="0" applyAlignment="0" applyProtection="0"/>
    <xf numFmtId="0" fontId="83" fillId="52" borderId="29" applyNumberFormat="0" applyAlignment="0" applyProtection="0"/>
    <xf numFmtId="0" fontId="83" fillId="52" borderId="29" applyNumberFormat="0" applyAlignment="0" applyProtection="0"/>
    <xf numFmtId="0" fontId="83" fillId="52" borderId="29" applyNumberFormat="0" applyAlignment="0" applyProtection="0"/>
    <xf numFmtId="0" fontId="83" fillId="52" borderId="29" applyNumberFormat="0" applyAlignment="0" applyProtection="0"/>
    <xf numFmtId="0" fontId="82" fillId="53" borderId="29" applyNumberFormat="0" applyAlignment="0" applyProtection="0"/>
    <xf numFmtId="0" fontId="82" fillId="53" borderId="29" applyNumberFormat="0" applyAlignment="0" applyProtection="0"/>
    <xf numFmtId="0" fontId="82" fillId="53" borderId="29" applyNumberFormat="0" applyAlignment="0" applyProtection="0"/>
    <xf numFmtId="0" fontId="82" fillId="53" borderId="29" applyNumberFormat="0" applyAlignment="0" applyProtection="0"/>
    <xf numFmtId="0" fontId="82" fillId="53" borderId="29" applyNumberFormat="0" applyAlignment="0" applyProtection="0"/>
    <xf numFmtId="0" fontId="82" fillId="53" borderId="29" applyNumberFormat="0" applyAlignment="0" applyProtection="0"/>
    <xf numFmtId="0" fontId="82" fillId="53" borderId="29" applyNumberFormat="0" applyAlignment="0" applyProtection="0"/>
    <xf numFmtId="0" fontId="82" fillId="53" borderId="29" applyNumberFormat="0" applyAlignment="0" applyProtection="0"/>
    <xf numFmtId="0" fontId="82" fillId="53" borderId="29" applyNumberFormat="0" applyAlignment="0" applyProtection="0"/>
    <xf numFmtId="0" fontId="82" fillId="53" borderId="29" applyNumberFormat="0" applyAlignment="0" applyProtection="0"/>
    <xf numFmtId="0" fontId="82" fillId="53" borderId="29" applyNumberFormat="0" applyAlignment="0" applyProtection="0"/>
    <xf numFmtId="0" fontId="82" fillId="53" borderId="29" applyNumberFormat="0" applyAlignment="0" applyProtection="0"/>
    <xf numFmtId="0" fontId="82" fillId="53" borderId="29" applyNumberFormat="0" applyAlignment="0" applyProtection="0"/>
    <xf numFmtId="0" fontId="82" fillId="53" borderId="29" applyNumberFormat="0" applyAlignment="0" applyProtection="0"/>
    <xf numFmtId="0" fontId="82" fillId="53" borderId="29" applyNumberFormat="0" applyAlignment="0" applyProtection="0"/>
    <xf numFmtId="0" fontId="82" fillId="53" borderId="29" applyNumberFormat="0" applyAlignment="0" applyProtection="0"/>
    <xf numFmtId="0" fontId="82" fillId="53" borderId="29" applyNumberFormat="0" applyAlignment="0" applyProtection="0"/>
    <xf numFmtId="0" fontId="82" fillId="53" borderId="29" applyNumberFormat="0" applyAlignment="0" applyProtection="0"/>
    <xf numFmtId="0" fontId="83" fillId="52" borderId="29" applyNumberFormat="0" applyAlignment="0" applyProtection="0"/>
    <xf numFmtId="0" fontId="83" fillId="52" borderId="29" applyNumberFormat="0" applyAlignment="0" applyProtection="0"/>
    <xf numFmtId="0" fontId="82" fillId="53" borderId="29" applyNumberFormat="0" applyAlignment="0" applyProtection="0"/>
    <xf numFmtId="0" fontId="82" fillId="53" borderId="29" applyNumberFormat="0" applyAlignment="0" applyProtection="0"/>
    <xf numFmtId="0" fontId="83" fillId="52" borderId="29" applyNumberFormat="0" applyAlignment="0" applyProtection="0"/>
    <xf numFmtId="0" fontId="83" fillId="52" borderId="29" applyNumberFormat="0" applyAlignment="0" applyProtection="0"/>
    <xf numFmtId="0" fontId="83" fillId="52" borderId="29" applyNumberFormat="0" applyAlignment="0" applyProtection="0"/>
    <xf numFmtId="0" fontId="84" fillId="52" borderId="29" applyNumberFormat="0" applyAlignment="0" applyProtection="0"/>
    <xf numFmtId="0" fontId="1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4" fontId="19" fillId="0" borderId="0" applyFont="0" applyFill="0" applyBorder="0" applyAlignment="0" applyProtection="0"/>
    <xf numFmtId="4" fontId="19"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40" fontId="11" fillId="0" borderId="0" applyFont="0" applyFill="0" applyBorder="0" applyAlignment="0" applyProtection="0"/>
    <xf numFmtId="40" fontId="11" fillId="0" borderId="0" applyFont="0" applyFill="0" applyBorder="0" applyAlignment="0" applyProtection="0"/>
    <xf numFmtId="165" fontId="17" fillId="57" borderId="0" applyNumberFormat="0" applyFont="0" applyBorder="0" applyAlignment="0">
      <protection locked="0"/>
    </xf>
    <xf numFmtId="165" fontId="17" fillId="57" borderId="0" applyNumberFormat="0" applyFont="0" applyBorder="0" applyAlignment="0">
      <protection locked="0"/>
    </xf>
    <xf numFmtId="0" fontId="85" fillId="0" borderId="34" applyNumberFormat="0" applyFill="0" applyAlignment="0" applyProtection="0"/>
    <xf numFmtId="0" fontId="86" fillId="58" borderId="35" applyNumberFormat="0" applyAlignment="0" applyProtection="0"/>
    <xf numFmtId="0" fontId="86" fillId="59" borderId="35" applyNumberFormat="0" applyAlignment="0" applyProtection="0"/>
    <xf numFmtId="0" fontId="86" fillId="59" borderId="35" applyNumberFormat="0" applyAlignment="0" applyProtection="0"/>
    <xf numFmtId="0" fontId="86" fillId="59" borderId="35" applyNumberFormat="0" applyAlignment="0" applyProtection="0"/>
    <xf numFmtId="0" fontId="86" fillId="59" borderId="35" applyNumberFormat="0" applyAlignment="0" applyProtection="0"/>
    <xf numFmtId="0" fontId="86" fillId="59" borderId="35" applyNumberFormat="0" applyAlignment="0" applyProtection="0"/>
    <xf numFmtId="0" fontId="86" fillId="59" borderId="35" applyNumberFormat="0" applyAlignment="0" applyProtection="0"/>
    <xf numFmtId="0" fontId="86" fillId="59" borderId="35" applyNumberFormat="0" applyAlignment="0" applyProtection="0"/>
    <xf numFmtId="0" fontId="86" fillId="59" borderId="35" applyNumberFormat="0" applyAlignment="0" applyProtection="0"/>
    <xf numFmtId="0" fontId="86" fillId="59" borderId="35" applyNumberFormat="0" applyAlignment="0" applyProtection="0"/>
    <xf numFmtId="0" fontId="86" fillId="59" borderId="35" applyNumberFormat="0" applyAlignment="0" applyProtection="0"/>
    <xf numFmtId="0" fontId="86" fillId="59" borderId="35" applyNumberFormat="0" applyAlignment="0" applyProtection="0"/>
    <xf numFmtId="0" fontId="86" fillId="59" borderId="35" applyNumberFormat="0" applyAlignment="0" applyProtection="0"/>
    <xf numFmtId="0" fontId="86" fillId="59" borderId="35" applyNumberFormat="0" applyAlignment="0" applyProtection="0"/>
    <xf numFmtId="0" fontId="86" fillId="59" borderId="35" applyNumberFormat="0" applyAlignment="0" applyProtection="0"/>
    <xf numFmtId="0" fontId="86" fillId="59" borderId="35" applyNumberFormat="0" applyAlignment="0" applyProtection="0"/>
    <xf numFmtId="0" fontId="86" fillId="59" borderId="35" applyNumberFormat="0" applyAlignment="0" applyProtection="0"/>
    <xf numFmtId="0" fontId="86" fillId="59" borderId="35" applyNumberFormat="0" applyAlignment="0" applyProtection="0"/>
    <xf numFmtId="0" fontId="85" fillId="0" borderId="34" applyNumberFormat="0" applyFill="0" applyAlignment="0" applyProtection="0"/>
    <xf numFmtId="0" fontId="85" fillId="0" borderId="34" applyNumberFormat="0" applyFill="0" applyAlignment="0" applyProtection="0"/>
    <xf numFmtId="0" fontId="85" fillId="0" borderId="34" applyNumberFormat="0" applyFill="0" applyAlignment="0" applyProtection="0"/>
    <xf numFmtId="0" fontId="85" fillId="0" borderId="34" applyNumberFormat="0" applyFill="0" applyAlignment="0" applyProtection="0"/>
    <xf numFmtId="0" fontId="85" fillId="0" borderId="34" applyNumberFormat="0" applyFill="0" applyAlignment="0" applyProtection="0"/>
    <xf numFmtId="0" fontId="3" fillId="0" borderId="0" applyNumberFormat="0" applyFont="0" applyFill="0" applyBorder="0" applyProtection="0">
      <alignment horizontal="centerContinuous"/>
    </xf>
    <xf numFmtId="0" fontId="3" fillId="0" borderId="0" applyNumberFormat="0" applyFont="0" applyFill="0" applyBorder="0" applyProtection="0">
      <alignment horizontal="centerContinuous"/>
    </xf>
    <xf numFmtId="0" fontId="3" fillId="0" borderId="0" applyNumberFormat="0" applyFont="0" applyFill="0" applyBorder="0" applyProtection="0">
      <alignment horizontal="centerContinuous"/>
    </xf>
    <xf numFmtId="0" fontId="87" fillId="0" borderId="8" applyBorder="0"/>
    <xf numFmtId="234" fontId="88" fillId="0" borderId="0"/>
    <xf numFmtId="0" fontId="86" fillId="58" borderId="35" applyNumberFormat="0" applyAlignment="0" applyProtection="0"/>
    <xf numFmtId="0" fontId="89" fillId="58" borderId="35" applyNumberFormat="0" applyAlignment="0" applyProtection="0"/>
    <xf numFmtId="0" fontId="89" fillId="58" borderId="35" applyNumberFormat="0" applyAlignment="0" applyProtection="0"/>
    <xf numFmtId="0" fontId="89" fillId="58" borderId="35" applyNumberFormat="0" applyAlignment="0" applyProtection="0"/>
    <xf numFmtId="0" fontId="89" fillId="58" borderId="35" applyNumberFormat="0" applyAlignment="0" applyProtection="0"/>
    <xf numFmtId="0" fontId="89" fillId="59" borderId="35" applyNumberFormat="0" applyAlignment="0" applyProtection="0"/>
    <xf numFmtId="0" fontId="89" fillId="59" borderId="35" applyNumberFormat="0" applyAlignment="0" applyProtection="0"/>
    <xf numFmtId="0" fontId="89" fillId="59" borderId="35" applyNumberFormat="0" applyAlignment="0" applyProtection="0"/>
    <xf numFmtId="0" fontId="89" fillId="59" borderId="35" applyNumberFormat="0" applyAlignment="0" applyProtection="0"/>
    <xf numFmtId="0" fontId="86" fillId="58" borderId="35" applyNumberFormat="0" applyAlignment="0" applyProtection="0"/>
    <xf numFmtId="0" fontId="86" fillId="58" borderId="35" applyNumberFormat="0" applyAlignment="0" applyProtection="0"/>
    <xf numFmtId="0" fontId="86" fillId="58" borderId="35" applyNumberFormat="0" applyAlignment="0" applyProtection="0"/>
    <xf numFmtId="0" fontId="89" fillId="58" borderId="35" applyNumberFormat="0" applyAlignment="0" applyProtection="0"/>
    <xf numFmtId="0" fontId="89" fillId="58" borderId="35" applyNumberFormat="0" applyAlignment="0" applyProtection="0"/>
    <xf numFmtId="0" fontId="89" fillId="58" borderId="35" applyNumberFormat="0" applyAlignment="0" applyProtection="0"/>
    <xf numFmtId="0" fontId="89" fillId="58" borderId="35" applyNumberFormat="0" applyAlignment="0" applyProtection="0"/>
    <xf numFmtId="0" fontId="89" fillId="58" borderId="35" applyNumberFormat="0" applyAlignment="0" applyProtection="0"/>
    <xf numFmtId="0" fontId="61" fillId="58" borderId="35" applyNumberFormat="0" applyAlignment="0" applyProtection="0"/>
    <xf numFmtId="0" fontId="88" fillId="0" borderId="0"/>
    <xf numFmtId="3" fontId="90" fillId="3" borderId="9" applyFont="0" applyFill="0" applyProtection="0">
      <alignment horizontal="right"/>
    </xf>
    <xf numFmtId="3" fontId="90" fillId="3" borderId="9" applyFont="0" applyFill="0" applyProtection="0">
      <alignment horizontal="right"/>
    </xf>
    <xf numFmtId="3" fontId="90" fillId="3" borderId="9" applyFont="0" applyFill="0" applyProtection="0">
      <alignment horizontal="right"/>
    </xf>
    <xf numFmtId="3" fontId="90" fillId="3" borderId="9" applyFont="0" applyFill="0" applyProtection="0">
      <alignment horizontal="right"/>
    </xf>
    <xf numFmtId="3" fontId="90" fillId="3" borderId="9" applyFont="0" applyFill="0" applyProtection="0">
      <alignment horizontal="right"/>
    </xf>
    <xf numFmtId="3" fontId="90" fillId="3" borderId="9" applyFont="0" applyFill="0" applyProtection="0">
      <alignment horizontal="right"/>
    </xf>
    <xf numFmtId="3" fontId="90" fillId="3" borderId="9" applyFont="0" applyFill="0" applyProtection="0">
      <alignment horizontal="right"/>
    </xf>
    <xf numFmtId="3" fontId="90" fillId="3" borderId="9" applyFont="0" applyFill="0" applyProtection="0">
      <alignment horizontal="right"/>
    </xf>
    <xf numFmtId="3" fontId="90" fillId="3" borderId="9" applyFont="0" applyFill="0" applyProtection="0">
      <alignment horizontal="right"/>
    </xf>
    <xf numFmtId="3" fontId="90" fillId="3" borderId="9" applyFont="0" applyFill="0" applyProtection="0">
      <alignment horizontal="right" vertical="center"/>
    </xf>
    <xf numFmtId="3" fontId="90" fillId="3" borderId="9" applyFont="0" applyFill="0" applyProtection="0">
      <alignment horizontal="right"/>
    </xf>
    <xf numFmtId="3" fontId="90" fillId="3" borderId="9" applyFont="0" applyFill="0" applyProtection="0">
      <alignment horizontal="right"/>
    </xf>
    <xf numFmtId="3" fontId="90" fillId="3" borderId="9" applyFont="0" applyFill="0" applyProtection="0">
      <alignment horizontal="right"/>
    </xf>
    <xf numFmtId="3" fontId="90" fillId="3" borderId="9" applyFont="0" applyFill="0" applyProtection="0">
      <alignment horizontal="right"/>
    </xf>
    <xf numFmtId="3" fontId="90" fillId="3" borderId="9" applyFont="0" applyFill="0" applyProtection="0">
      <alignment horizontal="right"/>
    </xf>
    <xf numFmtId="3" fontId="90" fillId="3" borderId="9" applyFont="0" applyFill="0" applyProtection="0">
      <alignment horizontal="right"/>
    </xf>
    <xf numFmtId="3" fontId="90" fillId="3" borderId="9" applyFont="0" applyFill="0" applyProtection="0">
      <alignment horizontal="right"/>
    </xf>
    <xf numFmtId="3" fontId="90" fillId="3" borderId="9" applyFont="0" applyFill="0" applyProtection="0">
      <alignment horizontal="right"/>
    </xf>
    <xf numFmtId="3" fontId="90" fillId="3" borderId="9" applyFont="0" applyFill="0" applyProtection="0">
      <alignment horizontal="right" vertical="center"/>
    </xf>
    <xf numFmtId="10" fontId="91" fillId="0" borderId="0">
      <alignment vertical="center"/>
    </xf>
    <xf numFmtId="3" fontId="91" fillId="0" borderId="0">
      <alignment vertical="center"/>
    </xf>
    <xf numFmtId="0" fontId="47" fillId="43"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5"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7"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2"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194" fontId="92" fillId="0" borderId="36"/>
    <xf numFmtId="173" fontId="93" fillId="0" borderId="0" applyFont="0" applyFill="0" applyBorder="0" applyAlignment="0" applyProtection="0"/>
    <xf numFmtId="0" fontId="94" fillId="0" borderId="0"/>
    <xf numFmtId="0" fontId="94" fillId="0" borderId="0"/>
    <xf numFmtId="0" fontId="94" fillId="0" borderId="0"/>
    <xf numFmtId="0" fontId="94" fillId="0" borderId="0"/>
    <xf numFmtId="235" fontId="3" fillId="0" borderId="0"/>
    <xf numFmtId="235" fontId="3" fillId="0" borderId="0"/>
    <xf numFmtId="235" fontId="3" fillId="0" borderId="0"/>
    <xf numFmtId="235" fontId="3" fillId="0" borderId="0"/>
    <xf numFmtId="190" fontId="95" fillId="0" borderId="0">
      <alignment horizontal="right" vertical="center" wrapText="1"/>
    </xf>
    <xf numFmtId="190" fontId="95" fillId="0" borderId="0">
      <alignment horizontal="right" vertical="center" wrapText="1"/>
    </xf>
    <xf numFmtId="190" fontId="95" fillId="0" borderId="0">
      <alignment horizontal="right" vertical="center" wrapText="1"/>
    </xf>
    <xf numFmtId="41"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4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38" fontId="19" fillId="0" borderId="0" applyFont="0" applyFill="0" applyBorder="0" applyAlignment="0" applyProtection="0"/>
    <xf numFmtId="228" fontId="21" fillId="0" borderId="0" applyFont="0" applyFill="0" applyBorder="0" applyAlignment="0" applyProtection="0"/>
    <xf numFmtId="228" fontId="25" fillId="0" borderId="0" applyFont="0" applyFill="0" applyBorder="0" applyAlignment="0" applyProtection="0"/>
    <xf numFmtId="228" fontId="25" fillId="0" borderId="0" applyFont="0" applyFill="0" applyBorder="0" applyAlignment="0" applyProtection="0"/>
    <xf numFmtId="228" fontId="25" fillId="0" borderId="0" applyFont="0" applyFill="0" applyBorder="0" applyAlignment="0" applyProtection="0"/>
    <xf numFmtId="228" fontId="25" fillId="0" borderId="0" applyFont="0" applyFill="0" applyBorder="0" applyAlignment="0" applyProtection="0"/>
    <xf numFmtId="228" fontId="25" fillId="0" borderId="0" applyFont="0" applyFill="0" applyBorder="0" applyAlignment="0" applyProtection="0"/>
    <xf numFmtId="228" fontId="25" fillId="0" borderId="0" applyFont="0" applyFill="0" applyBorder="0" applyAlignment="0" applyProtection="0"/>
    <xf numFmtId="228" fontId="25" fillId="0" borderId="0" applyFont="0" applyFill="0" applyBorder="0" applyAlignment="0" applyProtection="0"/>
    <xf numFmtId="228" fontId="25" fillId="0" borderId="0" applyFont="0" applyFill="0" applyBorder="0" applyAlignment="0" applyProtection="0"/>
    <xf numFmtId="44" fontId="21" fillId="0" borderId="0" applyFont="0" applyFill="0" applyBorder="0" applyAlignment="0" applyProtection="0"/>
    <xf numFmtId="228" fontId="25" fillId="0" borderId="0" applyFont="0" applyFill="0" applyBorder="0" applyAlignment="0" applyProtection="0"/>
    <xf numFmtId="228" fontId="25" fillId="0" borderId="0" applyFont="0" applyFill="0" applyBorder="0" applyAlignment="0" applyProtection="0"/>
    <xf numFmtId="228" fontId="25" fillId="0" borderId="0" applyFont="0" applyFill="0" applyBorder="0" applyAlignment="0" applyProtection="0"/>
    <xf numFmtId="228" fontId="25" fillId="0" borderId="0" applyFont="0" applyFill="0" applyBorder="0" applyAlignment="0" applyProtection="0"/>
    <xf numFmtId="228" fontId="25" fillId="0" borderId="0" applyFont="0" applyFill="0" applyBorder="0" applyAlignment="0" applyProtection="0"/>
    <xf numFmtId="228" fontId="25" fillId="0" borderId="0" applyFont="0" applyFill="0" applyBorder="0" applyAlignment="0" applyProtection="0"/>
    <xf numFmtId="228" fontId="25" fillId="0" borderId="0" applyFont="0" applyFill="0" applyBorder="0" applyAlignment="0" applyProtection="0"/>
    <xf numFmtId="38" fontId="96" fillId="0" borderId="0">
      <alignment horizontal="center"/>
      <protection locked="0"/>
    </xf>
    <xf numFmtId="0" fontId="97" fillId="0" borderId="0">
      <alignment horizontal="center"/>
      <protection locked="0"/>
    </xf>
    <xf numFmtId="0" fontId="97" fillId="0" borderId="0">
      <alignment horizontal="center"/>
      <protection locked="0"/>
    </xf>
    <xf numFmtId="0" fontId="97" fillId="0" borderId="0">
      <alignment horizontal="center"/>
      <protection locked="0"/>
    </xf>
    <xf numFmtId="38" fontId="97" fillId="0" borderId="0">
      <alignment horizontal="center"/>
      <protection locked="0"/>
    </xf>
    <xf numFmtId="0" fontId="97" fillId="0" borderId="0">
      <alignment horizontal="center"/>
      <protection locked="0"/>
    </xf>
    <xf numFmtId="0" fontId="97" fillId="0" borderId="0">
      <alignment horizontal="center"/>
      <protection locked="0"/>
    </xf>
    <xf numFmtId="0" fontId="97" fillId="0" borderId="0">
      <alignment horizontal="center"/>
      <protection locked="0"/>
    </xf>
    <xf numFmtId="38" fontId="97" fillId="0" borderId="0">
      <alignment horizontal="center"/>
      <protection locked="0"/>
    </xf>
    <xf numFmtId="0" fontId="97" fillId="0" borderId="0">
      <alignment horizontal="center"/>
      <protection locked="0"/>
    </xf>
    <xf numFmtId="0" fontId="97" fillId="0" borderId="0">
      <alignment horizontal="center"/>
      <protection locked="0"/>
    </xf>
    <xf numFmtId="0" fontId="97" fillId="0" borderId="0">
      <alignment horizontal="center"/>
      <protection locked="0"/>
    </xf>
    <xf numFmtId="38" fontId="97" fillId="0" borderId="0">
      <alignment horizontal="center"/>
      <protection locked="0"/>
    </xf>
    <xf numFmtId="0" fontId="97" fillId="0" borderId="0">
      <alignment horizontal="center"/>
      <protection locked="0"/>
    </xf>
    <xf numFmtId="0" fontId="97" fillId="0" borderId="0">
      <alignment horizontal="center"/>
      <protection locked="0"/>
    </xf>
    <xf numFmtId="0" fontId="97" fillId="0" borderId="0">
      <alignment horizontal="center"/>
      <protection locked="0"/>
    </xf>
    <xf numFmtId="0" fontId="97" fillId="0" borderId="0">
      <alignment horizontal="center"/>
      <protection locked="0"/>
    </xf>
    <xf numFmtId="0" fontId="97" fillId="0" borderId="0">
      <alignment horizontal="center"/>
      <protection locked="0"/>
    </xf>
    <xf numFmtId="0" fontId="97" fillId="0" borderId="0">
      <alignment horizontal="center"/>
      <protection locked="0"/>
    </xf>
    <xf numFmtId="0" fontId="97" fillId="0" borderId="0">
      <alignment horizontal="center"/>
      <protection locked="0"/>
    </xf>
    <xf numFmtId="0" fontId="97" fillId="0" borderId="0">
      <alignment horizontal="center"/>
      <protection locked="0"/>
    </xf>
    <xf numFmtId="0" fontId="97" fillId="0" borderId="0">
      <alignment horizontal="center"/>
      <protection locked="0"/>
    </xf>
    <xf numFmtId="0" fontId="97" fillId="0" borderId="0">
      <alignment horizontal="center"/>
      <protection locked="0"/>
    </xf>
    <xf numFmtId="0" fontId="97" fillId="0" borderId="0">
      <alignment horizontal="center"/>
      <protection locked="0"/>
    </xf>
    <xf numFmtId="0" fontId="97" fillId="0" borderId="0">
      <alignment horizontal="center"/>
      <protection locked="0"/>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38" fontId="97" fillId="0" borderId="0">
      <alignment horizontal="center"/>
      <protection locked="0"/>
    </xf>
    <xf numFmtId="0" fontId="3" fillId="0" borderId="0" applyFont="0" applyFill="0" applyBorder="0" applyAlignment="0" applyProtection="0"/>
    <xf numFmtId="38" fontId="97" fillId="0" borderId="0">
      <alignment horizontal="center"/>
      <protection locked="0"/>
    </xf>
    <xf numFmtId="0" fontId="97" fillId="0" borderId="0">
      <alignment horizontal="center"/>
      <protection locked="0"/>
    </xf>
    <xf numFmtId="0" fontId="97" fillId="0" borderId="0">
      <alignment horizontal="center"/>
      <protection locked="0"/>
    </xf>
    <xf numFmtId="0" fontId="3" fillId="0" borderId="0" applyFont="0" applyFill="0" applyBorder="0" applyAlignment="0" applyProtection="0"/>
    <xf numFmtId="0" fontId="3" fillId="0" borderId="0" applyFont="0" applyFill="0" applyBorder="0" applyAlignment="0" applyProtection="0"/>
    <xf numFmtId="0" fontId="97" fillId="0" borderId="0">
      <alignment horizontal="center"/>
      <protection locked="0"/>
    </xf>
    <xf numFmtId="38" fontId="97" fillId="0" borderId="0">
      <alignment horizontal="center"/>
      <protection locked="0"/>
    </xf>
    <xf numFmtId="0" fontId="97" fillId="0" borderId="0">
      <alignment horizontal="center"/>
      <protection locked="0"/>
    </xf>
    <xf numFmtId="0" fontId="97" fillId="0" borderId="0">
      <alignment horizontal="center"/>
      <protection locked="0"/>
    </xf>
    <xf numFmtId="0" fontId="97" fillId="0" borderId="0">
      <alignment horizontal="center"/>
      <protection locked="0"/>
    </xf>
    <xf numFmtId="0" fontId="3" fillId="0" borderId="0" applyFont="0" applyFill="0" applyBorder="0" applyAlignment="0" applyProtection="0"/>
    <xf numFmtId="0" fontId="97" fillId="0" borderId="0">
      <alignment horizontal="center"/>
      <protection locked="0"/>
    </xf>
    <xf numFmtId="0" fontId="97" fillId="0" borderId="0">
      <alignment horizontal="center"/>
      <protection locked="0"/>
    </xf>
    <xf numFmtId="38" fontId="97" fillId="0" borderId="0">
      <alignment horizontal="center"/>
      <protection locked="0"/>
    </xf>
    <xf numFmtId="0" fontId="97" fillId="0" borderId="0">
      <alignment horizontal="center"/>
      <protection locked="0"/>
    </xf>
    <xf numFmtId="0" fontId="97" fillId="0" borderId="0">
      <alignment horizontal="center"/>
      <protection locked="0"/>
    </xf>
    <xf numFmtId="0" fontId="97" fillId="0" borderId="0">
      <alignment horizontal="center"/>
      <protection locked="0"/>
    </xf>
    <xf numFmtId="0" fontId="3" fillId="0" borderId="0" applyFont="0" applyFill="0" applyBorder="0" applyAlignment="0" applyProtection="0"/>
    <xf numFmtId="0" fontId="97" fillId="0" borderId="0">
      <alignment horizontal="center"/>
      <protection locked="0"/>
    </xf>
    <xf numFmtId="0" fontId="97" fillId="0" borderId="0">
      <alignment horizontal="center"/>
      <protection locked="0"/>
    </xf>
    <xf numFmtId="38" fontId="97" fillId="0" borderId="0">
      <alignment horizontal="center"/>
      <protection locked="0"/>
    </xf>
    <xf numFmtId="0" fontId="97" fillId="0" borderId="0">
      <alignment horizontal="center"/>
      <protection locked="0"/>
    </xf>
    <xf numFmtId="0" fontId="97" fillId="0" borderId="0">
      <alignment horizontal="center"/>
      <protection locked="0"/>
    </xf>
    <xf numFmtId="0" fontId="97" fillId="0" borderId="0">
      <alignment horizontal="center"/>
      <protection locked="0"/>
    </xf>
    <xf numFmtId="38" fontId="97" fillId="0" borderId="0">
      <alignment horizontal="center"/>
      <protection locked="0"/>
    </xf>
    <xf numFmtId="0" fontId="97" fillId="0" borderId="0">
      <alignment horizontal="center"/>
      <protection locked="0"/>
    </xf>
    <xf numFmtId="0" fontId="97" fillId="0" borderId="0">
      <alignment horizontal="center"/>
      <protection locked="0"/>
    </xf>
    <xf numFmtId="38" fontId="97" fillId="0" borderId="0">
      <alignment horizontal="center"/>
      <protection locked="0"/>
    </xf>
    <xf numFmtId="0" fontId="97" fillId="0" borderId="0">
      <alignment horizontal="center"/>
      <protection locked="0"/>
    </xf>
    <xf numFmtId="0" fontId="97" fillId="0" borderId="0">
      <alignment horizontal="center"/>
      <protection locked="0"/>
    </xf>
    <xf numFmtId="0" fontId="97" fillId="0" borderId="0">
      <alignment horizontal="center"/>
      <protection locked="0"/>
    </xf>
    <xf numFmtId="38" fontId="97" fillId="0" borderId="0">
      <alignment horizontal="center"/>
      <protection locked="0"/>
    </xf>
    <xf numFmtId="0" fontId="97" fillId="0" borderId="0">
      <alignment horizontal="center"/>
      <protection locked="0"/>
    </xf>
    <xf numFmtId="0" fontId="97" fillId="0" borderId="0">
      <alignment horizontal="center"/>
      <protection locked="0"/>
    </xf>
    <xf numFmtId="38" fontId="97" fillId="0" borderId="0">
      <alignment horizontal="center"/>
      <protection locked="0"/>
    </xf>
    <xf numFmtId="0" fontId="97" fillId="0" borderId="0">
      <alignment horizontal="center"/>
      <protection locked="0"/>
    </xf>
    <xf numFmtId="0" fontId="97" fillId="0" borderId="0">
      <alignment horizontal="center"/>
      <protection locked="0"/>
    </xf>
    <xf numFmtId="38" fontId="97" fillId="0" borderId="0">
      <alignment horizontal="center"/>
      <protection locked="0"/>
    </xf>
    <xf numFmtId="38" fontId="97" fillId="0" borderId="0">
      <alignment horizontal="center"/>
      <protection locked="0"/>
    </xf>
    <xf numFmtId="0" fontId="97" fillId="0" borderId="0">
      <alignment horizontal="center"/>
      <protection locked="0"/>
    </xf>
    <xf numFmtId="0" fontId="97" fillId="0" borderId="0">
      <alignment horizontal="center"/>
      <protection locked="0"/>
    </xf>
    <xf numFmtId="0" fontId="97" fillId="0" borderId="0">
      <alignment horizontal="center"/>
      <protection locked="0"/>
    </xf>
    <xf numFmtId="38" fontId="97" fillId="0" borderId="0">
      <alignment horizontal="center"/>
      <protection locked="0"/>
    </xf>
    <xf numFmtId="0" fontId="97" fillId="0" borderId="0">
      <alignment horizontal="center"/>
      <protection locked="0"/>
    </xf>
    <xf numFmtId="0" fontId="97" fillId="0" borderId="0">
      <alignment horizontal="center"/>
      <protection locked="0"/>
    </xf>
    <xf numFmtId="0" fontId="97" fillId="0" borderId="0">
      <alignment horizontal="center"/>
      <protection locked="0"/>
    </xf>
    <xf numFmtId="0" fontId="97" fillId="0" borderId="0">
      <alignment horizontal="center"/>
      <protection locked="0"/>
    </xf>
    <xf numFmtId="38" fontId="97" fillId="0" borderId="0">
      <alignment horizontal="center"/>
      <protection locked="0"/>
    </xf>
    <xf numFmtId="38" fontId="97" fillId="0" borderId="0">
      <alignment horizontal="center"/>
      <protection locked="0"/>
    </xf>
    <xf numFmtId="0" fontId="97" fillId="0" borderId="0">
      <alignment horizontal="center"/>
      <protection locked="0"/>
    </xf>
    <xf numFmtId="0" fontId="97" fillId="0" borderId="0">
      <alignment horizontal="center"/>
      <protection locked="0"/>
    </xf>
    <xf numFmtId="38" fontId="97" fillId="0" borderId="0">
      <alignment horizontal="center"/>
      <protection locked="0"/>
    </xf>
    <xf numFmtId="0" fontId="97" fillId="0" borderId="0">
      <alignment horizontal="center"/>
      <protection locked="0"/>
    </xf>
    <xf numFmtId="0" fontId="97" fillId="0" borderId="0">
      <alignment horizontal="center"/>
      <protection locked="0"/>
    </xf>
    <xf numFmtId="38" fontId="97" fillId="0" borderId="0">
      <alignment horizontal="center"/>
      <protection locked="0"/>
    </xf>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36" fontId="29" fillId="0" borderId="0" applyFont="0" applyFill="0" applyBorder="0" applyAlignment="0" applyProtection="0">
      <alignment horizontal="right"/>
    </xf>
    <xf numFmtId="236" fontId="29" fillId="0" borderId="0" applyFont="0" applyFill="0" applyBorder="0" applyProtection="0"/>
    <xf numFmtId="236" fontId="29" fillId="0" borderId="0" applyFont="0" applyFill="0" applyBorder="0" applyProtection="0"/>
    <xf numFmtId="236" fontId="29" fillId="0" borderId="0" applyFont="0" applyFill="0" applyBorder="0" applyProtection="0"/>
    <xf numFmtId="236" fontId="29" fillId="0" borderId="0" applyFont="0" applyFill="0" applyBorder="0" applyProtection="0"/>
    <xf numFmtId="236" fontId="29" fillId="0" borderId="0" applyFont="0" applyFill="0" applyBorder="0" applyProtection="0"/>
    <xf numFmtId="236" fontId="29" fillId="0" borderId="0" applyFont="0" applyFill="0" applyBorder="0" applyProtection="0"/>
    <xf numFmtId="236" fontId="29" fillId="0" borderId="0" applyFont="0" applyFill="0" applyBorder="0" applyProtection="0"/>
    <xf numFmtId="236" fontId="29" fillId="0" borderId="0" applyFont="0" applyFill="0" applyBorder="0" applyProtection="0"/>
    <xf numFmtId="236" fontId="29" fillId="0" borderId="0" applyFont="0" applyFill="0" applyBorder="0" applyProtection="0"/>
    <xf numFmtId="236" fontId="29" fillId="0" borderId="0" applyFont="0" applyFill="0" applyBorder="0" applyProtection="0"/>
    <xf numFmtId="236" fontId="29" fillId="0" borderId="0" applyFont="0" applyFill="0" applyBorder="0" applyProtection="0"/>
    <xf numFmtId="236" fontId="29" fillId="0" borderId="0" applyFont="0" applyFill="0" applyBorder="0" applyProtection="0"/>
    <xf numFmtId="236" fontId="29" fillId="0" borderId="0" applyFont="0" applyFill="0" applyBorder="0" applyProtection="0"/>
    <xf numFmtId="236" fontId="29" fillId="0" borderId="0" applyFont="0" applyFill="0" applyBorder="0" applyProtection="0"/>
    <xf numFmtId="236" fontId="29" fillId="0" borderId="0" applyFont="0" applyFill="0" applyBorder="0" applyProtection="0"/>
    <xf numFmtId="236" fontId="29" fillId="0" borderId="0" applyFont="0" applyFill="0" applyBorder="0" applyProtection="0"/>
    <xf numFmtId="237" fontId="29"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alignment horizontal="right"/>
    </xf>
    <xf numFmtId="173" fontId="44"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3" fillId="0" borderId="0" applyFont="0" applyFill="0" applyBorder="0" applyAlignment="0" applyProtection="0"/>
    <xf numFmtId="173" fontId="44"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44"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44" fillId="0" borderId="0" applyFont="0" applyFill="0" applyBorder="0" applyAlignment="0" applyProtection="0"/>
    <xf numFmtId="173" fontId="3"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67" fontId="3" fillId="0" borderId="0" applyFont="0" applyFill="0" applyBorder="0" applyAlignment="0" applyProtection="0"/>
    <xf numFmtId="173" fontId="44"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44" fillId="0" borderId="0" applyFont="0" applyFill="0" applyBorder="0" applyAlignment="0" applyProtection="0"/>
    <xf numFmtId="173" fontId="3"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67" fontId="3" fillId="0" borderId="0" applyFont="0" applyFill="0" applyBorder="0" applyAlignment="0" applyProtection="0"/>
    <xf numFmtId="173" fontId="44"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67" fontId="3"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3" fillId="0" borderId="0" applyFont="0" applyFill="0" applyBorder="0" applyAlignment="0" applyProtection="0"/>
    <xf numFmtId="238" fontId="29" fillId="0" borderId="0" applyFont="0" applyFill="0" applyBorder="0" applyAlignment="0" applyProtection="0">
      <alignment horizontal="right"/>
    </xf>
    <xf numFmtId="238" fontId="29" fillId="0" borderId="0" applyFont="0" applyFill="0" applyBorder="0" applyAlignment="0" applyProtection="0">
      <alignment horizontal="right"/>
    </xf>
    <xf numFmtId="167" fontId="3" fillId="0" borderId="0" applyFont="0" applyFill="0" applyBorder="0" applyAlignment="0" applyProtection="0"/>
    <xf numFmtId="238" fontId="29" fillId="0" borderId="0" applyFont="0" applyFill="0" applyBorder="0" applyProtection="0"/>
    <xf numFmtId="167" fontId="3" fillId="0" borderId="0" applyFont="0" applyFill="0" applyBorder="0" applyAlignment="0" applyProtection="0"/>
    <xf numFmtId="238" fontId="29" fillId="0" borderId="0" applyFont="0" applyFill="0" applyBorder="0" applyProtection="0"/>
    <xf numFmtId="238" fontId="29" fillId="0" borderId="0" applyFont="0" applyFill="0" applyBorder="0" applyAlignment="0" applyProtection="0">
      <alignment horizontal="right"/>
    </xf>
    <xf numFmtId="167" fontId="3" fillId="0" borderId="0" applyFont="0" applyFill="0" applyBorder="0" applyAlignment="0" applyProtection="0"/>
    <xf numFmtId="167" fontId="3" fillId="0" borderId="0" applyFont="0" applyFill="0" applyBorder="0" applyAlignment="0" applyProtection="0"/>
    <xf numFmtId="238" fontId="29" fillId="0" borderId="0" applyFont="0" applyFill="0" applyBorder="0" applyAlignment="0" applyProtection="0">
      <alignment horizontal="right"/>
    </xf>
    <xf numFmtId="238" fontId="29" fillId="0" borderId="0" applyFont="0" applyFill="0" applyBorder="0" applyProtection="0"/>
    <xf numFmtId="238" fontId="29" fillId="0" borderId="0" applyFont="0" applyFill="0" applyBorder="0" applyProtection="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238" fontId="29" fillId="0" borderId="0" applyFont="0" applyFill="0" applyBorder="0" applyProtection="0"/>
    <xf numFmtId="238" fontId="29" fillId="0" borderId="0" applyFont="0" applyFill="0" applyBorder="0" applyProtection="0"/>
    <xf numFmtId="238" fontId="29" fillId="0" borderId="0" applyFont="0" applyFill="0" applyBorder="0" applyProtection="0"/>
    <xf numFmtId="238" fontId="29" fillId="0" borderId="0" applyFont="0" applyFill="0" applyBorder="0" applyProtection="0"/>
    <xf numFmtId="167" fontId="3" fillId="0" borderId="0" applyFont="0" applyFill="0" applyBorder="0" applyAlignment="0" applyProtection="0"/>
    <xf numFmtId="238" fontId="29" fillId="0" borderId="0" applyFont="0" applyFill="0" applyBorder="0" applyProtection="0"/>
    <xf numFmtId="238" fontId="29" fillId="0" borderId="0" applyFont="0" applyFill="0" applyBorder="0" applyProtection="0"/>
    <xf numFmtId="238" fontId="29" fillId="0" borderId="0" applyFont="0" applyFill="0" applyBorder="0" applyProtection="0"/>
    <xf numFmtId="238" fontId="29" fillId="0" borderId="0" applyFont="0" applyFill="0" applyBorder="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238" fontId="29" fillId="0" borderId="0" applyFont="0" applyFill="0" applyBorder="0" applyProtection="0"/>
    <xf numFmtId="167" fontId="3" fillId="0" borderId="0" applyFont="0" applyFill="0" applyBorder="0" applyAlignment="0" applyProtection="0"/>
    <xf numFmtId="167" fontId="3" fillId="0" borderId="0" applyFont="0" applyFill="0" applyBorder="0" applyAlignment="0" applyProtection="0"/>
    <xf numFmtId="238" fontId="29" fillId="0" borderId="0" applyFont="0" applyFill="0" applyBorder="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238" fontId="29" fillId="0" borderId="0" applyFont="0" applyFill="0" applyBorder="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238" fontId="29" fillId="0" borderId="0" applyFont="0" applyFill="0" applyBorder="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238" fontId="29" fillId="0" borderId="0" applyFont="0" applyFill="0" applyBorder="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238" fontId="29" fillId="0" borderId="0" applyFont="0" applyFill="0" applyBorder="0" applyProtection="0"/>
    <xf numFmtId="173" fontId="3" fillId="0" borderId="0" applyFont="0" applyFill="0" applyBorder="0" applyAlignment="0" applyProtection="0"/>
    <xf numFmtId="173" fontId="3" fillId="0" borderId="0" applyFont="0" applyFill="0" applyBorder="0" applyAlignment="0" applyProtection="0"/>
    <xf numFmtId="238" fontId="29" fillId="0" borderId="0" applyFont="0" applyFill="0" applyBorder="0" applyProtection="0"/>
    <xf numFmtId="238" fontId="29" fillId="0" borderId="0" applyFont="0" applyFill="0" applyBorder="0" applyAlignment="0" applyProtection="0">
      <alignment horizontal="right"/>
    </xf>
    <xf numFmtId="238" fontId="29" fillId="0" borderId="0" applyFont="0" applyFill="0" applyBorder="0" applyAlignment="0" applyProtection="0">
      <alignment horizontal="right"/>
    </xf>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238" fontId="29" fillId="0" borderId="0" applyFont="0" applyFill="0" applyBorder="0" applyProtection="0"/>
    <xf numFmtId="238" fontId="29" fillId="0" borderId="0" applyFont="0" applyFill="0" applyBorder="0" applyProtection="0"/>
    <xf numFmtId="238" fontId="29" fillId="0" borderId="0" applyFont="0" applyFill="0" applyBorder="0" applyProtection="0"/>
    <xf numFmtId="238" fontId="29" fillId="0" borderId="0" applyFont="0" applyFill="0" applyBorder="0" applyProtection="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238" fontId="29" fillId="0" borderId="0" applyFont="0" applyFill="0" applyBorder="0" applyAlignment="0" applyProtection="0">
      <alignment horizontal="right"/>
    </xf>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238" fontId="29" fillId="0" borderId="0" applyFont="0" applyFill="0" applyBorder="0" applyProtection="0"/>
    <xf numFmtId="167" fontId="3" fillId="0" borderId="0" applyFont="0" applyFill="0" applyBorder="0" applyAlignment="0" applyProtection="0"/>
    <xf numFmtId="238" fontId="29" fillId="0" borderId="0" applyFont="0" applyFill="0" applyBorder="0" applyProtection="0"/>
    <xf numFmtId="238" fontId="29" fillId="0" borderId="0" applyFont="0" applyFill="0" applyBorder="0" applyAlignment="0" applyProtection="0">
      <alignment horizontal="right"/>
    </xf>
    <xf numFmtId="173" fontId="44"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67" fontId="3"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67" fontId="3"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67" fontId="3"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67" fontId="3"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67" fontId="3"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67" fontId="3"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44"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44" fillId="0" borderId="0" applyFont="0" applyFill="0" applyBorder="0" applyAlignment="0" applyProtection="0"/>
    <xf numFmtId="167" fontId="3"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44" fillId="0" borderId="0" applyFont="0" applyFill="0" applyBorder="0" applyAlignment="0" applyProtection="0"/>
    <xf numFmtId="167" fontId="3" fillId="0" borderId="0" applyFont="0" applyFill="0" applyBorder="0" applyAlignment="0" applyProtection="0"/>
    <xf numFmtId="173" fontId="44" fillId="0" borderId="0" applyFont="0" applyFill="0" applyBorder="0" applyAlignment="0" applyProtection="0"/>
    <xf numFmtId="167" fontId="3" fillId="0" borderId="0" applyFont="0" applyFill="0" applyBorder="0" applyAlignment="0" applyProtection="0"/>
    <xf numFmtId="173" fontId="44"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44" fillId="0" borderId="0" applyFont="0" applyFill="0" applyBorder="0" applyAlignment="0" applyProtection="0"/>
    <xf numFmtId="43" fontId="3"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0" fontId="29" fillId="0" borderId="0" applyFont="0" applyFill="0" applyBorder="0" applyAlignment="0" applyProtection="0"/>
    <xf numFmtId="167" fontId="3"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67" fontId="3"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67" fontId="3"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67" fontId="3"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67" fontId="3"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67" fontId="3"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67" fontId="3"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67" fontId="3"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67" fontId="3"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67" fontId="3" fillId="0" borderId="0" applyFont="0" applyFill="0" applyBorder="0" applyAlignment="0" applyProtection="0"/>
    <xf numFmtId="173" fontId="44" fillId="0" borderId="0" applyFont="0" applyFill="0" applyBorder="0" applyAlignment="0" applyProtection="0"/>
    <xf numFmtId="167" fontId="3" fillId="0" borderId="0" applyFont="0" applyFill="0" applyBorder="0" applyAlignment="0" applyProtection="0"/>
    <xf numFmtId="173" fontId="98"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67" fontId="3"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67" fontId="3" fillId="0" borderId="0" applyFont="0" applyFill="0" applyBorder="0" applyAlignment="0" applyProtection="0"/>
    <xf numFmtId="173" fontId="44"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44"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3" fontId="93" fillId="0" borderId="2">
      <alignment vertical="center"/>
    </xf>
    <xf numFmtId="173" fontId="3" fillId="0" borderId="0" applyFont="0" applyFill="0" applyBorder="0" applyAlignment="0" applyProtection="0"/>
    <xf numFmtId="3" fontId="93" fillId="0" borderId="2">
      <alignment vertical="center"/>
    </xf>
    <xf numFmtId="173" fontId="3" fillId="0" borderId="0" applyFont="0" applyFill="0" applyBorder="0" applyAlignment="0" applyProtection="0"/>
    <xf numFmtId="173" fontId="3" fillId="0" borderId="0" applyFont="0" applyFill="0" applyBorder="0" applyAlignment="0" applyProtection="0"/>
    <xf numFmtId="3" fontId="93" fillId="0" borderId="2">
      <alignment vertical="center"/>
    </xf>
    <xf numFmtId="173" fontId="3" fillId="0" borderId="0" applyFont="0" applyFill="0" applyBorder="0" applyAlignment="0" applyProtection="0"/>
    <xf numFmtId="173" fontId="3" fillId="0" borderId="0" applyFont="0" applyFill="0" applyBorder="0" applyAlignment="0" applyProtection="0"/>
    <xf numFmtId="3" fontId="93" fillId="0" borderId="2">
      <alignment vertical="center"/>
    </xf>
    <xf numFmtId="173" fontId="44"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3" fontId="93" fillId="0" borderId="2">
      <alignment vertical="center"/>
    </xf>
    <xf numFmtId="173" fontId="3" fillId="0" borderId="0" applyFont="0" applyFill="0" applyBorder="0" applyAlignment="0" applyProtection="0"/>
    <xf numFmtId="3" fontId="93" fillId="0" borderId="2">
      <alignment vertical="center"/>
    </xf>
    <xf numFmtId="173" fontId="3" fillId="0" borderId="0" applyFont="0" applyFill="0" applyBorder="0" applyAlignment="0" applyProtection="0"/>
    <xf numFmtId="173" fontId="3" fillId="0" borderId="0" applyFont="0" applyFill="0" applyBorder="0" applyAlignment="0" applyProtection="0"/>
    <xf numFmtId="3" fontId="93" fillId="0" borderId="2">
      <alignment vertical="center"/>
    </xf>
    <xf numFmtId="173" fontId="3" fillId="0" borderId="0" applyFont="0" applyFill="0" applyBorder="0" applyAlignment="0" applyProtection="0"/>
    <xf numFmtId="173" fontId="3" fillId="0" borderId="0" applyFont="0" applyFill="0" applyBorder="0" applyAlignment="0" applyProtection="0"/>
    <xf numFmtId="3" fontId="93" fillId="0" borderId="2">
      <alignment vertical="center"/>
    </xf>
    <xf numFmtId="173" fontId="44"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3" fontId="93" fillId="0" borderId="2">
      <alignment vertical="center"/>
    </xf>
    <xf numFmtId="173" fontId="3" fillId="0" borderId="0" applyFont="0" applyFill="0" applyBorder="0" applyAlignment="0" applyProtection="0"/>
    <xf numFmtId="3" fontId="93" fillId="0" borderId="2">
      <alignment vertical="center"/>
    </xf>
    <xf numFmtId="173" fontId="3" fillId="0" borderId="0" applyFont="0" applyFill="0" applyBorder="0" applyAlignment="0" applyProtection="0"/>
    <xf numFmtId="173" fontId="3" fillId="0" borderId="0" applyFont="0" applyFill="0" applyBorder="0" applyAlignment="0" applyProtection="0"/>
    <xf numFmtId="3" fontId="93" fillId="0" borderId="2">
      <alignment vertical="center"/>
    </xf>
    <xf numFmtId="173" fontId="3" fillId="0" borderId="0" applyFont="0" applyFill="0" applyBorder="0" applyAlignment="0" applyProtection="0"/>
    <xf numFmtId="173" fontId="3" fillId="0" borderId="0" applyFont="0" applyFill="0" applyBorder="0" applyAlignment="0" applyProtection="0"/>
    <xf numFmtId="3" fontId="93" fillId="0" borderId="2">
      <alignment vertical="center"/>
    </xf>
    <xf numFmtId="194" fontId="10" fillId="0" borderId="0" applyFont="0" applyFill="0" applyBorder="0" applyAlignment="0" applyProtection="0"/>
    <xf numFmtId="194" fontId="10" fillId="0" borderId="0" applyFont="0" applyFill="0" applyBorder="0" applyAlignment="0" applyProtection="0"/>
    <xf numFmtId="3" fontId="93" fillId="0" borderId="2">
      <alignment vertical="center"/>
    </xf>
    <xf numFmtId="3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3" fontId="93" fillId="0" borderId="2">
      <alignment vertical="center"/>
    </xf>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3" fontId="93" fillId="0" borderId="2">
      <alignment vertical="center"/>
    </xf>
    <xf numFmtId="227"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0" fontId="99" fillId="55" borderId="0" applyBorder="0">
      <alignment horizontal="left"/>
    </xf>
    <xf numFmtId="0" fontId="100" fillId="60" borderId="0" applyNumberFormat="0" applyBorder="0">
      <alignment horizontal="left"/>
    </xf>
    <xf numFmtId="0" fontId="24" fillId="23" borderId="37" applyNumberFormat="0" applyFont="0" applyAlignment="0" applyProtection="0"/>
    <xf numFmtId="0" fontId="3" fillId="23" borderId="37" applyNumberFormat="0" applyFont="0" applyAlignment="0" applyProtection="0"/>
    <xf numFmtId="0" fontId="3" fillId="23" borderId="37" applyNumberFormat="0" applyFont="0" applyAlignment="0" applyProtection="0"/>
    <xf numFmtId="0" fontId="3" fillId="23" borderId="37" applyNumberFormat="0" applyFont="0" applyAlignment="0" applyProtection="0"/>
    <xf numFmtId="0" fontId="3" fillId="23" borderId="37" applyNumberFormat="0" applyFont="0" applyAlignment="0" applyProtection="0"/>
    <xf numFmtId="0" fontId="3" fillId="23" borderId="37" applyNumberFormat="0" applyFont="0" applyAlignment="0" applyProtection="0"/>
    <xf numFmtId="0" fontId="3" fillId="23" borderId="37" applyNumberFormat="0" applyFont="0" applyAlignment="0" applyProtection="0"/>
    <xf numFmtId="0" fontId="3" fillId="23" borderId="37" applyNumberFormat="0" applyFont="0" applyAlignment="0" applyProtection="0"/>
    <xf numFmtId="0" fontId="3" fillId="23" borderId="37" applyNumberFormat="0" applyFont="0" applyAlignment="0" applyProtection="0"/>
    <xf numFmtId="0" fontId="3" fillId="23" borderId="37" applyNumberFormat="0" applyFont="0" applyAlignment="0" applyProtection="0"/>
    <xf numFmtId="0" fontId="3" fillId="23" borderId="37" applyNumberFormat="0" applyFont="0" applyAlignment="0" applyProtection="0"/>
    <xf numFmtId="0" fontId="3" fillId="23" borderId="37" applyNumberFormat="0" applyFont="0" applyAlignment="0" applyProtection="0"/>
    <xf numFmtId="0" fontId="3" fillId="23" borderId="37" applyNumberFormat="0" applyFont="0" applyAlignment="0" applyProtection="0"/>
    <xf numFmtId="0" fontId="3" fillId="23" borderId="37" applyNumberFormat="0" applyFont="0" applyAlignment="0" applyProtection="0"/>
    <xf numFmtId="0" fontId="24" fillId="23" borderId="37" applyNumberFormat="0" applyFont="0" applyAlignment="0" applyProtection="0"/>
    <xf numFmtId="0" fontId="24" fillId="23" borderId="37" applyNumberFormat="0" applyFont="0" applyAlignment="0" applyProtection="0"/>
    <xf numFmtId="0" fontId="24" fillId="23" borderId="37" applyNumberFormat="0" applyFont="0" applyAlignment="0" applyProtection="0"/>
    <xf numFmtId="3" fontId="93" fillId="0" borderId="2">
      <alignment vertical="center"/>
    </xf>
    <xf numFmtId="0" fontId="24" fillId="23" borderId="37" applyNumberFormat="0" applyFont="0" applyAlignment="0" applyProtection="0"/>
    <xf numFmtId="0" fontId="24" fillId="23" borderId="37" applyNumberFormat="0" applyFont="0" applyAlignment="0" applyProtection="0"/>
    <xf numFmtId="0" fontId="3" fillId="23" borderId="37" applyNumberFormat="0" applyFont="0" applyAlignment="0" applyProtection="0"/>
    <xf numFmtId="0" fontId="3" fillId="23" borderId="37" applyNumberFormat="0" applyFont="0" applyAlignment="0" applyProtection="0"/>
    <xf numFmtId="0" fontId="3" fillId="23" borderId="37" applyNumberFormat="0" applyFont="0" applyAlignment="0" applyProtection="0"/>
    <xf numFmtId="0" fontId="3" fillId="23" borderId="37" applyNumberFormat="0" applyFont="0" applyAlignment="0" applyProtection="0"/>
    <xf numFmtId="0" fontId="3" fillId="23" borderId="37" applyNumberFormat="0" applyFont="0" applyAlignment="0" applyProtection="0"/>
    <xf numFmtId="0" fontId="3" fillId="23" borderId="37" applyNumberFormat="0" applyFont="0" applyAlignment="0" applyProtection="0"/>
    <xf numFmtId="0" fontId="3" fillId="23" borderId="37" applyNumberFormat="0" applyFont="0" applyAlignment="0" applyProtection="0"/>
    <xf numFmtId="0" fontId="3" fillId="23" borderId="37" applyNumberFormat="0" applyFont="0" applyAlignment="0" applyProtection="0"/>
    <xf numFmtId="0" fontId="3" fillId="23" borderId="37" applyNumberFormat="0" applyFont="0" applyAlignment="0" applyProtection="0"/>
    <xf numFmtId="0" fontId="3" fillId="23" borderId="37" applyNumberFormat="0" applyFont="0" applyAlignment="0" applyProtection="0"/>
    <xf numFmtId="0" fontId="3" fillId="23" borderId="37" applyNumberFormat="0" applyFont="0" applyAlignment="0" applyProtection="0"/>
    <xf numFmtId="0" fontId="3" fillId="23" borderId="37" applyNumberFormat="0" applyFont="0" applyAlignment="0" applyProtection="0"/>
    <xf numFmtId="0" fontId="3" fillId="23" borderId="37" applyNumberFormat="0" applyFont="0" applyAlignment="0" applyProtection="0"/>
    <xf numFmtId="0" fontId="3" fillId="23" borderId="37" applyNumberFormat="0" applyFont="0" applyAlignment="0" applyProtection="0"/>
    <xf numFmtId="0" fontId="3" fillId="23" borderId="37" applyNumberFormat="0" applyFont="0" applyAlignment="0" applyProtection="0"/>
    <xf numFmtId="0" fontId="3" fillId="23" borderId="37" applyNumberFormat="0" applyFont="0" applyAlignment="0" applyProtection="0"/>
    <xf numFmtId="0" fontId="3" fillId="23" borderId="37" applyNumberFormat="0" applyFont="0" applyAlignment="0" applyProtection="0"/>
    <xf numFmtId="0" fontId="3" fillId="23" borderId="37" applyNumberFormat="0" applyFont="0" applyAlignment="0" applyProtection="0"/>
    <xf numFmtId="0" fontId="3" fillId="23" borderId="37" applyNumberFormat="0" applyFont="0" applyAlignment="0" applyProtection="0"/>
    <xf numFmtId="0" fontId="3" fillId="23" borderId="37" applyNumberFormat="0" applyFont="0" applyAlignment="0" applyProtection="0"/>
    <xf numFmtId="0" fontId="3" fillId="23" borderId="37" applyNumberFormat="0" applyFont="0" applyAlignment="0" applyProtection="0"/>
    <xf numFmtId="0" fontId="101" fillId="23" borderId="37" applyNumberFormat="0" applyFont="0" applyAlignment="0" applyProtection="0"/>
    <xf numFmtId="165" fontId="3" fillId="0" borderId="0" applyFont="0" applyFill="0" applyBorder="0" applyAlignment="0" applyProtection="0"/>
    <xf numFmtId="165" fontId="3" fillId="0" borderId="0" applyFont="0" applyFill="0" applyBorder="0" applyAlignment="0" applyProtection="0"/>
    <xf numFmtId="225" fontId="102" fillId="0" borderId="0" applyFill="0" applyBorder="0">
      <alignment horizontal="left"/>
    </xf>
    <xf numFmtId="0" fontId="103" fillId="61" borderId="0"/>
    <xf numFmtId="0" fontId="86" fillId="58" borderId="35" applyNumberFormat="0" applyAlignment="0" applyProtection="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0" fontId="104" fillId="0" borderId="0" applyNumberFormat="0" applyAlignment="0">
      <alignment horizontal="left"/>
    </xf>
    <xf numFmtId="0" fontId="105" fillId="0" borderId="38" applyNumberFormat="0" applyFill="0" applyBorder="0" applyAlignment="0" applyProtection="0">
      <alignment horizontal="center"/>
      <protection locked="0"/>
    </xf>
    <xf numFmtId="0" fontId="106" fillId="0" borderId="38" applyNumberFormat="0" applyFill="0" applyBorder="0">
      <protection locked="0"/>
    </xf>
    <xf numFmtId="0" fontId="106" fillId="0" borderId="38" applyNumberFormat="0" applyFill="0" applyBorder="0">
      <protection locked="0"/>
    </xf>
    <xf numFmtId="0" fontId="106" fillId="0" borderId="38" applyNumberFormat="0" applyFill="0" applyBorder="0">
      <protection locked="0"/>
    </xf>
    <xf numFmtId="0" fontId="106" fillId="0" borderId="38" applyNumberFormat="0" applyFill="0" applyBorder="0">
      <protection locked="0"/>
    </xf>
    <xf numFmtId="0" fontId="106" fillId="0" borderId="38" applyNumberFormat="0" applyFill="0" applyBorder="0">
      <protection locked="0"/>
    </xf>
    <xf numFmtId="0" fontId="106" fillId="0" borderId="38" applyNumberFormat="0" applyFill="0" applyBorder="0">
      <protection locked="0"/>
    </xf>
    <xf numFmtId="0" fontId="106" fillId="0" borderId="38" applyNumberFormat="0" applyFill="0" applyBorder="0">
      <protection locked="0"/>
    </xf>
    <xf numFmtId="0" fontId="106" fillId="0" borderId="38" applyNumberFormat="0" applyFill="0" applyBorder="0">
      <protection locked="0"/>
    </xf>
    <xf numFmtId="0" fontId="105" fillId="0" borderId="38" applyNumberFormat="0" applyFill="0" applyBorder="0" applyAlignment="0" applyProtection="0">
      <alignment horizontal="center"/>
      <protection locked="0"/>
    </xf>
    <xf numFmtId="0" fontId="105" fillId="0" borderId="38" applyNumberFormat="0" applyFill="0" applyBorder="0" applyAlignment="0" applyProtection="0">
      <alignment horizontal="center"/>
      <protection locked="0"/>
    </xf>
    <xf numFmtId="3" fontId="93" fillId="0" borderId="2">
      <alignment vertical="center"/>
    </xf>
    <xf numFmtId="0" fontId="105" fillId="0" borderId="38" applyNumberFormat="0" applyFill="0" applyBorder="0" applyAlignment="0" applyProtection="0">
      <alignment horizontal="center"/>
      <protection locked="0"/>
    </xf>
    <xf numFmtId="0" fontId="105" fillId="0" borderId="38" applyNumberFormat="0" applyFill="0" applyBorder="0" applyAlignment="0" applyProtection="0">
      <alignment horizontal="center"/>
      <protection locked="0"/>
    </xf>
    <xf numFmtId="3" fontId="93" fillId="0" borderId="2">
      <alignment vertical="center"/>
    </xf>
    <xf numFmtId="0" fontId="106" fillId="0" borderId="38" applyNumberFormat="0" applyFill="0" applyBorder="0">
      <protection locked="0"/>
    </xf>
    <xf numFmtId="0" fontId="106" fillId="0" borderId="38" applyNumberFormat="0" applyFill="0" applyBorder="0">
      <protection locked="0"/>
    </xf>
    <xf numFmtId="3" fontId="93" fillId="0" borderId="2">
      <alignment vertical="center"/>
    </xf>
    <xf numFmtId="0" fontId="106" fillId="0" borderId="38" applyNumberFormat="0" applyFill="0" applyBorder="0">
      <protection locked="0"/>
    </xf>
    <xf numFmtId="0" fontId="106" fillId="0" borderId="38" applyNumberFormat="0" applyFill="0" applyBorder="0">
      <protection locked="0"/>
    </xf>
    <xf numFmtId="3" fontId="93" fillId="0" borderId="2">
      <alignment vertical="center"/>
    </xf>
    <xf numFmtId="0" fontId="106" fillId="0" borderId="38" applyNumberFormat="0" applyFill="0" applyBorder="0">
      <protection locked="0"/>
    </xf>
    <xf numFmtId="0" fontId="106" fillId="0" borderId="38" applyNumberFormat="0" applyFill="0" applyBorder="0">
      <protection locked="0"/>
    </xf>
    <xf numFmtId="0" fontId="106" fillId="0" borderId="38" applyNumberFormat="0" applyFill="0" applyBorder="0">
      <protection locked="0"/>
    </xf>
    <xf numFmtId="0" fontId="106" fillId="0" borderId="38" applyNumberFormat="0" applyFill="0" applyBorder="0">
      <protection locked="0"/>
    </xf>
    <xf numFmtId="3" fontId="93" fillId="0" borderId="2">
      <alignment vertical="center"/>
    </xf>
    <xf numFmtId="3" fontId="107" fillId="0" borderId="39" applyNumberFormat="0" applyAlignment="0">
      <alignment vertical="center"/>
    </xf>
    <xf numFmtId="0" fontId="107" fillId="0" borderId="39" applyNumberFormat="0"/>
    <xf numFmtId="0" fontId="107" fillId="0" borderId="39" applyNumberFormat="0"/>
    <xf numFmtId="0" fontId="107" fillId="0" borderId="39" applyNumberFormat="0"/>
    <xf numFmtId="0" fontId="107" fillId="0" borderId="39" applyNumberFormat="0"/>
    <xf numFmtId="0" fontId="107" fillId="0" borderId="39" applyNumberFormat="0"/>
    <xf numFmtId="0" fontId="107" fillId="0" borderId="39" applyNumberFormat="0"/>
    <xf numFmtId="0" fontId="107" fillId="0" borderId="39" applyNumberFormat="0"/>
    <xf numFmtId="0" fontId="107" fillId="0" borderId="39" applyNumberFormat="0"/>
    <xf numFmtId="0" fontId="107" fillId="0" borderId="39" applyNumberFormat="0"/>
    <xf numFmtId="0" fontId="107" fillId="0" borderId="39" applyNumberFormat="0"/>
    <xf numFmtId="3" fontId="93" fillId="0" borderId="2">
      <alignment vertical="center"/>
    </xf>
    <xf numFmtId="0" fontId="107" fillId="0" borderId="39" applyNumberFormat="0"/>
    <xf numFmtId="0" fontId="107" fillId="0" borderId="39" applyNumberFormat="0"/>
    <xf numFmtId="0" fontId="107" fillId="0" borderId="39" applyNumberFormat="0"/>
    <xf numFmtId="0" fontId="107" fillId="0" borderId="39" applyNumberFormat="0"/>
    <xf numFmtId="0" fontId="107" fillId="0" borderId="39" applyNumberFormat="0"/>
    <xf numFmtId="0" fontId="107" fillId="0" borderId="39" applyNumberFormat="0"/>
    <xf numFmtId="0" fontId="107" fillId="0" borderId="39" applyNumberFormat="0"/>
    <xf numFmtId="0" fontId="107" fillId="0" borderId="39" applyNumberFormat="0"/>
    <xf numFmtId="0" fontId="3" fillId="0" borderId="0" applyFont="0" applyFill="0" applyBorder="0" applyAlignment="0" applyProtection="0"/>
    <xf numFmtId="239" fontId="108" fillId="0" borderId="0"/>
    <xf numFmtId="42"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3" fontId="93" fillId="0" borderId="2">
      <alignment vertical="center"/>
    </xf>
    <xf numFmtId="164" fontId="3" fillId="0" borderId="0" applyFont="0" applyFill="0" applyBorder="0" applyAlignment="0" applyProtection="0"/>
    <xf numFmtId="164" fontId="3" fillId="0" borderId="0" applyFont="0" applyFill="0" applyBorder="0" applyAlignment="0" applyProtection="0"/>
    <xf numFmtId="42"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3" fontId="93" fillId="0" borderId="2">
      <alignment vertical="center"/>
    </xf>
    <xf numFmtId="170" fontId="3" fillId="0" borderId="0" applyFont="0" applyFill="0" applyBorder="0" applyAlignment="0" applyProtection="0"/>
    <xf numFmtId="170" fontId="3" fillId="0" borderId="0" applyFont="0" applyFill="0" applyBorder="0" applyAlignment="0" applyProtection="0"/>
    <xf numFmtId="3" fontId="93" fillId="0" borderId="2">
      <alignment vertical="center"/>
    </xf>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3" fontId="93" fillId="0" borderId="2">
      <alignment vertical="center"/>
    </xf>
    <xf numFmtId="170" fontId="3" fillId="0" borderId="0" applyFont="0" applyFill="0" applyBorder="0" applyAlignment="0" applyProtection="0"/>
    <xf numFmtId="170" fontId="3" fillId="0" borderId="0" applyFont="0" applyFill="0" applyBorder="0" applyAlignment="0" applyProtection="0"/>
    <xf numFmtId="3" fontId="93" fillId="0" borderId="2">
      <alignment vertical="center"/>
    </xf>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3" fontId="93" fillId="0" borderId="2">
      <alignment vertical="center"/>
    </xf>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3" fontId="93" fillId="0" borderId="2">
      <alignment vertical="center"/>
    </xf>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3" fontId="93" fillId="0" borderId="2">
      <alignment vertical="center"/>
    </xf>
    <xf numFmtId="170" fontId="3" fillId="0" borderId="0" applyFont="0" applyFill="0" applyBorder="0" applyAlignment="0" applyProtection="0"/>
    <xf numFmtId="170" fontId="3" fillId="0" borderId="0" applyFont="0" applyFill="0" applyBorder="0" applyAlignment="0" applyProtection="0"/>
    <xf numFmtId="3" fontId="93" fillId="0" borderId="2">
      <alignment vertical="center"/>
    </xf>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3" fontId="93" fillId="0" borderId="2">
      <alignment vertical="center"/>
    </xf>
    <xf numFmtId="170" fontId="3" fillId="0" borderId="0" applyFont="0" applyFill="0" applyBorder="0" applyAlignment="0" applyProtection="0"/>
    <xf numFmtId="170" fontId="3" fillId="0" borderId="0" applyFont="0" applyFill="0" applyBorder="0" applyAlignment="0" applyProtection="0"/>
    <xf numFmtId="3" fontId="93" fillId="0" borderId="2">
      <alignment vertical="center"/>
    </xf>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3" fontId="93" fillId="0" borderId="2">
      <alignment vertical="center"/>
    </xf>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3" fontId="93" fillId="0" borderId="2">
      <alignment vertical="center"/>
    </xf>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3" fontId="93" fillId="0" borderId="2">
      <alignment vertical="center"/>
    </xf>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3" fontId="93" fillId="0" borderId="2">
      <alignment vertical="center"/>
    </xf>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3" fontId="93" fillId="0" borderId="2">
      <alignment vertical="center"/>
    </xf>
    <xf numFmtId="170" fontId="3" fillId="0" borderId="0" applyFont="0" applyFill="0" applyBorder="0" applyAlignment="0" applyProtection="0"/>
    <xf numFmtId="170" fontId="3" fillId="0" borderId="0" applyFont="0" applyFill="0" applyBorder="0" applyAlignment="0" applyProtection="0"/>
    <xf numFmtId="3" fontId="93" fillId="0" borderId="2">
      <alignment vertical="center"/>
    </xf>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3" fontId="93" fillId="0" borderId="2">
      <alignment vertical="center"/>
    </xf>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3" fontId="93" fillId="0" borderId="2">
      <alignment vertical="center"/>
    </xf>
    <xf numFmtId="170" fontId="3" fillId="0" borderId="0" applyFont="0" applyFill="0" applyBorder="0" applyAlignment="0" applyProtection="0"/>
    <xf numFmtId="170" fontId="3" fillId="0" borderId="0" applyFont="0" applyFill="0" applyBorder="0" applyAlignment="0" applyProtection="0"/>
    <xf numFmtId="240" fontId="3" fillId="0" borderId="0" applyFont="0" applyFill="0" applyBorder="0" applyAlignment="0" applyProtection="0"/>
    <xf numFmtId="42" fontId="3" fillId="0" borderId="0" applyFont="0" applyFill="0" applyBorder="0" applyAlignment="0" applyProtection="0"/>
    <xf numFmtId="229" fontId="21" fillId="0" borderId="0" applyFont="0" applyFill="0" applyBorder="0" applyAlignment="0" applyProtection="0"/>
    <xf numFmtId="229" fontId="25" fillId="0" borderId="0" applyFont="0" applyFill="0" applyBorder="0" applyAlignment="0" applyProtection="0"/>
    <xf numFmtId="229" fontId="25" fillId="0" borderId="0" applyFont="0" applyFill="0" applyBorder="0" applyAlignment="0" applyProtection="0"/>
    <xf numFmtId="229" fontId="25" fillId="0" borderId="0" applyFont="0" applyFill="0" applyBorder="0" applyAlignment="0" applyProtection="0"/>
    <xf numFmtId="229" fontId="25" fillId="0" borderId="0" applyFont="0" applyFill="0" applyBorder="0" applyAlignment="0" applyProtection="0"/>
    <xf numFmtId="229" fontId="25" fillId="0" borderId="0" applyFont="0" applyFill="0" applyBorder="0" applyAlignment="0" applyProtection="0"/>
    <xf numFmtId="229" fontId="25" fillId="0" borderId="0" applyFont="0" applyFill="0" applyBorder="0" applyAlignment="0" applyProtection="0"/>
    <xf numFmtId="229" fontId="25" fillId="0" borderId="0" applyFont="0" applyFill="0" applyBorder="0" applyAlignment="0" applyProtection="0"/>
    <xf numFmtId="229" fontId="25" fillId="0" borderId="0" applyFont="0" applyFill="0" applyBorder="0" applyAlignment="0" applyProtection="0"/>
    <xf numFmtId="194" fontId="21" fillId="0" borderId="0" applyFont="0" applyFill="0" applyBorder="0" applyAlignment="0" applyProtection="0"/>
    <xf numFmtId="229" fontId="25" fillId="0" borderId="0" applyFont="0" applyFill="0" applyBorder="0" applyAlignment="0" applyProtection="0"/>
    <xf numFmtId="229" fontId="25" fillId="0" borderId="0" applyFont="0" applyFill="0" applyBorder="0" applyAlignment="0" applyProtection="0"/>
    <xf numFmtId="229" fontId="25" fillId="0" borderId="0" applyFont="0" applyFill="0" applyBorder="0" applyAlignment="0" applyProtection="0"/>
    <xf numFmtId="229" fontId="25" fillId="0" borderId="0" applyFont="0" applyFill="0" applyBorder="0" applyAlignment="0" applyProtection="0"/>
    <xf numFmtId="229" fontId="25" fillId="0" borderId="0" applyFont="0" applyFill="0" applyBorder="0" applyAlignment="0" applyProtection="0"/>
    <xf numFmtId="229" fontId="25" fillId="0" borderId="0" applyFont="0" applyFill="0" applyBorder="0" applyAlignment="0" applyProtection="0"/>
    <xf numFmtId="229" fontId="25" fillId="0" borderId="0" applyFont="0" applyFill="0" applyBorder="0" applyAlignment="0" applyProtection="0"/>
    <xf numFmtId="3" fontId="93" fillId="0" borderId="2">
      <alignment vertical="center"/>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241" fontId="29" fillId="0" borderId="0" applyFont="0" applyFill="0" applyBorder="0" applyAlignment="0" applyProtection="0">
      <alignment horizontal="right"/>
    </xf>
    <xf numFmtId="241" fontId="29" fillId="0" borderId="0" applyFont="0" applyFill="0" applyBorder="0" applyProtection="0"/>
    <xf numFmtId="241" fontId="29" fillId="0" borderId="0" applyFont="0" applyFill="0" applyBorder="0" applyProtection="0"/>
    <xf numFmtId="241" fontId="29" fillId="0" borderId="0" applyFont="0" applyFill="0" applyBorder="0" applyProtection="0"/>
    <xf numFmtId="241" fontId="29" fillId="0" borderId="0" applyFont="0" applyFill="0" applyBorder="0" applyProtection="0"/>
    <xf numFmtId="241" fontId="29" fillId="0" borderId="0" applyFont="0" applyFill="0" applyBorder="0" applyProtection="0"/>
    <xf numFmtId="241" fontId="29" fillId="0" borderId="0" applyFont="0" applyFill="0" applyBorder="0" applyProtection="0"/>
    <xf numFmtId="241" fontId="29" fillId="0" borderId="0" applyFont="0" applyFill="0" applyBorder="0" applyProtection="0"/>
    <xf numFmtId="241" fontId="29" fillId="0" borderId="0" applyFont="0" applyFill="0" applyBorder="0" applyProtection="0"/>
    <xf numFmtId="241" fontId="29" fillId="0" borderId="0" applyFont="0" applyFill="0" applyBorder="0" applyProtection="0"/>
    <xf numFmtId="241" fontId="29" fillId="0" borderId="0" applyFont="0" applyFill="0" applyBorder="0" applyProtection="0"/>
    <xf numFmtId="241" fontId="29" fillId="0" borderId="0" applyFont="0" applyFill="0" applyBorder="0" applyProtection="0"/>
    <xf numFmtId="241" fontId="29" fillId="0" borderId="0" applyFont="0" applyFill="0" applyBorder="0" applyProtection="0"/>
    <xf numFmtId="241" fontId="29" fillId="0" borderId="0" applyFont="0" applyFill="0" applyBorder="0" applyProtection="0"/>
    <xf numFmtId="241" fontId="29" fillId="0" borderId="0" applyFont="0" applyFill="0" applyBorder="0" applyProtection="0"/>
    <xf numFmtId="241" fontId="29" fillId="0" borderId="0" applyFont="0" applyFill="0" applyBorder="0" applyProtection="0"/>
    <xf numFmtId="241" fontId="29" fillId="0" borderId="0" applyFont="0" applyFill="0" applyBorder="0" applyProtection="0"/>
    <xf numFmtId="3" fontId="93" fillId="0" borderId="2">
      <alignmen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166" fontId="3" fillId="0" borderId="0" applyFont="0" applyFill="0" applyBorder="0" applyAlignment="0" applyProtection="0"/>
    <xf numFmtId="3" fontId="93" fillId="0" borderId="2">
      <alignment vertical="center"/>
    </xf>
    <xf numFmtId="0" fontId="3" fillId="0" borderId="0" applyNumberFormat="0" applyFont="0" applyFill="0" applyBorder="0" applyAlignment="0" applyProtection="0"/>
    <xf numFmtId="242" fontId="29" fillId="0" borderId="0" applyFont="0" applyFill="0" applyBorder="0" applyAlignment="0" applyProtection="0">
      <alignment horizontal="right"/>
    </xf>
    <xf numFmtId="242" fontId="29" fillId="0" borderId="0" applyFont="0" applyFill="0" applyBorder="0" applyProtection="0"/>
    <xf numFmtId="242" fontId="29" fillId="0" borderId="0" applyFont="0" applyFill="0" applyBorder="0" applyProtection="0"/>
    <xf numFmtId="171" fontId="3" fillId="0" borderId="0" applyFont="0" applyFill="0" applyBorder="0" applyAlignment="0" applyProtection="0"/>
    <xf numFmtId="242" fontId="29" fillId="0" borderId="0" applyFont="0" applyFill="0" applyBorder="0" applyProtection="0"/>
    <xf numFmtId="171" fontId="3" fillId="0" borderId="0" applyFont="0" applyFill="0" applyBorder="0" applyAlignment="0" applyProtection="0"/>
    <xf numFmtId="3" fontId="93" fillId="0" borderId="2">
      <alignment vertical="center"/>
    </xf>
    <xf numFmtId="171" fontId="3" fillId="0" borderId="0" applyFont="0" applyFill="0" applyBorder="0" applyAlignment="0" applyProtection="0"/>
    <xf numFmtId="171" fontId="3" fillId="0" borderId="0" applyFont="0" applyFill="0" applyBorder="0" applyAlignment="0" applyProtection="0"/>
    <xf numFmtId="3" fontId="93" fillId="0" borderId="2">
      <alignment vertical="center"/>
    </xf>
    <xf numFmtId="171" fontId="3" fillId="0" borderId="0" applyFont="0" applyFill="0" applyBorder="0" applyAlignment="0" applyProtection="0"/>
    <xf numFmtId="242" fontId="29" fillId="0" borderId="0" applyFont="0" applyFill="0" applyBorder="0" applyProtection="0"/>
    <xf numFmtId="242" fontId="29" fillId="0" borderId="0" applyFont="0" applyFill="0" applyBorder="0" applyProtection="0"/>
    <xf numFmtId="171" fontId="3" fillId="0" borderId="0" applyFont="0" applyFill="0" applyBorder="0" applyAlignment="0" applyProtection="0"/>
    <xf numFmtId="3" fontId="93" fillId="0" borderId="2">
      <alignment vertical="center"/>
    </xf>
    <xf numFmtId="3" fontId="93" fillId="0" borderId="2">
      <alignment vertical="center"/>
    </xf>
    <xf numFmtId="242" fontId="29" fillId="0" borderId="0" applyFont="0" applyFill="0" applyBorder="0" applyProtection="0"/>
    <xf numFmtId="171" fontId="3" fillId="0" borderId="0" applyFont="0" applyFill="0" applyBorder="0" applyAlignment="0" applyProtection="0"/>
    <xf numFmtId="171" fontId="3" fillId="0" borderId="0" applyFont="0" applyFill="0" applyBorder="0" applyAlignment="0" applyProtection="0"/>
    <xf numFmtId="242" fontId="29" fillId="0" borderId="0" applyFont="0" applyFill="0" applyBorder="0" applyProtection="0"/>
    <xf numFmtId="3" fontId="93" fillId="0" borderId="2">
      <alignment vertical="center"/>
    </xf>
    <xf numFmtId="3" fontId="93" fillId="0" borderId="2">
      <alignment vertical="center"/>
    </xf>
    <xf numFmtId="242" fontId="29" fillId="0" borderId="0" applyFont="0" applyFill="0" applyBorder="0" applyProtection="0"/>
    <xf numFmtId="242" fontId="29" fillId="0" borderId="0" applyFont="0" applyFill="0" applyBorder="0" applyProtection="0"/>
    <xf numFmtId="3" fontId="93" fillId="0" borderId="2">
      <alignment vertical="center"/>
    </xf>
    <xf numFmtId="242" fontId="29" fillId="0" borderId="0" applyFont="0" applyFill="0" applyBorder="0" applyProtection="0"/>
    <xf numFmtId="242" fontId="29" fillId="0" borderId="0" applyFont="0" applyFill="0" applyBorder="0" applyProtection="0"/>
    <xf numFmtId="242" fontId="29" fillId="0" borderId="0" applyFont="0" applyFill="0" applyBorder="0" applyProtection="0"/>
    <xf numFmtId="242" fontId="29" fillId="0" borderId="0" applyFont="0" applyFill="0" applyBorder="0" applyProtection="0"/>
    <xf numFmtId="242" fontId="29" fillId="0" borderId="0" applyFont="0" applyFill="0" applyBorder="0" applyProtection="0"/>
    <xf numFmtId="171" fontId="3" fillId="0" borderId="0" applyFont="0" applyFill="0" applyBorder="0" applyAlignment="0" applyProtection="0"/>
    <xf numFmtId="171" fontId="3" fillId="0" borderId="0" applyFont="0" applyFill="0" applyBorder="0" applyAlignment="0" applyProtection="0"/>
    <xf numFmtId="242" fontId="29" fillId="0" borderId="0" applyFont="0" applyFill="0" applyBorder="0" applyProtection="0"/>
    <xf numFmtId="242" fontId="29" fillId="0" borderId="0" applyFont="0" applyFill="0" applyBorder="0" applyProtection="0"/>
    <xf numFmtId="242" fontId="29" fillId="0" borderId="0" applyFont="0" applyFill="0" applyBorder="0" applyProtection="0"/>
    <xf numFmtId="171" fontId="3" fillId="0" borderId="0" applyFont="0" applyFill="0" applyBorder="0" applyAlignment="0" applyProtection="0"/>
    <xf numFmtId="3" fontId="93" fillId="0" borderId="2">
      <alignment vertical="center"/>
    </xf>
    <xf numFmtId="242" fontId="29" fillId="0" borderId="0" applyFont="0" applyFill="0" applyBorder="0" applyProtection="0"/>
    <xf numFmtId="242" fontId="29" fillId="0" borderId="0" applyFont="0" applyFill="0" applyBorder="0" applyProtection="0"/>
    <xf numFmtId="171" fontId="3" fillId="0" borderId="0" applyFont="0" applyFill="0" applyBorder="0" applyAlignment="0" applyProtection="0"/>
    <xf numFmtId="171" fontId="3" fillId="0" borderId="0" applyFont="0" applyFill="0" applyBorder="0" applyAlignment="0" applyProtection="0"/>
    <xf numFmtId="3" fontId="93" fillId="0" borderId="2">
      <alignment vertical="center"/>
    </xf>
    <xf numFmtId="242" fontId="29" fillId="0" borderId="0" applyFont="0" applyFill="0" applyBorder="0" applyProtection="0"/>
    <xf numFmtId="242" fontId="29" fillId="0" borderId="0" applyFont="0" applyFill="0" applyBorder="0" applyProtection="0"/>
    <xf numFmtId="242" fontId="29" fillId="0" borderId="0" applyFont="0" applyFill="0" applyBorder="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3" fontId="93" fillId="0" borderId="2">
      <alignment vertical="center"/>
    </xf>
    <xf numFmtId="171" fontId="3" fillId="0" borderId="0" applyFont="0" applyFill="0" applyBorder="0" applyAlignment="0" applyProtection="0"/>
    <xf numFmtId="242" fontId="29" fillId="0" borderId="0" applyFont="0" applyFill="0" applyBorder="0" applyProtection="0"/>
    <xf numFmtId="3" fontId="93" fillId="0" borderId="2">
      <alignment vertical="center"/>
    </xf>
    <xf numFmtId="242" fontId="29" fillId="0" borderId="0" applyFont="0" applyFill="0" applyBorder="0" applyProtection="0"/>
    <xf numFmtId="242" fontId="29" fillId="0" borderId="0" applyFont="0" applyFill="0" applyBorder="0" applyProtection="0"/>
    <xf numFmtId="3" fontId="93" fillId="0" borderId="2">
      <alignment vertical="center"/>
    </xf>
    <xf numFmtId="171" fontId="3" fillId="0" borderId="0" applyFont="0" applyFill="0" applyBorder="0" applyAlignment="0" applyProtection="0"/>
    <xf numFmtId="3" fontId="93" fillId="0" borderId="2">
      <alignment vertical="center"/>
    </xf>
    <xf numFmtId="242" fontId="29" fillId="0" borderId="0" applyFont="0" applyFill="0" applyBorder="0" applyProtection="0"/>
    <xf numFmtId="171" fontId="3" fillId="0" borderId="0" applyFont="0" applyFill="0" applyBorder="0" applyAlignment="0" applyProtection="0"/>
    <xf numFmtId="171" fontId="3" fillId="0" borderId="0" applyFont="0" applyFill="0" applyBorder="0" applyAlignment="0" applyProtection="0"/>
    <xf numFmtId="3" fontId="93" fillId="0" borderId="2">
      <alignment vertical="center"/>
    </xf>
    <xf numFmtId="171" fontId="3" fillId="0" borderId="0" applyFont="0" applyFill="0" applyBorder="0" applyAlignment="0" applyProtection="0"/>
    <xf numFmtId="242" fontId="29" fillId="0" borderId="0" applyFont="0" applyFill="0" applyBorder="0" applyProtection="0"/>
    <xf numFmtId="171" fontId="3" fillId="0" borderId="0" applyFont="0" applyFill="0" applyBorder="0" applyAlignment="0" applyProtection="0"/>
    <xf numFmtId="3" fontId="93" fillId="0" borderId="2">
      <alignment vertical="center"/>
    </xf>
    <xf numFmtId="3" fontId="93" fillId="0" borderId="2">
      <alignmen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171" fontId="3" fillId="0" borderId="0" applyFont="0" applyFill="0" applyBorder="0" applyAlignment="0" applyProtection="0"/>
    <xf numFmtId="3" fontId="93" fillId="0" borderId="2">
      <alignment vertical="center"/>
    </xf>
    <xf numFmtId="171" fontId="3" fillId="0" borderId="0" applyFont="0" applyFill="0" applyBorder="0" applyAlignment="0" applyProtection="0"/>
    <xf numFmtId="171" fontId="3" fillId="0" borderId="0" applyFont="0" applyFill="0" applyBorder="0" applyAlignment="0" applyProtection="0"/>
    <xf numFmtId="3" fontId="93" fillId="0" borderId="2">
      <alignment vertical="center"/>
    </xf>
    <xf numFmtId="0" fontId="3" fillId="0" borderId="0" applyNumberFormat="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3" fontId="93" fillId="0" borderId="2">
      <alignment vertical="center"/>
    </xf>
    <xf numFmtId="171" fontId="3" fillId="0" borderId="0" applyFont="0" applyFill="0" applyBorder="0" applyAlignment="0" applyProtection="0"/>
    <xf numFmtId="171" fontId="3" fillId="0" borderId="0" applyFont="0" applyFill="0" applyBorder="0" applyAlignment="0" applyProtection="0"/>
    <xf numFmtId="3" fontId="93" fillId="0" borderId="2">
      <alignment vertical="center"/>
    </xf>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3" fontId="93" fillId="0" borderId="2">
      <alignment vertical="center"/>
    </xf>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0" fontId="3" fillId="0" borderId="0" applyFont="0" applyFill="0" applyBorder="0" applyAlignment="0" applyProtection="0"/>
    <xf numFmtId="3" fontId="93" fillId="0" borderId="2">
      <alignmen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171" fontId="3" fillId="0" borderId="0" applyFont="0" applyFill="0" applyBorder="0" applyAlignment="0" applyProtection="0"/>
    <xf numFmtId="3" fontId="93" fillId="0" borderId="2">
      <alignment vertical="center"/>
    </xf>
    <xf numFmtId="171" fontId="3" fillId="0" borderId="0" applyFont="0" applyFill="0" applyBorder="0" applyAlignment="0" applyProtection="0"/>
    <xf numFmtId="171" fontId="3" fillId="0" borderId="0" applyFont="0" applyFill="0" applyBorder="0" applyAlignment="0" applyProtection="0"/>
    <xf numFmtId="3" fontId="93" fillId="0" borderId="2">
      <alignment vertical="center"/>
    </xf>
    <xf numFmtId="0" fontId="3" fillId="0" borderId="0" applyNumberFormat="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3" fontId="93" fillId="0" borderId="2">
      <alignment vertical="center"/>
    </xf>
    <xf numFmtId="171" fontId="3" fillId="0" borderId="0" applyFont="0" applyFill="0" applyBorder="0" applyAlignment="0" applyProtection="0"/>
    <xf numFmtId="171" fontId="3" fillId="0" borderId="0" applyFont="0" applyFill="0" applyBorder="0" applyAlignment="0" applyProtection="0"/>
    <xf numFmtId="3" fontId="93" fillId="0" borderId="2">
      <alignment vertical="center"/>
    </xf>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3" fontId="93" fillId="0" borderId="2">
      <alignment vertical="center"/>
    </xf>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3" fontId="93" fillId="0" borderId="2">
      <alignmen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171" fontId="3" fillId="0" borderId="0" applyFont="0" applyFill="0" applyBorder="0" applyAlignment="0" applyProtection="0"/>
    <xf numFmtId="3" fontId="93" fillId="0" borderId="2">
      <alignment vertical="center"/>
    </xf>
    <xf numFmtId="171" fontId="3" fillId="0" borderId="0" applyFont="0" applyFill="0" applyBorder="0" applyAlignment="0" applyProtection="0"/>
    <xf numFmtId="171" fontId="3" fillId="0" borderId="0" applyFont="0" applyFill="0" applyBorder="0" applyAlignment="0" applyProtection="0"/>
    <xf numFmtId="3" fontId="93" fillId="0" borderId="2">
      <alignment vertical="center"/>
    </xf>
    <xf numFmtId="0" fontId="3" fillId="0" borderId="0" applyNumberFormat="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3" fontId="93" fillId="0" borderId="2">
      <alignment vertical="center"/>
    </xf>
    <xf numFmtId="171" fontId="3" fillId="0" borderId="0" applyFont="0" applyFill="0" applyBorder="0" applyAlignment="0" applyProtection="0"/>
    <xf numFmtId="171" fontId="3" fillId="0" borderId="0" applyFont="0" applyFill="0" applyBorder="0" applyAlignment="0" applyProtection="0"/>
    <xf numFmtId="3" fontId="93" fillId="0" borderId="2">
      <alignment vertical="center"/>
    </xf>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3" fontId="93" fillId="0" borderId="2">
      <alignment vertical="center"/>
    </xf>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3" fontId="93" fillId="0" borderId="2">
      <alignmen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171" fontId="3" fillId="0" borderId="0" applyFont="0" applyFill="0" applyBorder="0" applyAlignment="0" applyProtection="0"/>
    <xf numFmtId="3" fontId="93" fillId="0" borderId="2">
      <alignment vertical="center"/>
    </xf>
    <xf numFmtId="0" fontId="3" fillId="0" borderId="0" applyNumberFormat="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3" fontId="93" fillId="0" borderId="2">
      <alignmen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171" fontId="3" fillId="0" borderId="0" applyFont="0" applyFill="0" applyBorder="0" applyAlignment="0" applyProtection="0"/>
    <xf numFmtId="3" fontId="93" fillId="0" borderId="2">
      <alignment vertical="center"/>
    </xf>
    <xf numFmtId="0" fontId="3" fillId="0" borderId="0" applyNumberFormat="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3" fontId="93" fillId="0" borderId="2">
      <alignmen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0" fontId="3" fillId="0" borderId="0" applyNumberFormat="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3" fontId="93" fillId="0" borderId="2">
      <alignmen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171" fontId="3" fillId="0" borderId="0" applyFont="0" applyFill="0" applyBorder="0" applyAlignment="0" applyProtection="0"/>
    <xf numFmtId="3" fontId="93" fillId="0" borderId="2">
      <alignment vertical="center"/>
    </xf>
    <xf numFmtId="0" fontId="3" fillId="0" borderId="0" applyFont="0" applyFill="0" applyBorder="0" applyAlignment="0" applyProtection="0"/>
    <xf numFmtId="0" fontId="3" fillId="0" borderId="0" applyNumberFormat="0" applyFont="0" applyFill="0" applyBorder="0" applyAlignment="0" applyProtection="0"/>
    <xf numFmtId="0" fontId="3"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3" fontId="93" fillId="0" borderId="2">
      <alignment vertical="center"/>
    </xf>
    <xf numFmtId="3" fontId="93" fillId="0" borderId="2">
      <alignment vertical="center"/>
    </xf>
    <xf numFmtId="243" fontId="109" fillId="0" borderId="0"/>
    <xf numFmtId="0" fontId="3" fillId="0" borderId="0" applyNumberFormat="0" applyFont="0" applyFill="0" applyBorder="0" applyAlignment="0" applyProtection="0"/>
    <xf numFmtId="243" fontId="109" fillId="0" borderId="0"/>
    <xf numFmtId="3" fontId="93" fillId="0" borderId="2">
      <alignment vertical="center"/>
    </xf>
    <xf numFmtId="243" fontId="109" fillId="0" borderId="0"/>
    <xf numFmtId="3" fontId="93" fillId="0" borderId="2">
      <alignment vertical="center"/>
    </xf>
    <xf numFmtId="243" fontId="109" fillId="0" borderId="0"/>
    <xf numFmtId="3" fontId="93" fillId="0" borderId="2">
      <alignment vertical="center"/>
    </xf>
    <xf numFmtId="3" fontId="93" fillId="0" borderId="2">
      <alignment vertical="center"/>
    </xf>
    <xf numFmtId="0" fontId="3" fillId="0" borderId="0" applyNumberFormat="0" applyFont="0" applyFill="0" applyBorder="0" applyAlignment="0" applyProtection="0"/>
    <xf numFmtId="243" fontId="109" fillId="0" borderId="0"/>
    <xf numFmtId="243" fontId="109" fillId="0" borderId="0"/>
    <xf numFmtId="3" fontId="93" fillId="0" borderId="2">
      <alignment vertical="center"/>
    </xf>
    <xf numFmtId="3" fontId="93" fillId="0" borderId="2">
      <alignment vertical="center"/>
    </xf>
    <xf numFmtId="0" fontId="109" fillId="0" borderId="0"/>
    <xf numFmtId="0" fontId="3" fillId="0" borderId="0" applyNumberFormat="0" applyFont="0" applyFill="0" applyBorder="0" applyAlignment="0" applyProtection="0"/>
    <xf numFmtId="3" fontId="93" fillId="0" borderId="2">
      <alignment vertical="center"/>
    </xf>
    <xf numFmtId="0" fontId="109" fillId="0" borderId="0"/>
    <xf numFmtId="3" fontId="93" fillId="0" borderId="2">
      <alignment vertical="center"/>
    </xf>
    <xf numFmtId="0" fontId="109" fillId="0" borderId="0"/>
    <xf numFmtId="3" fontId="93" fillId="0" borderId="2">
      <alignment vertical="center"/>
    </xf>
    <xf numFmtId="0" fontId="109" fillId="0" borderId="0"/>
    <xf numFmtId="3" fontId="93" fillId="0" borderId="2">
      <alignment vertical="center"/>
    </xf>
    <xf numFmtId="3" fontId="93" fillId="0" borderId="2">
      <alignment vertical="center"/>
    </xf>
    <xf numFmtId="0" fontId="3" fillId="0" borderId="0" applyNumberFormat="0" applyFont="0" applyFill="0" applyBorder="0" applyAlignment="0" applyProtection="0"/>
    <xf numFmtId="0" fontId="109" fillId="0" borderId="0"/>
    <xf numFmtId="0" fontId="109" fillId="0" borderId="0"/>
    <xf numFmtId="3" fontId="93" fillId="0" borderId="2">
      <alignment vertical="center"/>
    </xf>
    <xf numFmtId="3" fontId="93" fillId="0" borderId="2">
      <alignment vertical="center"/>
    </xf>
    <xf numFmtId="0" fontId="109" fillId="0" borderId="0"/>
    <xf numFmtId="3" fontId="93" fillId="0" borderId="2">
      <alignment vertical="center"/>
    </xf>
    <xf numFmtId="0" fontId="109" fillId="0" borderId="0"/>
    <xf numFmtId="0" fontId="109" fillId="0" borderId="0"/>
    <xf numFmtId="3" fontId="93" fillId="0" borderId="2">
      <alignment vertical="center"/>
    </xf>
    <xf numFmtId="3" fontId="93" fillId="0" borderId="2">
      <alignment vertical="center"/>
    </xf>
    <xf numFmtId="0" fontId="109" fillId="0" borderId="0"/>
    <xf numFmtId="3" fontId="93" fillId="0" borderId="2">
      <alignment vertical="center"/>
    </xf>
    <xf numFmtId="243" fontId="109" fillId="0" borderId="0"/>
    <xf numFmtId="3" fontId="93" fillId="0" borderId="2">
      <alignment vertical="center"/>
    </xf>
    <xf numFmtId="243" fontId="109" fillId="0" borderId="0"/>
    <xf numFmtId="243" fontId="109" fillId="0" borderId="0"/>
    <xf numFmtId="3" fontId="93" fillId="0" borderId="2">
      <alignment vertical="center"/>
    </xf>
    <xf numFmtId="3" fontId="93" fillId="0" borderId="2">
      <alignment vertical="center"/>
    </xf>
    <xf numFmtId="0" fontId="109" fillId="0" borderId="0"/>
    <xf numFmtId="0" fontId="109" fillId="0" borderId="0"/>
    <xf numFmtId="3" fontId="93" fillId="0" borderId="2">
      <alignment vertical="center"/>
    </xf>
    <xf numFmtId="0" fontId="109" fillId="0" borderId="0"/>
    <xf numFmtId="3" fontId="93" fillId="0" borderId="2">
      <alignment vertical="center"/>
    </xf>
    <xf numFmtId="0" fontId="109" fillId="0" borderId="0"/>
    <xf numFmtId="3" fontId="93" fillId="0" borderId="2">
      <alignment vertical="center"/>
    </xf>
    <xf numFmtId="0" fontId="109" fillId="0" borderId="0"/>
    <xf numFmtId="3" fontId="93" fillId="0" borderId="2">
      <alignment vertical="center"/>
    </xf>
    <xf numFmtId="3" fontId="93" fillId="0" borderId="2">
      <alignment vertical="center"/>
    </xf>
    <xf numFmtId="0" fontId="109" fillId="0" borderId="0"/>
    <xf numFmtId="3" fontId="93" fillId="0" borderId="2">
      <alignment vertical="center"/>
    </xf>
    <xf numFmtId="0" fontId="109" fillId="0" borderId="0"/>
    <xf numFmtId="0" fontId="109" fillId="0" borderId="0"/>
    <xf numFmtId="3" fontId="93" fillId="0" borderId="2">
      <alignment vertical="center"/>
    </xf>
    <xf numFmtId="3" fontId="93" fillId="0" borderId="2">
      <alignment vertical="center"/>
    </xf>
    <xf numFmtId="0" fontId="109" fillId="0" borderId="0"/>
    <xf numFmtId="3" fontId="93" fillId="0" borderId="2">
      <alignment vertical="center"/>
    </xf>
    <xf numFmtId="243" fontId="109" fillId="0" borderId="0"/>
    <xf numFmtId="243" fontId="109" fillId="0" borderId="0"/>
    <xf numFmtId="3" fontId="93" fillId="0" borderId="2">
      <alignment vertical="center"/>
    </xf>
    <xf numFmtId="243" fontId="109" fillId="0" borderId="0"/>
    <xf numFmtId="3" fontId="93" fillId="0" borderId="2">
      <alignment vertical="center"/>
    </xf>
    <xf numFmtId="243" fontId="109" fillId="0" borderId="0"/>
    <xf numFmtId="3" fontId="93" fillId="0" borderId="2">
      <alignment vertical="center"/>
    </xf>
    <xf numFmtId="243" fontId="109" fillId="0" borderId="0"/>
    <xf numFmtId="3" fontId="93" fillId="0" borderId="2">
      <alignment vertical="center"/>
    </xf>
    <xf numFmtId="3" fontId="93" fillId="0" borderId="2">
      <alignment vertical="center"/>
    </xf>
    <xf numFmtId="243" fontId="109" fillId="0" borderId="0"/>
    <xf numFmtId="3" fontId="93" fillId="0" borderId="2">
      <alignment vertical="center"/>
    </xf>
    <xf numFmtId="243" fontId="109" fillId="0" borderId="0"/>
    <xf numFmtId="243" fontId="109" fillId="0" borderId="0"/>
    <xf numFmtId="3" fontId="93" fillId="0" borderId="2">
      <alignment vertical="center"/>
    </xf>
    <xf numFmtId="3" fontId="93" fillId="0" borderId="2">
      <alignment vertical="center"/>
    </xf>
    <xf numFmtId="243" fontId="109" fillId="0" borderId="0"/>
    <xf numFmtId="3" fontId="93" fillId="0" borderId="2">
      <alignment vertical="center"/>
    </xf>
    <xf numFmtId="243" fontId="109" fillId="0" borderId="0"/>
    <xf numFmtId="3" fontId="93" fillId="0" borderId="2">
      <alignment vertical="center"/>
    </xf>
    <xf numFmtId="0" fontId="110" fillId="0" borderId="0" applyNumberFormat="0" applyFont="0" applyBorder="0" applyAlignment="0"/>
    <xf numFmtId="0" fontId="110" fillId="0" borderId="0" applyNumberFormat="0" applyFont="0" applyBorder="0" applyAlignment="0"/>
    <xf numFmtId="0" fontId="3"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19" fillId="62" borderId="40" applyNumberFormat="0" applyFont="0" applyBorder="0" applyAlignment="0" applyProtection="0">
      <alignment horizontal="centerContinuous"/>
    </xf>
    <xf numFmtId="0" fontId="19" fillId="3" borderId="40" applyNumberFormat="0" applyFont="0" applyBorder="0" applyProtection="0"/>
    <xf numFmtId="0" fontId="19" fillId="3" borderId="40" applyNumberFormat="0" applyFont="0" applyBorder="0" applyProtection="0"/>
    <xf numFmtId="0" fontId="19" fillId="3" borderId="40" applyNumberFormat="0" applyFont="0" applyBorder="0" applyProtection="0"/>
    <xf numFmtId="0" fontId="19" fillId="3" borderId="40" applyNumberFormat="0" applyFont="0" applyBorder="0" applyProtection="0"/>
    <xf numFmtId="0" fontId="19" fillId="3" borderId="40" applyNumberFormat="0" applyFont="0" applyBorder="0" applyProtection="0"/>
    <xf numFmtId="0" fontId="19" fillId="3" borderId="40" applyNumberFormat="0" applyFont="0" applyBorder="0" applyProtection="0"/>
    <xf numFmtId="0" fontId="19" fillId="3" borderId="40" applyNumberFormat="0" applyFont="0" applyBorder="0" applyProtection="0"/>
    <xf numFmtId="0" fontId="19" fillId="3" borderId="40" applyNumberFormat="0" applyFont="0" applyBorder="0" applyProtection="0"/>
    <xf numFmtId="0" fontId="19" fillId="3" borderId="40" applyNumberFormat="0" applyFont="0" applyBorder="0" applyProtection="0"/>
    <xf numFmtId="0" fontId="19" fillId="3" borderId="40" applyNumberFormat="0" applyFont="0" applyBorder="0" applyProtection="0"/>
    <xf numFmtId="0" fontId="3" fillId="0" borderId="0" applyNumberFormat="0" applyFont="0" applyFill="0" applyBorder="0" applyAlignment="0" applyProtection="0"/>
    <xf numFmtId="0" fontId="19" fillId="3" borderId="40" applyNumberFormat="0" applyFont="0" applyBorder="0" applyProtection="0"/>
    <xf numFmtId="3" fontId="93" fillId="0" borderId="2">
      <alignment vertical="center"/>
    </xf>
    <xf numFmtId="0" fontId="3" fillId="0" borderId="0" applyNumberFormat="0" applyFont="0" applyFill="0" applyBorder="0" applyAlignment="0" applyProtection="0"/>
    <xf numFmtId="0" fontId="19" fillId="3" borderId="40" applyNumberFormat="0" applyFont="0" applyBorder="0" applyProtection="0"/>
    <xf numFmtId="3" fontId="93" fillId="0" borderId="2">
      <alignment vertical="center"/>
    </xf>
    <xf numFmtId="0" fontId="19" fillId="3" borderId="40" applyNumberFormat="0" applyFont="0" applyBorder="0" applyProtection="0"/>
    <xf numFmtId="0" fontId="19" fillId="3" borderId="40" applyNumberFormat="0" applyFont="0" applyBorder="0" applyProtection="0"/>
    <xf numFmtId="3" fontId="93" fillId="0" borderId="2">
      <alignment vertical="center"/>
    </xf>
    <xf numFmtId="0" fontId="19" fillId="3" borderId="40" applyNumberFormat="0" applyFont="0" applyBorder="0" applyProtection="0"/>
    <xf numFmtId="0" fontId="19" fillId="3" borderId="40" applyNumberFormat="0" applyFont="0" applyBorder="0" applyProtection="0"/>
    <xf numFmtId="3" fontId="93" fillId="0" borderId="2">
      <alignment vertical="center"/>
    </xf>
    <xf numFmtId="0" fontId="19" fillId="3" borderId="40" applyNumberFormat="0" applyFont="0" applyBorder="0" applyProtection="0"/>
    <xf numFmtId="0" fontId="19" fillId="3" borderId="40" applyNumberFormat="0" applyFont="0" applyBorder="0" applyProtection="0"/>
    <xf numFmtId="0" fontId="19" fillId="3" borderId="40" applyNumberFormat="0" applyFont="0" applyBorder="0" applyProtection="0"/>
    <xf numFmtId="0" fontId="19" fillId="3" borderId="40" applyNumberFormat="0" applyFont="0" applyBorder="0" applyProtection="0"/>
    <xf numFmtId="10" fontId="3" fillId="0" borderId="0" applyFont="0" applyFill="0" applyBorder="0" applyProtection="0">
      <alignment horizontal="center"/>
    </xf>
    <xf numFmtId="244" fontId="3" fillId="0" borderId="0" applyFont="0" applyFill="0" applyBorder="0" applyProtection="0"/>
    <xf numFmtId="245" fontId="3" fillId="0" borderId="0" applyFont="0" applyFill="0" applyBorder="0" applyProtection="0"/>
    <xf numFmtId="3" fontId="93" fillId="0" borderId="2">
      <alignment vertical="center"/>
    </xf>
    <xf numFmtId="0" fontId="66" fillId="0" borderId="0" applyNumberFormat="0" applyBorder="0" applyAlignment="0">
      <alignment horizontal="center"/>
    </xf>
    <xf numFmtId="0" fontId="66" fillId="63" borderId="0" applyNumberFormat="0" applyBorder="0" applyAlignment="0">
      <alignment horizontal="center"/>
    </xf>
    <xf numFmtId="0" fontId="61" fillId="64" borderId="0" applyNumberFormat="0" applyBorder="0" applyAlignment="0"/>
    <xf numFmtId="0" fontId="111" fillId="64" borderId="0">
      <alignment horizontal="centerContinuous"/>
    </xf>
    <xf numFmtId="0" fontId="3" fillId="0" borderId="0" applyNumberFormat="0" applyFont="0" applyFill="0" applyBorder="0" applyAlignment="0" applyProtection="0"/>
    <xf numFmtId="0" fontId="3" fillId="20" borderId="0" applyNumberFormat="0" applyBorder="0" applyAlignment="0" applyProtection="0"/>
    <xf numFmtId="0" fontId="112" fillId="65" borderId="6" applyNumberFormat="0" applyBorder="0">
      <alignment horizontal="left"/>
    </xf>
    <xf numFmtId="0" fontId="112" fillId="65" borderId="6" applyNumberFormat="0" applyBorder="0">
      <alignment horizontal="left"/>
    </xf>
    <xf numFmtId="0" fontId="112" fillId="65" borderId="6" applyNumberFormat="0" applyBorder="0">
      <alignment horizontal="left"/>
    </xf>
    <xf numFmtId="0" fontId="112" fillId="65" borderId="6" applyNumberFormat="0" applyBorder="0">
      <alignment horizontal="left"/>
    </xf>
    <xf numFmtId="0" fontId="112" fillId="65" borderId="6" applyNumberFormat="0" applyBorder="0">
      <alignment horizontal="left"/>
    </xf>
    <xf numFmtId="0" fontId="112" fillId="65" borderId="6" applyNumberFormat="0" applyBorder="0">
      <alignment horizontal="left"/>
    </xf>
    <xf numFmtId="0" fontId="112" fillId="65" borderId="6" applyNumberFormat="0" applyBorder="0">
      <alignment horizontal="left"/>
    </xf>
    <xf numFmtId="0" fontId="112" fillId="65" borderId="6" applyNumberFormat="0" applyBorder="0">
      <alignment horizontal="left"/>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112" fillId="65" borderId="6" applyNumberFormat="0" applyBorder="0">
      <alignment horizontal="left"/>
    </xf>
    <xf numFmtId="0" fontId="112" fillId="65" borderId="6" applyNumberFormat="0" applyBorder="0">
      <alignment horizontal="left"/>
    </xf>
    <xf numFmtId="0" fontId="112" fillId="65" borderId="6" applyNumberFormat="0" applyBorder="0">
      <alignment horizontal="left"/>
    </xf>
    <xf numFmtId="3" fontId="93" fillId="0" borderId="2">
      <alignmen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0" fontId="112" fillId="65" borderId="6" applyNumberFormat="0" applyBorder="0">
      <alignment horizontal="left"/>
    </xf>
    <xf numFmtId="0" fontId="112" fillId="65" borderId="6" applyNumberFormat="0" applyBorder="0">
      <alignment horizontal="left"/>
    </xf>
    <xf numFmtId="3" fontId="93" fillId="0" borderId="2">
      <alignment vertical="center"/>
    </xf>
    <xf numFmtId="0" fontId="112" fillId="65" borderId="6" applyNumberFormat="0" applyBorder="0">
      <alignment horizontal="left"/>
    </xf>
    <xf numFmtId="0" fontId="112" fillId="65" borderId="6" applyNumberFormat="0" applyBorder="0">
      <alignment horizontal="left"/>
    </xf>
    <xf numFmtId="0" fontId="112" fillId="65" borderId="6" applyNumberFormat="0" applyBorder="0">
      <alignment horizontal="left"/>
    </xf>
    <xf numFmtId="0" fontId="112" fillId="65" borderId="6" applyNumberFormat="0" applyBorder="0">
      <alignment horizontal="left"/>
    </xf>
    <xf numFmtId="0" fontId="112" fillId="65" borderId="6" applyNumberFormat="0" applyBorder="0">
      <alignment horizontal="left"/>
    </xf>
    <xf numFmtId="3" fontId="93" fillId="0" borderId="2">
      <alignment vertical="center"/>
    </xf>
    <xf numFmtId="14" fontId="113" fillId="0" borderId="0"/>
    <xf numFmtId="246" fontId="95" fillId="0" borderId="0">
      <alignment horizontal="left" vertical="center" wrapText="1"/>
    </xf>
    <xf numFmtId="246" fontId="95" fillId="0" borderId="0">
      <alignment horizontal="left" vertical="center" wrapText="1"/>
    </xf>
    <xf numFmtId="246" fontId="95" fillId="0" borderId="0">
      <alignment horizontal="left" vertical="center" wrapText="1"/>
    </xf>
    <xf numFmtId="17" fontId="95" fillId="0" borderId="0">
      <alignment horizontal="left" vertical="center" wrapText="1"/>
    </xf>
    <xf numFmtId="0" fontId="3" fillId="0" borderId="0" applyNumberFormat="0" applyFont="0" applyFill="0" applyBorder="0" applyAlignment="0" applyProtection="0"/>
    <xf numFmtId="21" fontId="95" fillId="0" borderId="0">
      <alignment horizontal="left" vertical="center" wrapText="1"/>
    </xf>
    <xf numFmtId="19" fontId="95" fillId="0" borderId="0">
      <alignment horizontal="left" vertical="center" wrapText="1"/>
    </xf>
    <xf numFmtId="3" fontId="93" fillId="0" borderId="2">
      <alignment vertical="center"/>
    </xf>
    <xf numFmtId="0" fontId="95" fillId="0" borderId="0">
      <alignment horizontal="left" vertical="center" wrapText="1"/>
    </xf>
    <xf numFmtId="3" fontId="93" fillId="0" borderId="2">
      <alignment vertical="center"/>
    </xf>
    <xf numFmtId="0" fontId="95" fillId="0" borderId="0">
      <alignment horizontal="left" vertical="center" wrapText="1"/>
    </xf>
    <xf numFmtId="19" fontId="95" fillId="0" borderId="0">
      <alignment horizontal="left" vertical="center" wrapText="1"/>
    </xf>
    <xf numFmtId="19" fontId="95" fillId="0" borderId="0">
      <alignment horizontal="left" vertical="center" wrapText="1"/>
    </xf>
    <xf numFmtId="17" fontId="95" fillId="0" borderId="0">
      <alignment horizontal="left" vertical="center" wrapText="1"/>
    </xf>
    <xf numFmtId="0" fontId="3"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247" fontId="3"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16" fontId="113" fillId="0" borderId="0"/>
    <xf numFmtId="248" fontId="29" fillId="0" borderId="0" applyFont="0" applyFill="0" applyBorder="0" applyAlignment="0" applyProtection="0"/>
    <xf numFmtId="14" fontId="24" fillId="0" borderId="0" applyFill="0" applyBorder="0" applyAlignment="0"/>
    <xf numFmtId="14" fontId="24" fillId="0" borderId="0" applyFill="0" applyBorder="0" applyAlignment="0"/>
    <xf numFmtId="16" fontId="24" fillId="0" borderId="0" applyFill="0" applyBorder="0" applyAlignment="0"/>
    <xf numFmtId="16" fontId="24" fillId="0" borderId="0" applyFill="0" applyBorder="0" applyAlignment="0"/>
    <xf numFmtId="3" fontId="93" fillId="0" borderId="2">
      <alignment vertical="center"/>
    </xf>
    <xf numFmtId="22" fontId="24" fillId="0" borderId="0" applyFill="0" applyBorder="0" applyAlignment="0"/>
    <xf numFmtId="3" fontId="93" fillId="0" borderId="2">
      <alignment vertical="center"/>
    </xf>
    <xf numFmtId="0" fontId="3" fillId="0" borderId="0" applyNumberFormat="0" applyFont="0" applyFill="0" applyBorder="0" applyAlignment="0" applyProtection="0"/>
    <xf numFmtId="16" fontId="24" fillId="0" borderId="0" applyFill="0" applyBorder="0" applyAlignment="0"/>
    <xf numFmtId="16" fontId="24" fillId="0" borderId="0" applyFill="0" applyBorder="0" applyAlignment="0"/>
    <xf numFmtId="3" fontId="93" fillId="0" borderId="2">
      <alignment vertical="center"/>
    </xf>
    <xf numFmtId="225" fontId="80" fillId="0" borderId="0" applyFont="0" applyFill="0" applyBorder="0" applyProtection="0">
      <alignment horizontal="right"/>
    </xf>
    <xf numFmtId="249" fontId="27" fillId="0" borderId="0"/>
    <xf numFmtId="14" fontId="3"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250" fontId="114" fillId="0" borderId="0" applyFont="0" applyFill="0" applyBorder="0" applyAlignment="0" applyProtection="0"/>
    <xf numFmtId="250" fontId="115" fillId="0" borderId="0" applyFont="0" applyFill="0" applyBorder="0" applyAlignment="0" applyProtection="0"/>
    <xf numFmtId="250" fontId="115" fillId="0" borderId="0" applyFont="0" applyFill="0" applyBorder="0" applyAlignment="0" applyProtection="0"/>
    <xf numFmtId="250" fontId="115" fillId="0" borderId="0" applyFont="0" applyFill="0" applyBorder="0" applyAlignment="0" applyProtection="0"/>
    <xf numFmtId="250" fontId="115" fillId="0" borderId="0" applyFont="0" applyFill="0" applyBorder="0" applyAlignment="0" applyProtection="0"/>
    <xf numFmtId="250" fontId="115" fillId="0" borderId="0" applyFont="0" applyFill="0" applyBorder="0" applyAlignment="0" applyProtection="0"/>
    <xf numFmtId="250" fontId="115" fillId="0" borderId="0" applyFont="0" applyFill="0" applyBorder="0" applyAlignment="0" applyProtection="0"/>
    <xf numFmtId="250" fontId="115" fillId="0" borderId="0" applyFont="0" applyFill="0" applyBorder="0" applyAlignment="0" applyProtection="0"/>
    <xf numFmtId="250" fontId="115" fillId="0" borderId="0" applyFont="0" applyFill="0" applyBorder="0" applyAlignment="0" applyProtection="0"/>
    <xf numFmtId="250" fontId="115" fillId="0" borderId="0" applyFont="0" applyFill="0" applyBorder="0" applyAlignment="0" applyProtection="0"/>
    <xf numFmtId="250" fontId="115" fillId="0" borderId="0" applyFont="0" applyFill="0" applyBorder="0" applyAlignment="0" applyProtection="0"/>
    <xf numFmtId="3" fontId="93" fillId="0" borderId="2">
      <alignment vertical="center"/>
    </xf>
    <xf numFmtId="250" fontId="115" fillId="0" borderId="0" applyFont="0" applyFill="0" applyBorder="0" applyAlignment="0" applyProtection="0"/>
    <xf numFmtId="250" fontId="115" fillId="0" borderId="0" applyFont="0" applyFill="0" applyBorder="0" applyAlignment="0" applyProtection="0"/>
    <xf numFmtId="250" fontId="115" fillId="0" borderId="0" applyFont="0" applyFill="0" applyBorder="0" applyAlignment="0" applyProtection="0"/>
    <xf numFmtId="250" fontId="115" fillId="0" borderId="0" applyFont="0" applyFill="0" applyBorder="0" applyAlignment="0" applyProtection="0"/>
    <xf numFmtId="250" fontId="115" fillId="0" borderId="0" applyFont="0" applyFill="0" applyBorder="0" applyAlignment="0" applyProtection="0"/>
    <xf numFmtId="250" fontId="115" fillId="0" borderId="0" applyFont="0" applyFill="0" applyBorder="0" applyAlignment="0" applyProtection="0"/>
    <xf numFmtId="250" fontId="115" fillId="0" borderId="0" applyFont="0" applyFill="0" applyBorder="0" applyAlignment="0" applyProtection="0"/>
    <xf numFmtId="3" fontId="93" fillId="0" borderId="2">
      <alignment vertical="center"/>
    </xf>
    <xf numFmtId="0" fontId="116" fillId="0" borderId="0"/>
    <xf numFmtId="0" fontId="3" fillId="0" borderId="8" applyFill="0" applyProtection="0">
      <alignment horizontal="centerContinuous"/>
    </xf>
    <xf numFmtId="0" fontId="3" fillId="0" borderId="8" applyFill="0" applyProtection="0">
      <alignment horizontal="centerContinuous"/>
    </xf>
    <xf numFmtId="0" fontId="3" fillId="0" borderId="8" applyFill="0" applyProtection="0">
      <alignment horizontal="centerContinuous"/>
    </xf>
    <xf numFmtId="0" fontId="3" fillId="0" borderId="8" applyFill="0" applyProtection="0">
      <alignment horizontal="centerContinuous"/>
    </xf>
    <xf numFmtId="0" fontId="3" fillId="0" borderId="8" applyFill="0" applyProtection="0">
      <alignment horizontal="centerContinuous"/>
    </xf>
    <xf numFmtId="0" fontId="3" fillId="0" borderId="8" applyFill="0" applyProtection="0">
      <alignment horizontal="centerContinuous"/>
    </xf>
    <xf numFmtId="0" fontId="3" fillId="0" borderId="8" applyFill="0" applyProtection="0">
      <alignment horizontal="centerContinuous"/>
    </xf>
    <xf numFmtId="0" fontId="3" fillId="0" borderId="8" applyFill="0" applyProtection="0">
      <alignment horizontal="centerContinuous"/>
    </xf>
    <xf numFmtId="0" fontId="3" fillId="0" borderId="8" applyFill="0" applyProtection="0">
      <alignment horizontal="centerContinuous"/>
    </xf>
    <xf numFmtId="0" fontId="3" fillId="0" borderId="8" applyFill="0" applyProtection="0">
      <alignment horizontal="centerContinuous"/>
    </xf>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0" fontId="3" fillId="0" borderId="0" applyNumberFormat="0" applyFont="0" applyFill="0" applyBorder="0" applyAlignment="0" applyProtection="0"/>
    <xf numFmtId="0" fontId="3" fillId="0" borderId="8" applyFill="0" applyProtection="0">
      <alignment horizontal="centerContinuous"/>
    </xf>
    <xf numFmtId="3" fontId="93" fillId="0" borderId="2">
      <alignment vertical="center"/>
    </xf>
    <xf numFmtId="0" fontId="3" fillId="0" borderId="0" applyNumberFormat="0" applyFont="0" applyFill="0" applyBorder="0" applyAlignment="0" applyProtection="0"/>
    <xf numFmtId="0" fontId="3" fillId="0" borderId="8" applyFill="0" applyProtection="0">
      <alignment horizontal="centerContinuous"/>
    </xf>
    <xf numFmtId="3" fontId="93" fillId="0" borderId="2">
      <alignment vertical="center"/>
    </xf>
    <xf numFmtId="0" fontId="3" fillId="0" borderId="8" applyFill="0" applyProtection="0">
      <alignment horizontal="centerContinuous"/>
    </xf>
    <xf numFmtId="0" fontId="3" fillId="0" borderId="8" applyFill="0" applyProtection="0">
      <alignment horizontal="centerContinuous"/>
    </xf>
    <xf numFmtId="3" fontId="93" fillId="0" borderId="2">
      <alignment vertical="center"/>
    </xf>
    <xf numFmtId="0" fontId="3" fillId="0" borderId="8" applyFill="0" applyProtection="0">
      <alignment horizontal="centerContinuous"/>
    </xf>
    <xf numFmtId="0" fontId="3" fillId="0" borderId="8" applyFill="0" applyProtection="0">
      <alignment horizontal="centerContinuous"/>
    </xf>
    <xf numFmtId="0" fontId="3" fillId="0" borderId="8" applyFill="0" applyProtection="0">
      <alignment horizontal="centerContinuous"/>
    </xf>
    <xf numFmtId="0" fontId="3" fillId="0" borderId="8" applyFill="0" applyProtection="0">
      <alignment horizontal="centerContinuous"/>
    </xf>
    <xf numFmtId="251" fontId="3" fillId="0" borderId="8" applyFill="0" applyProtection="0">
      <alignment horizontal="centerContinuous"/>
    </xf>
    <xf numFmtId="251" fontId="3" fillId="0" borderId="8" applyFill="0" applyProtection="0">
      <alignment horizontal="centerContinuous"/>
    </xf>
    <xf numFmtId="251" fontId="3" fillId="0" borderId="8" applyFill="0" applyProtection="0">
      <alignment horizontal="centerContinuous"/>
    </xf>
    <xf numFmtId="251" fontId="3" fillId="0" borderId="8" applyFill="0" applyProtection="0">
      <alignment horizontal="centerContinuous"/>
    </xf>
    <xf numFmtId="251" fontId="3" fillId="0" borderId="8" applyFill="0" applyProtection="0">
      <alignment horizontal="centerContinuous"/>
    </xf>
    <xf numFmtId="251" fontId="3" fillId="0" borderId="8" applyFill="0" applyProtection="0">
      <alignment horizontal="centerContinuous"/>
    </xf>
    <xf numFmtId="251" fontId="3" fillId="0" borderId="8" applyFill="0" applyProtection="0">
      <alignment horizontal="centerContinuous"/>
    </xf>
    <xf numFmtId="251" fontId="3" fillId="0" borderId="8" applyFill="0" applyProtection="0">
      <alignment horizontal="centerContinuous"/>
    </xf>
    <xf numFmtId="251" fontId="3" fillId="0" borderId="8" applyFill="0" applyProtection="0">
      <alignment horizontal="centerContinuous"/>
    </xf>
    <xf numFmtId="251" fontId="3" fillId="0" borderId="8" applyFill="0" applyProtection="0">
      <alignment horizontal="centerContinuous"/>
    </xf>
    <xf numFmtId="251" fontId="3" fillId="0" borderId="8" applyFill="0" applyProtection="0">
      <alignment horizontal="centerContinuous"/>
    </xf>
    <xf numFmtId="3" fontId="93" fillId="0" borderId="2">
      <alignment vertical="center"/>
    </xf>
    <xf numFmtId="251" fontId="3" fillId="0" borderId="8" applyFill="0" applyProtection="0">
      <alignment horizontal="centerContinuous"/>
    </xf>
    <xf numFmtId="251" fontId="3" fillId="0" borderId="8" applyFill="0" applyProtection="0">
      <alignment horizontal="centerContinuous"/>
    </xf>
    <xf numFmtId="3" fontId="93" fillId="0" borderId="2">
      <alignment vertical="center"/>
    </xf>
    <xf numFmtId="251" fontId="3" fillId="0" borderId="8" applyFill="0" applyProtection="0">
      <alignment horizontal="centerContinuous"/>
    </xf>
    <xf numFmtId="251" fontId="3" fillId="0" borderId="8" applyFill="0" applyProtection="0">
      <alignment horizontal="centerContinuous"/>
    </xf>
    <xf numFmtId="3" fontId="93" fillId="0" borderId="2">
      <alignment vertical="center"/>
    </xf>
    <xf numFmtId="251" fontId="3" fillId="0" borderId="8" applyFill="0" applyProtection="0">
      <alignment horizontal="centerContinuous"/>
    </xf>
    <xf numFmtId="251" fontId="3" fillId="0" borderId="8" applyFill="0" applyProtection="0">
      <alignment horizontal="centerContinuous"/>
    </xf>
    <xf numFmtId="3" fontId="93" fillId="0" borderId="2">
      <alignment vertical="center"/>
    </xf>
    <xf numFmtId="251" fontId="3" fillId="0" borderId="8" applyFill="0" applyProtection="0">
      <alignment horizontal="centerContinuous"/>
    </xf>
    <xf numFmtId="0" fontId="44" fillId="0" borderId="0"/>
    <xf numFmtId="0" fontId="44" fillId="0" borderId="0"/>
    <xf numFmtId="0" fontId="44" fillId="0" borderId="0"/>
    <xf numFmtId="3" fontId="93" fillId="0" borderId="2">
      <alignment vertical="center"/>
    </xf>
    <xf numFmtId="3" fontId="93" fillId="0" borderId="2">
      <alignment vertical="center"/>
    </xf>
    <xf numFmtId="0" fontId="117" fillId="66" borderId="9" applyNumberFormat="0" applyBorder="0" applyAlignment="0">
      <alignment horizontal="center"/>
      <protection locked="0"/>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applyNumberFormat="0" applyFont="0" applyFill="0" applyBorder="0" applyAlignment="0" applyProtection="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117" fillId="66" borderId="9" applyNumberFormat="0" applyBorder="0" applyAlignment="0">
      <alignment horizontal="center"/>
      <protection locked="0"/>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applyNumberFormat="0" applyFont="0" applyFill="0" applyBorder="0" applyAlignment="0" applyProtection="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3" fontId="118" fillId="67" borderId="38" applyNumberFormat="0" applyBorder="0" applyAlignment="0" applyProtection="0">
      <protection hidden="1"/>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9" fontId="119" fillId="0" borderId="0" applyNumberForma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applyNumberFormat="0" applyFont="0" applyFill="0" applyBorder="0" applyAlignment="0" applyProtection="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252" fontId="3" fillId="0" borderId="0"/>
    <xf numFmtId="253" fontId="29" fillId="0" borderId="41" applyNumberFormat="0" applyFont="0" applyFill="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44" fontId="3" fillId="0" borderId="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44" fillId="0" borderId="0"/>
    <xf numFmtId="254" fontId="3" fillId="0" borderId="0">
      <alignment horizontal="right"/>
    </xf>
    <xf numFmtId="1" fontId="3" fillId="0" borderId="0">
      <alignment horizontal="right"/>
    </xf>
    <xf numFmtId="255" fontId="3" fillId="0" borderId="0">
      <alignment horizontal="right"/>
    </xf>
    <xf numFmtId="256" fontId="3" fillId="0" borderId="0">
      <alignment horizontal="right"/>
    </xf>
    <xf numFmtId="49" fontId="3" fillId="0" borderId="0">
      <alignment horizontal="left"/>
    </xf>
    <xf numFmtId="49" fontId="3" fillId="0" borderId="0">
      <alignment horizontal="left"/>
    </xf>
    <xf numFmtId="257" fontId="3" fillId="0" borderId="0">
      <alignment horizontal="left"/>
    </xf>
    <xf numFmtId="0" fontId="120" fillId="1" borderId="0" applyNumberFormat="0" applyBorder="0" applyAlignment="0" applyProtection="0"/>
    <xf numFmtId="0" fontId="44" fillId="0" borderId="0"/>
    <xf numFmtId="0" fontId="44" fillId="0" borderId="0"/>
    <xf numFmtId="0" fontId="44" fillId="0" borderId="0"/>
    <xf numFmtId="0" fontId="44" fillId="0" borderId="0"/>
    <xf numFmtId="0" fontId="121" fillId="0" borderId="0" applyNumberForma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17" fontId="122" fillId="63" borderId="6" applyNumberFormat="0" applyBorder="0" applyAlignment="0" applyProtection="0">
      <alignment horizontal="centerContinuous"/>
      <protection hidden="1"/>
    </xf>
    <xf numFmtId="0" fontId="44" fillId="0" borderId="0"/>
    <xf numFmtId="228" fontId="21" fillId="0" borderId="0" applyFill="0" applyBorder="0" applyAlignment="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229" fontId="21" fillId="0" borderId="0" applyFill="0" applyBorder="0" applyAlignment="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228" fontId="21" fillId="0" borderId="0" applyFill="0" applyBorder="0" applyAlignment="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230" fontId="21" fillId="0" borderId="0" applyFill="0" applyBorder="0" applyAlignment="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229" fontId="21" fillId="0" borderId="0" applyFill="0" applyBorder="0" applyAlignment="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10" fontId="123" fillId="0" borderId="16" applyNumberFormat="0" applyAlignment="0">
      <protection locked="0"/>
    </xf>
    <xf numFmtId="0" fontId="124" fillId="26" borderId="29" applyNumberFormat="0" applyAlignment="0" applyProtection="0"/>
    <xf numFmtId="0" fontId="44" fillId="0" borderId="0"/>
    <xf numFmtId="0" fontId="44" fillId="0" borderId="0"/>
    <xf numFmtId="0" fontId="124" fillId="26" borderId="29" applyNumberFormat="0" applyAlignment="0" applyProtection="0"/>
    <xf numFmtId="0" fontId="124" fillId="26" borderId="29" applyNumberFormat="0" applyAlignment="0" applyProtection="0"/>
    <xf numFmtId="0" fontId="124" fillId="26" borderId="29" applyNumberFormat="0" applyAlignment="0" applyProtection="0"/>
    <xf numFmtId="3" fontId="93" fillId="0" borderId="2">
      <alignmen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124" fillId="10" borderId="29" applyNumberFormat="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103" fillId="0" borderId="0" applyFill="0"/>
    <xf numFmtId="258" fontId="3" fillId="0" borderId="0" applyFont="0" applyFill="0" applyBorder="0" applyAlignment="0" applyProtection="0"/>
    <xf numFmtId="259" fontId="3" fillId="0" borderId="0" applyFont="0" applyFill="0" applyBorder="0" applyAlignment="0" applyProtection="0"/>
    <xf numFmtId="259" fontId="3"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259" fontId="3" fillId="0" borderId="0" applyFont="0" applyFill="0" applyBorder="0" applyAlignment="0" applyProtection="0"/>
    <xf numFmtId="259" fontId="3"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260" fontId="3"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261" fontId="12" fillId="0" borderId="0" applyFont="0" applyFill="0" applyBorder="0" applyAlignment="0">
      <alignment vertical="center"/>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261" fontId="12" fillId="0" borderId="0" applyFont="0" applyFill="0" applyBorder="0" applyAlignment="0">
      <alignment vertical="center"/>
    </xf>
    <xf numFmtId="0" fontId="44" fillId="0" borderId="0"/>
    <xf numFmtId="3" fontId="93" fillId="0" borderId="2">
      <alignment vertical="center"/>
    </xf>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0" fontId="125"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49" fontId="20" fillId="0" borderId="0" applyNumberFormat="0" applyFill="0" applyBorder="0" applyProtection="0">
      <alignment horizontal="center" vertical="top"/>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applyNumberFormat="0" applyFont="0" applyFill="0" applyBorder="0" applyAlignment="0" applyProtection="0"/>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262" fontId="128" fillId="0" borderId="0">
      <alignment horizontal="right" vertical="top"/>
    </xf>
    <xf numFmtId="263" fontId="129" fillId="0" borderId="0" applyBorder="0">
      <alignment horizontal="right" vertical="top"/>
    </xf>
    <xf numFmtId="263" fontId="129" fillId="0" borderId="0" applyBorder="0">
      <alignment horizontal="right" vertical="top"/>
    </xf>
    <xf numFmtId="3" fontId="93" fillId="0" borderId="2">
      <alignment vertical="center"/>
    </xf>
    <xf numFmtId="264" fontId="130" fillId="0" borderId="0">
      <alignment horizontal="right" vertical="top"/>
    </xf>
    <xf numFmtId="265" fontId="20" fillId="0" borderId="0" applyBorder="0">
      <alignment horizontal="right" vertical="top"/>
    </xf>
    <xf numFmtId="265" fontId="20" fillId="0" borderId="0" applyBorder="0">
      <alignment horizontal="right" vertical="top"/>
    </xf>
    <xf numFmtId="3" fontId="93" fillId="0" borderId="2">
      <alignment vertical="center"/>
    </xf>
    <xf numFmtId="264" fontId="128" fillId="0" borderId="0">
      <alignment horizontal="right" vertical="top"/>
    </xf>
    <xf numFmtId="265" fontId="129" fillId="0" borderId="0" applyBorder="0">
      <alignment horizontal="right" vertical="top"/>
    </xf>
    <xf numFmtId="265" fontId="129" fillId="0" borderId="0" applyBorder="0">
      <alignment horizontal="right" vertical="top"/>
    </xf>
    <xf numFmtId="3" fontId="93" fillId="0" borderId="2">
      <alignment vertical="center"/>
    </xf>
    <xf numFmtId="266" fontId="130" fillId="0" borderId="0" applyFill="0" applyBorder="0">
      <alignment horizontal="right" vertical="top"/>
    </xf>
    <xf numFmtId="267" fontId="130" fillId="0" borderId="0" applyFill="0" applyBorder="0">
      <alignment horizontal="right" vertical="top"/>
    </xf>
    <xf numFmtId="185" fontId="20" fillId="0" borderId="0" applyFill="0" applyBorder="0">
      <alignment horizontal="right" vertical="top"/>
    </xf>
    <xf numFmtId="185" fontId="20" fillId="0" borderId="0" applyFill="0" applyBorder="0">
      <alignment horizontal="right" vertical="top"/>
    </xf>
    <xf numFmtId="3" fontId="93" fillId="0" borderId="2">
      <alignment vertical="center"/>
    </xf>
    <xf numFmtId="268" fontId="130" fillId="0" borderId="0" applyFill="0" applyBorder="0">
      <alignment horizontal="right" vertical="top"/>
    </xf>
    <xf numFmtId="269" fontId="20" fillId="0" borderId="0" applyFill="0" applyBorder="0">
      <alignment horizontal="right" vertical="top"/>
    </xf>
    <xf numFmtId="269" fontId="20" fillId="0" borderId="0" applyFill="0" applyBorder="0">
      <alignment horizontal="right" vertical="top"/>
    </xf>
    <xf numFmtId="3" fontId="93" fillId="0" borderId="2">
      <alignment vertical="center"/>
    </xf>
    <xf numFmtId="270" fontId="130" fillId="0" borderId="0" applyFill="0" applyBorder="0">
      <alignment horizontal="right" vertical="top"/>
    </xf>
    <xf numFmtId="271" fontId="20" fillId="0" borderId="0" applyFill="0" applyBorder="0">
      <alignment horizontal="right" vertical="top"/>
    </xf>
    <xf numFmtId="271" fontId="20" fillId="0" borderId="0" applyFill="0" applyBorder="0">
      <alignment horizontal="right" vertical="top"/>
    </xf>
    <xf numFmtId="3" fontId="93" fillId="0" borderId="2">
      <alignment vertical="center"/>
    </xf>
    <xf numFmtId="272" fontId="130" fillId="0" borderId="0" applyFill="0" applyBorder="0">
      <alignment horizontal="right" vertical="top"/>
    </xf>
    <xf numFmtId="273" fontId="20" fillId="0" borderId="0" applyFill="0" applyBorder="0">
      <alignment horizontal="right" vertical="top"/>
    </xf>
    <xf numFmtId="273" fontId="20" fillId="0" borderId="0" applyFill="0" applyBorder="0">
      <alignment horizontal="right" vertical="top"/>
    </xf>
    <xf numFmtId="3" fontId="93" fillId="0" borderId="2">
      <alignment vertical="center"/>
    </xf>
    <xf numFmtId="0" fontId="131" fillId="0" borderId="0">
      <alignment horizontal="left"/>
    </xf>
    <xf numFmtId="0" fontId="132" fillId="0" borderId="0">
      <alignment horizontal="center" wrapText="1"/>
    </xf>
    <xf numFmtId="0" fontId="131" fillId="0" borderId="42">
      <alignment horizontal="right" wrapText="1"/>
    </xf>
    <xf numFmtId="0" fontId="3" fillId="0" borderId="0" applyNumberFormat="0" applyFont="0" applyFill="0" applyBorder="0" applyAlignment="0" applyProtection="0"/>
    <xf numFmtId="0" fontId="3" fillId="0" borderId="0" applyNumberFormat="0" applyFont="0" applyFill="0" applyBorder="0" applyAlignment="0" applyProtection="0"/>
    <xf numFmtId="0" fontId="131" fillId="0" borderId="42">
      <alignment horizontal="right" wrapText="1"/>
    </xf>
    <xf numFmtId="0" fontId="131" fillId="0" borderId="42">
      <alignment horizontal="right" wrapText="1"/>
    </xf>
    <xf numFmtId="0" fontId="131" fillId="0" borderId="42">
      <alignment horizontal="right" wrapText="1"/>
    </xf>
    <xf numFmtId="0" fontId="3" fillId="0" borderId="0" applyNumberFormat="0" applyFont="0" applyFill="0" applyBorder="0" applyAlignment="0" applyProtection="0"/>
    <xf numFmtId="0" fontId="131" fillId="0" borderId="42">
      <alignment horizontal="right" wrapText="1"/>
    </xf>
    <xf numFmtId="0" fontId="3" fillId="0" borderId="0" applyNumberFormat="0" applyFont="0" applyFill="0" applyBorder="0" applyAlignment="0" applyProtection="0"/>
    <xf numFmtId="0" fontId="3" fillId="0" borderId="0" applyNumberFormat="0" applyFont="0" applyFill="0" applyBorder="0" applyAlignment="0" applyProtection="0"/>
    <xf numFmtId="0" fontId="131" fillId="0" borderId="42">
      <alignment horizontal="right" wrapText="1"/>
    </xf>
    <xf numFmtId="0" fontId="131" fillId="0" borderId="42">
      <alignment horizontal="right" wrapText="1"/>
    </xf>
    <xf numFmtId="0" fontId="131" fillId="0" borderId="42">
      <alignment horizontal="right" wrapText="1"/>
    </xf>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274" fontId="133" fillId="0" borderId="42">
      <alignment horizontal="right"/>
    </xf>
    <xf numFmtId="0" fontId="3" fillId="0" borderId="0" applyNumberFormat="0" applyFont="0" applyFill="0" applyBorder="0" applyAlignment="0" applyProtection="0"/>
    <xf numFmtId="0" fontId="3" fillId="0" borderId="0" applyNumberFormat="0" applyFont="0" applyFill="0" applyBorder="0" applyAlignment="0" applyProtection="0"/>
    <xf numFmtId="274" fontId="133" fillId="0" borderId="42">
      <alignment horizontal="right"/>
    </xf>
    <xf numFmtId="274" fontId="133" fillId="0" borderId="42">
      <alignment horizontal="right"/>
    </xf>
    <xf numFmtId="274" fontId="133" fillId="0" borderId="42">
      <alignment horizontal="right"/>
    </xf>
    <xf numFmtId="0" fontId="3" fillId="0" borderId="0" applyNumberFormat="0" applyFont="0" applyFill="0" applyBorder="0" applyAlignment="0" applyProtection="0"/>
    <xf numFmtId="0" fontId="134" fillId="0" borderId="0">
      <alignment vertical="center"/>
    </xf>
    <xf numFmtId="275" fontId="134" fillId="0" borderId="0">
      <alignment horizontal="left" vertical="center"/>
    </xf>
    <xf numFmtId="276" fontId="135" fillId="0" borderId="0">
      <alignment vertical="center"/>
    </xf>
    <xf numFmtId="0" fontId="136" fillId="0" borderId="0">
      <alignment vertical="center"/>
    </xf>
    <xf numFmtId="274" fontId="133" fillId="0" borderId="42">
      <alignment horizontal="left"/>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274" fontId="133" fillId="0" borderId="42">
      <alignment horizontal="left"/>
    </xf>
    <xf numFmtId="274" fontId="133" fillId="0" borderId="42">
      <alignment horizontal="left"/>
    </xf>
    <xf numFmtId="0" fontId="3" fillId="0" borderId="0" applyNumberFormat="0" applyFont="0" applyFill="0" applyBorder="0" applyAlignment="0" applyProtection="0"/>
    <xf numFmtId="274" fontId="102" fillId="0" borderId="0" applyFill="0" applyBorder="0">
      <alignment vertical="top"/>
    </xf>
    <xf numFmtId="274" fontId="113" fillId="0" borderId="0" applyFill="0" applyBorder="0" applyProtection="0">
      <alignment vertical="top"/>
    </xf>
    <xf numFmtId="274" fontId="137" fillId="0" borderId="0">
      <alignment vertical="top"/>
    </xf>
    <xf numFmtId="274" fontId="20" fillId="0" borderId="0">
      <alignment horizontal="center"/>
    </xf>
    <xf numFmtId="274" fontId="138" fillId="0" borderId="42">
      <alignment horizont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274" fontId="138" fillId="0" borderId="42">
      <alignment horizontal="center"/>
    </xf>
    <xf numFmtId="274" fontId="138" fillId="0" borderId="42">
      <alignment horizontal="center"/>
    </xf>
    <xf numFmtId="0" fontId="3" fillId="0" borderId="0" applyNumberFormat="0" applyFont="0" applyFill="0" applyBorder="0" applyAlignment="0" applyProtection="0"/>
    <xf numFmtId="165" fontId="130" fillId="0" borderId="0" applyFill="0" applyBorder="0" applyAlignment="0" applyProtection="0">
      <alignment horizontal="right" vertical="top"/>
    </xf>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165" fontId="20" fillId="0" borderId="43" applyFill="0" applyBorder="0" applyProtection="0">
      <alignment horizontal="right" vertical="top"/>
    </xf>
    <xf numFmtId="0" fontId="3" fillId="0" borderId="0" applyNumberFormat="0" applyFont="0" applyFill="0" applyBorder="0" applyAlignment="0" applyProtection="0"/>
    <xf numFmtId="0" fontId="3" fillId="0" borderId="0" applyNumberFormat="0" applyFont="0" applyFill="0" applyBorder="0" applyAlignment="0" applyProtection="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165" fontId="20" fillId="0" borderId="43" applyFill="0" applyBorder="0" applyProtection="0">
      <alignment horizontal="right" vertical="top"/>
    </xf>
    <xf numFmtId="0" fontId="3" fillId="0" borderId="0" applyNumberFormat="0" applyFont="0" applyFill="0" applyBorder="0" applyAlignment="0" applyProtection="0"/>
    <xf numFmtId="0" fontId="3" fillId="0" borderId="0" applyNumberFormat="0" applyFont="0" applyFill="0" applyBorder="0" applyAlignment="0" applyProtection="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3" fontId="93" fillId="0" borderId="2">
      <alignment vertical="center"/>
    </xf>
    <xf numFmtId="275" fontId="6" fillId="0" borderId="0">
      <alignment horizontal="lef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274" fontId="6"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274" fontId="53" fillId="0" borderId="0"/>
    <xf numFmtId="274" fontId="139"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274" fontId="3" fillId="0" borderId="0"/>
    <xf numFmtId="274" fontId="3" fillId="0" borderId="0"/>
    <xf numFmtId="0" fontId="3" fillId="0" borderId="0" applyNumberFormat="0" applyFont="0" applyFill="0" applyBorder="0" applyAlignment="0" applyProtection="0"/>
    <xf numFmtId="3" fontId="93" fillId="0" borderId="2">
      <alignment vertical="center"/>
    </xf>
    <xf numFmtId="274" fontId="140" fillId="0" borderId="0">
      <alignment horizontal="left" vertical="top"/>
    </xf>
    <xf numFmtId="0" fontId="3" fillId="0" borderId="0" applyNumberFormat="0" applyFont="0" applyFill="0" applyBorder="0" applyAlignment="0" applyProtection="0"/>
    <xf numFmtId="0" fontId="3" fillId="0" borderId="0" applyNumberFormat="0" applyFont="0" applyFill="0" applyBorder="0" applyAlignment="0" applyProtection="0"/>
    <xf numFmtId="0" fontId="130" fillId="0" borderId="0" applyFill="0" applyBorder="0">
      <alignment horizontal="left" vertical="top"/>
    </xf>
    <xf numFmtId="0" fontId="20" fillId="0" borderId="0" applyFill="0" applyBorder="0">
      <alignment horizontal="left" vertical="top" wrapText="1"/>
    </xf>
    <xf numFmtId="0" fontId="20" fillId="0" borderId="0" applyFill="0" applyBorder="0">
      <alignment horizontal="left" vertical="top" wrapText="1"/>
    </xf>
    <xf numFmtId="3" fontId="93" fillId="0" borderId="2">
      <alignment vertical="center"/>
    </xf>
    <xf numFmtId="0" fontId="141" fillId="0" borderId="0">
      <alignment horizontal="left" vertical="top" wrapText="1"/>
    </xf>
    <xf numFmtId="0" fontId="142" fillId="0" borderId="0">
      <alignment horizontal="left" vertical="top" wrapText="1"/>
    </xf>
    <xf numFmtId="0" fontId="129" fillId="0" borderId="0">
      <alignment horizontal="left" vertical="top" wrapText="1"/>
    </xf>
    <xf numFmtId="3" fontId="143" fillId="7" borderId="8">
      <alignment horizontal="centerContinuous"/>
    </xf>
    <xf numFmtId="0" fontId="32" fillId="0" borderId="13" applyNumberFormat="0" applyFill="0" applyBorder="0" applyAlignment="0"/>
    <xf numFmtId="277" fontId="144" fillId="0" borderId="0"/>
    <xf numFmtId="0" fontId="3" fillId="0" borderId="0" applyNumberFormat="0" applyFont="0" applyFill="0" applyBorder="0" applyAlignment="0" applyProtection="0"/>
    <xf numFmtId="0" fontId="44" fillId="0" borderId="0"/>
    <xf numFmtId="38" fontId="80" fillId="0" borderId="0"/>
    <xf numFmtId="278" fontId="145" fillId="0" borderId="0">
      <protection locked="0"/>
    </xf>
    <xf numFmtId="279" fontId="3" fillId="0" borderId="0"/>
    <xf numFmtId="0" fontId="3" fillId="0" borderId="0"/>
    <xf numFmtId="0" fontId="3" fillId="0" borderId="0"/>
    <xf numFmtId="0" fontId="3" fillId="0" borderId="0" applyNumberFormat="0" applyFont="0" applyFill="0" applyBorder="0" applyAlignment="0" applyProtection="0"/>
    <xf numFmtId="3" fontId="93" fillId="0" borderId="2">
      <alignment vertical="center"/>
    </xf>
    <xf numFmtId="0" fontId="44" fillId="0" borderId="0"/>
    <xf numFmtId="0" fontId="146" fillId="0" borderId="0" applyFill="0" applyBorder="0" applyProtection="0">
      <alignment horizontal="left"/>
    </xf>
    <xf numFmtId="0" fontId="147" fillId="56" borderId="0"/>
    <xf numFmtId="37" fontId="148" fillId="56" borderId="0" applyNumberFormat="0" applyBorder="0" applyAlignment="0" applyProtection="0"/>
    <xf numFmtId="272" fontId="148" fillId="56" borderId="0" applyNumberFormat="0" applyBorder="0" applyAlignment="0" applyProtection="0"/>
    <xf numFmtId="3" fontId="93" fillId="0" borderId="2">
      <alignment vertical="center"/>
    </xf>
    <xf numFmtId="0" fontId="149" fillId="68" borderId="0" applyNumberFormat="0" applyFont="0" applyBorder="0" applyAlignment="0"/>
    <xf numFmtId="0" fontId="3" fillId="0" borderId="0" applyFont="0" applyFill="0" applyBorder="0" applyAlignment="0" applyProtection="0"/>
    <xf numFmtId="0" fontId="44" fillId="0" borderId="0"/>
    <xf numFmtId="0" fontId="44" fillId="0" borderId="0"/>
    <xf numFmtId="3" fontId="93" fillId="0" borderId="2">
      <alignment vertical="center"/>
    </xf>
    <xf numFmtId="0" fontId="3"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280" fontId="3" fillId="0" borderId="0" applyFont="0" applyFill="0" applyBorder="0" applyAlignment="0" applyProtection="0"/>
    <xf numFmtId="0" fontId="3" fillId="69" borderId="7" applyNumberFormat="0" applyFont="0" applyAlignment="0" applyProtection="0"/>
    <xf numFmtId="0" fontId="3" fillId="69" borderId="7" applyNumberFormat="0" applyFont="0" applyAlignment="0" applyProtection="0"/>
    <xf numFmtId="0" fontId="3" fillId="69" borderId="7" applyNumberFormat="0" applyFont="0" applyAlignment="0" applyProtection="0"/>
    <xf numFmtId="0" fontId="3" fillId="69" borderId="7" applyNumberFormat="0" applyFont="0" applyAlignment="0" applyProtection="0"/>
    <xf numFmtId="0" fontId="3" fillId="69" borderId="7" applyNumberFormat="0" applyFont="0" applyAlignment="0" applyProtection="0"/>
    <xf numFmtId="0" fontId="3" fillId="0" borderId="7" applyNumberFormat="0" applyFont="0" applyFill="0" applyAlignment="0" applyProtection="0"/>
    <xf numFmtId="0" fontId="3" fillId="0" borderId="7" applyNumberFormat="0" applyFont="0" applyFill="0" applyAlignment="0" applyProtection="0"/>
    <xf numFmtId="0" fontId="3" fillId="0" borderId="7" applyNumberFormat="0" applyFont="0" applyFill="0" applyAlignment="0" applyProtection="0"/>
    <xf numFmtId="0" fontId="3" fillId="0" borderId="7" applyNumberFormat="0" applyFont="0" applyFill="0" applyAlignment="0" applyProtection="0"/>
    <xf numFmtId="0" fontId="3" fillId="0" borderId="7" applyNumberFormat="0" applyFont="0" applyFill="0" applyAlignment="0" applyProtection="0"/>
    <xf numFmtId="0" fontId="150" fillId="0" borderId="0">
      <alignment horizontal="centerContinuous" vertical="center"/>
    </xf>
    <xf numFmtId="281" fontId="3" fillId="0" borderId="0" applyFont="0" applyFill="0" applyBorder="0" applyAlignment="0" applyProtection="0"/>
    <xf numFmtId="0" fontId="103" fillId="61" borderId="0">
      <alignment horizontal="left"/>
    </xf>
    <xf numFmtId="1" fontId="151" fillId="0" borderId="44">
      <alignment horizontal="left"/>
    </xf>
    <xf numFmtId="221" fontId="152" fillId="56" borderId="0" applyNumberFormat="0" applyBorder="0">
      <alignment horizontal="center" vertical="center"/>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0" fontId="3" fillId="0" borderId="0" applyNumberFormat="0" applyFont="0" applyFill="0" applyBorder="0" applyAlignment="0" applyProtection="0"/>
    <xf numFmtId="0" fontId="21" fillId="0" borderId="0" applyFont="0" applyFill="0" applyBorder="0" applyAlignment="0" applyProtection="0"/>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3" fillId="0" borderId="0" applyNumberFormat="0" applyFont="0" applyFill="0" applyBorder="0" applyAlignment="0" applyProtection="0"/>
    <xf numFmtId="0" fontId="153" fillId="22" borderId="0" applyNumberFormat="0" applyBorder="0" applyAlignment="0" applyProtection="0"/>
    <xf numFmtId="0" fontId="154" fillId="22" borderId="0" applyNumberFormat="0" applyBorder="0" applyAlignment="0" applyProtection="0"/>
    <xf numFmtId="0" fontId="154" fillId="22" borderId="0" applyNumberFormat="0" applyBorder="0" applyAlignment="0" applyProtection="0"/>
    <xf numFmtId="0" fontId="154" fillId="22" borderId="0" applyNumberFormat="0" applyBorder="0" applyAlignment="0" applyProtection="0"/>
    <xf numFmtId="0" fontId="154" fillId="22" borderId="0" applyNumberFormat="0" applyBorder="0" applyAlignment="0" applyProtection="0"/>
    <xf numFmtId="0" fontId="44" fillId="0" borderId="0"/>
    <xf numFmtId="0" fontId="44" fillId="0" borderId="0"/>
    <xf numFmtId="0" fontId="44" fillId="0" borderId="0"/>
    <xf numFmtId="0" fontId="44" fillId="0" borderId="0"/>
    <xf numFmtId="0" fontId="153" fillId="27" borderId="0" applyNumberFormat="0" applyBorder="0" applyAlignment="0" applyProtection="0"/>
    <xf numFmtId="0" fontId="153" fillId="27" borderId="0" applyNumberFormat="0" applyBorder="0" applyAlignment="0" applyProtection="0"/>
    <xf numFmtId="0" fontId="153" fillId="27" borderId="0" applyNumberFormat="0" applyBorder="0" applyAlignment="0" applyProtection="0"/>
    <xf numFmtId="0" fontId="154" fillId="22" borderId="0" applyNumberFormat="0" applyBorder="0" applyAlignment="0" applyProtection="0"/>
    <xf numFmtId="0" fontId="154" fillId="22" borderId="0" applyNumberFormat="0" applyBorder="0" applyAlignment="0" applyProtection="0"/>
    <xf numFmtId="0" fontId="154" fillId="22" borderId="0" applyNumberFormat="0" applyBorder="0" applyAlignment="0" applyProtection="0"/>
    <xf numFmtId="0" fontId="154" fillId="22" borderId="0" applyNumberFormat="0" applyBorder="0" applyAlignment="0" applyProtection="0"/>
    <xf numFmtId="0" fontId="154" fillId="22" borderId="0" applyNumberFormat="0" applyBorder="0" applyAlignment="0" applyProtection="0"/>
    <xf numFmtId="0" fontId="155" fillId="22" borderId="0" applyNumberFormat="0" applyBorder="0" applyAlignment="0" applyProtection="0"/>
    <xf numFmtId="38" fontId="17" fillId="56" borderId="0" applyNumberFormat="0" applyBorder="0" applyAlignment="0" applyProtection="0"/>
    <xf numFmtId="38" fontId="17" fillId="56" borderId="0" applyNumberFormat="0" applyBorder="0" applyAlignment="0" applyProtection="0"/>
    <xf numFmtId="0" fontId="17" fillId="56" borderId="0" applyNumberFormat="0" applyBorder="0" applyAlignment="0" applyProtection="0"/>
    <xf numFmtId="3" fontId="93" fillId="0" borderId="2">
      <alignment vertical="center"/>
    </xf>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39" fontId="41" fillId="70" borderId="0" applyNumberFormat="0" applyBorder="0" applyAlignment="0" applyProtection="0"/>
    <xf numFmtId="0" fontId="3" fillId="0" borderId="0" applyNumberFormat="0" applyFont="0" applyFill="0" applyBorder="0" applyAlignment="0" applyProtection="0"/>
    <xf numFmtId="0" fontId="44" fillId="0" borderId="0"/>
    <xf numFmtId="3" fontId="93" fillId="0" borderId="2">
      <alignment vertical="center"/>
    </xf>
    <xf numFmtId="39" fontId="41" fillId="70" borderId="0" applyNumberFormat="0" applyBorder="0" applyAlignment="0" applyProtection="0"/>
    <xf numFmtId="0" fontId="3" fillId="0" borderId="0" applyNumberFormat="0" applyFont="0" applyFill="0" applyBorder="0" applyAlignment="0" applyProtection="0"/>
    <xf numFmtId="3" fontId="93" fillId="0" borderId="2">
      <alignment vertical="center"/>
    </xf>
    <xf numFmtId="38" fontId="17" fillId="56" borderId="0" applyNumberFormat="0" applyBorder="0" applyAlignment="0" applyProtection="0"/>
    <xf numFmtId="0" fontId="17" fillId="56" borderId="0" applyNumberFormat="0" applyBorder="0" applyAlignment="0" applyProtection="0"/>
    <xf numFmtId="3" fontId="93" fillId="0" borderId="2">
      <alignment vertical="center"/>
    </xf>
    <xf numFmtId="38" fontId="17" fillId="56" borderId="0" applyNumberFormat="0" applyBorder="0" applyAlignment="0" applyProtection="0"/>
    <xf numFmtId="0" fontId="17" fillId="56" borderId="0" applyNumberFormat="0" applyBorder="0" applyAlignment="0" applyProtection="0"/>
    <xf numFmtId="3" fontId="93" fillId="0" borderId="2">
      <alignment vertical="center"/>
    </xf>
    <xf numFmtId="38" fontId="17" fillId="56" borderId="0" applyNumberFormat="0" applyBorder="0" applyAlignment="0" applyProtection="0"/>
    <xf numFmtId="0" fontId="17" fillId="56" borderId="0" applyNumberFormat="0" applyBorder="0" applyAlignment="0" applyProtection="0"/>
    <xf numFmtId="3" fontId="93" fillId="0" borderId="2">
      <alignment vertical="center"/>
    </xf>
    <xf numFmtId="38" fontId="17" fillId="56" borderId="0" applyNumberFormat="0" applyBorder="0" applyAlignment="0" applyProtection="0"/>
    <xf numFmtId="0" fontId="17" fillId="56" borderId="0" applyNumberFormat="0" applyBorder="0" applyAlignment="0" applyProtection="0"/>
    <xf numFmtId="3" fontId="93" fillId="0" borderId="2">
      <alignment vertical="center"/>
    </xf>
    <xf numFmtId="38" fontId="17" fillId="56" borderId="0" applyNumberFormat="0" applyBorder="0" applyAlignment="0" applyProtection="0"/>
    <xf numFmtId="0" fontId="17" fillId="56" borderId="0" applyNumberFormat="0" applyBorder="0" applyAlignment="0" applyProtection="0"/>
    <xf numFmtId="3" fontId="93" fillId="0" borderId="2">
      <alignment vertical="center"/>
    </xf>
    <xf numFmtId="38" fontId="17" fillId="56" borderId="0" applyNumberFormat="0" applyBorder="0" applyAlignment="0" applyProtection="0"/>
    <xf numFmtId="0" fontId="17" fillId="56" borderId="0" applyNumberFormat="0" applyBorder="0" applyAlignment="0" applyProtection="0"/>
    <xf numFmtId="3" fontId="93" fillId="0" borderId="2">
      <alignment vertical="center"/>
    </xf>
    <xf numFmtId="38" fontId="41" fillId="71" borderId="0" applyNumberFormat="0" applyFont="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applyNumberFormat="0" applyFont="0" applyFill="0" applyBorder="0" applyAlignment="0" applyProtection="0"/>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0" fontId="3" fillId="0" borderId="0" applyNumberFormat="0" applyFont="0" applyFill="0" applyBorder="0" applyAlignment="0" applyProtection="0"/>
    <xf numFmtId="0" fontId="2" fillId="59" borderId="12"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2" fillId="59" borderId="12" applyAlignment="0" applyProtection="0"/>
    <xf numFmtId="0" fontId="2" fillId="59" borderId="12" applyAlignment="0" applyProtection="0"/>
    <xf numFmtId="0" fontId="3" fillId="0" borderId="0" applyNumberFormat="0" applyFont="0" applyFill="0" applyBorder="0" applyAlignment="0" applyProtection="0"/>
    <xf numFmtId="0" fontId="3" fillId="56" borderId="9" applyNumberFormat="0" applyFont="0" applyBorder="0" applyAlignment="0" applyProtection="0">
      <alignment horizontal="center"/>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56" borderId="9" applyNumberFormat="0" applyFont="0" applyBorder="0" applyAlignment="0" applyProtection="0">
      <alignment horizont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56" borderId="9" applyNumberFormat="0" applyFont="0" applyBorder="0" applyProtection="0">
      <alignment horizontal="center" vertical="center"/>
    </xf>
    <xf numFmtId="0" fontId="3" fillId="56" borderId="9" applyNumberFormat="0" applyFont="0" applyBorder="0" applyProtection="0">
      <alignment horizontal="center" vertical="center"/>
    </xf>
    <xf numFmtId="0" fontId="3" fillId="56" borderId="9" applyNumberFormat="0" applyFont="0" applyBorder="0" applyProtection="0">
      <alignment horizontal="center" vertical="center"/>
    </xf>
    <xf numFmtId="0" fontId="3" fillId="56" borderId="9" applyNumberFormat="0" applyFont="0" applyBorder="0" applyProtection="0">
      <alignment horizontal="center" vertical="center"/>
    </xf>
    <xf numFmtId="0" fontId="3" fillId="56" borderId="9" applyNumberFormat="0" applyFont="0" applyBorder="0" applyAlignment="0" applyProtection="0">
      <alignment horizontal="center"/>
    </xf>
    <xf numFmtId="0" fontId="3" fillId="56" borderId="9" applyNumberFormat="0" applyFont="0" applyBorder="0" applyAlignment="0" applyProtection="0">
      <alignment horizontal="center"/>
    </xf>
    <xf numFmtId="0" fontId="3" fillId="56" borderId="9" applyNumberFormat="0" applyFont="0" applyBorder="0" applyAlignment="0" applyProtection="0">
      <alignment horizontal="center"/>
    </xf>
    <xf numFmtId="0" fontId="3" fillId="56" borderId="9" applyNumberFormat="0" applyFont="0" applyBorder="0" applyAlignment="0" applyProtection="0">
      <alignment horizontal="center"/>
    </xf>
    <xf numFmtId="0" fontId="3" fillId="56" borderId="9" applyNumberFormat="0" applyFont="0" applyBorder="0" applyAlignment="0" applyProtection="0">
      <alignment horizontal="center"/>
    </xf>
    <xf numFmtId="3" fontId="93" fillId="0" borderId="2">
      <alignment vertical="center"/>
    </xf>
    <xf numFmtId="0" fontId="44" fillId="0" borderId="0"/>
    <xf numFmtId="0" fontId="44" fillId="0" borderId="0"/>
    <xf numFmtId="0" fontId="44" fillId="0" borderId="0"/>
    <xf numFmtId="0" fontId="3" fillId="0" borderId="0" applyNumberFormat="0" applyFont="0" applyFill="0" applyBorder="0" applyAlignment="0" applyProtection="0"/>
    <xf numFmtId="0" fontId="44" fillId="0" borderId="0"/>
    <xf numFmtId="0" fontId="3" fillId="56" borderId="9" applyNumberFormat="0" applyFont="0" applyBorder="0" applyAlignment="0" applyProtection="0">
      <alignment horizontal="center"/>
    </xf>
    <xf numFmtId="0" fontId="3" fillId="56" borderId="9" applyNumberFormat="0" applyFont="0" applyBorder="0" applyAlignment="0" applyProtection="0">
      <alignment horizontal="center"/>
    </xf>
    <xf numFmtId="0" fontId="3" fillId="56" borderId="9" applyNumberFormat="0" applyFont="0" applyBorder="0" applyAlignment="0" applyProtection="0">
      <alignment horizontal="center"/>
    </xf>
    <xf numFmtId="0" fontId="3" fillId="56" borderId="9" applyNumberFormat="0" applyFont="0" applyBorder="0" applyAlignment="0" applyProtection="0">
      <alignment horizontal="center"/>
    </xf>
    <xf numFmtId="3" fontId="93" fillId="0" borderId="2">
      <alignment vertical="center"/>
    </xf>
    <xf numFmtId="0" fontId="3" fillId="0" borderId="0" applyNumberFormat="0" applyFont="0" applyFill="0" applyBorder="0" applyAlignment="0" applyProtection="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2" fillId="56" borderId="16"/>
    <xf numFmtId="0" fontId="3" fillId="72" borderId="6" applyNumberFormat="0" applyFont="0" applyBorder="0" applyAlignment="0"/>
    <xf numFmtId="0" fontId="3" fillId="72" borderId="6" applyNumberFormat="0" applyFont="0" applyBorder="0" applyAlignment="0"/>
    <xf numFmtId="0" fontId="3" fillId="72" borderId="6" applyNumberFormat="0" applyFont="0" applyBorder="0" applyAlignment="0"/>
    <xf numFmtId="0" fontId="3" fillId="72" borderId="6" applyNumberFormat="0" applyFont="0" applyBorder="0" applyAlignment="0"/>
    <xf numFmtId="0" fontId="3" fillId="72" borderId="6" applyNumberFormat="0" applyFont="0" applyBorder="0" applyAlignment="0"/>
    <xf numFmtId="0" fontId="3" fillId="0" borderId="0" applyNumberFormat="0" applyFont="0" applyFill="0" applyBorder="0" applyAlignment="0" applyProtection="0"/>
    <xf numFmtId="0" fontId="3" fillId="0" borderId="0" applyNumberFormat="0" applyFont="0" applyFill="0" applyBorder="0" applyAlignment="0" applyProtection="0"/>
    <xf numFmtId="282" fontId="49" fillId="55" borderId="0" applyBorder="0" applyAlignment="0"/>
    <xf numFmtId="283" fontId="29" fillId="0" borderId="0" applyFont="0" applyFill="0" applyBorder="0" applyAlignment="0" applyProtection="0">
      <alignment horizontal="right"/>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0" fontId="156" fillId="73" borderId="5" applyNumberFormat="0" applyFont="0" applyBorder="0" applyAlignment="0">
      <alignment horizontal="centerContinuous"/>
    </xf>
    <xf numFmtId="0" fontId="157" fillId="0" borderId="0" applyProtection="0">
      <alignment horizontal="right"/>
    </xf>
    <xf numFmtId="0" fontId="157" fillId="0" borderId="0" applyProtection="0">
      <alignment horizontal="right"/>
    </xf>
    <xf numFmtId="0" fontId="156" fillId="73" borderId="5" applyNumberFormat="0" applyFont="0" applyBorder="0" applyAlignment="0">
      <alignment horizontal="centerContinuous"/>
    </xf>
    <xf numFmtId="0" fontId="156" fillId="73" borderId="5" applyNumberFormat="0" applyFont="0" applyBorder="0" applyAlignment="0">
      <alignment horizontal="centerContinuous"/>
    </xf>
    <xf numFmtId="0" fontId="156" fillId="73" borderId="5" applyNumberFormat="0" applyFont="0" applyBorder="0" applyAlignment="0">
      <alignment horizontal="centerContinuous"/>
    </xf>
    <xf numFmtId="0" fontId="156" fillId="73" borderId="5" applyNumberFormat="0" applyFont="0" applyBorder="0" applyAlignment="0">
      <alignment horizontal="centerContinuous"/>
    </xf>
    <xf numFmtId="0" fontId="157" fillId="0" borderId="0" applyProtection="0">
      <alignment horizontal="right"/>
    </xf>
    <xf numFmtId="0" fontId="5" fillId="0" borderId="11" applyNumberFormat="0" applyAlignment="0" applyProtection="0">
      <alignment horizontal="left" vertical="center"/>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0" fontId="5" fillId="0" borderId="12">
      <alignment horizontal="left" vertical="center"/>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0" fontId="158" fillId="53" borderId="0"/>
    <xf numFmtId="0" fontId="159" fillId="0" borderId="45" applyNumberFormat="0" applyFill="0" applyAlignment="0" applyProtection="0"/>
    <xf numFmtId="0" fontId="159" fillId="0" borderId="45" applyNumberFormat="0" applyFill="0" applyAlignment="0" applyProtection="0"/>
    <xf numFmtId="0" fontId="159" fillId="0" borderId="45" applyNumberFormat="0" applyFill="0" applyAlignment="0" applyProtection="0"/>
    <xf numFmtId="0" fontId="159" fillId="0" borderId="45" applyNumberFormat="0" applyFill="0" applyAlignment="0" applyProtection="0"/>
    <xf numFmtId="0" fontId="159" fillId="0" borderId="45" applyNumberFormat="0" applyFill="0" applyAlignment="0" applyProtection="0"/>
    <xf numFmtId="0" fontId="160" fillId="0" borderId="46" applyNumberFormat="0" applyFill="0" applyAlignment="0" applyProtection="0"/>
    <xf numFmtId="0" fontId="160" fillId="0" borderId="46" applyNumberFormat="0" applyFill="0" applyAlignment="0" applyProtection="0"/>
    <xf numFmtId="0" fontId="160" fillId="0" borderId="46" applyNumberFormat="0" applyFill="0" applyAlignment="0" applyProtection="0"/>
    <xf numFmtId="0" fontId="159" fillId="0" borderId="45" applyNumberFormat="0" applyFill="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159" fillId="0" borderId="45" applyNumberFormat="0" applyFill="0" applyAlignment="0" applyProtection="0"/>
    <xf numFmtId="0" fontId="159" fillId="0" borderId="45" applyNumberFormat="0" applyFill="0" applyAlignment="0" applyProtection="0"/>
    <xf numFmtId="0" fontId="159" fillId="0" borderId="45" applyNumberFormat="0" applyFill="0" applyAlignment="0" applyProtection="0"/>
    <xf numFmtId="0" fontId="159" fillId="0" borderId="45" applyNumberFormat="0" applyFill="0" applyAlignment="0" applyProtection="0"/>
    <xf numFmtId="0" fontId="161" fillId="0" borderId="45" applyNumberFormat="0" applyFill="0" applyAlignment="0" applyProtection="0"/>
    <xf numFmtId="0" fontId="162" fillId="0" borderId="47" applyNumberFormat="0" applyFill="0" applyAlignment="0" applyProtection="0"/>
    <xf numFmtId="0" fontId="163" fillId="0" borderId="0" applyProtection="0">
      <alignment horizontal="left"/>
    </xf>
    <xf numFmtId="0" fontId="163" fillId="0" borderId="0" applyProtection="0">
      <alignment horizontal="left"/>
    </xf>
    <xf numFmtId="0" fontId="163" fillId="0" borderId="0" applyProtection="0">
      <alignment horizontal="left"/>
    </xf>
    <xf numFmtId="0" fontId="163" fillId="0" borderId="0" applyProtection="0">
      <alignment horizontal="left"/>
    </xf>
    <xf numFmtId="0" fontId="44" fillId="0" borderId="0"/>
    <xf numFmtId="0" fontId="44" fillId="0" borderId="0"/>
    <xf numFmtId="0" fontId="44" fillId="0" borderId="0"/>
    <xf numFmtId="0" fontId="44" fillId="0" borderId="0"/>
    <xf numFmtId="0" fontId="164" fillId="0" borderId="48" applyNumberFormat="0" applyFill="0" applyAlignment="0" applyProtection="0"/>
    <xf numFmtId="0" fontId="164" fillId="0" borderId="48" applyNumberFormat="0" applyFill="0" applyAlignment="0" applyProtection="0"/>
    <xf numFmtId="0" fontId="164" fillId="0" borderId="48" applyNumberFormat="0" applyFill="0" applyAlignment="0" applyProtection="0"/>
    <xf numFmtId="0" fontId="163" fillId="0" borderId="0" applyProtection="0">
      <alignment horizontal="left"/>
    </xf>
    <xf numFmtId="0" fontId="3" fillId="0" borderId="0" applyNumberFormat="0" applyFont="0" applyFill="0" applyBorder="0" applyAlignment="0" applyProtection="0"/>
    <xf numFmtId="0" fontId="3" fillId="0" borderId="0" applyNumberFormat="0" applyFont="0" applyFill="0" applyBorder="0" applyAlignment="0" applyProtection="0"/>
    <xf numFmtId="0" fontId="163" fillId="0" borderId="0" applyProtection="0">
      <alignment horizontal="left"/>
    </xf>
    <xf numFmtId="0" fontId="163" fillId="0" borderId="0" applyProtection="0">
      <alignment horizontal="left"/>
    </xf>
    <xf numFmtId="0" fontId="163" fillId="0" borderId="0" applyProtection="0">
      <alignment horizontal="left"/>
    </xf>
    <xf numFmtId="0" fontId="163" fillId="0" borderId="0" applyProtection="0">
      <alignment horizontal="left"/>
    </xf>
    <xf numFmtId="0" fontId="165" fillId="0" borderId="47" applyNumberFormat="0" applyFill="0" applyAlignment="0" applyProtection="0"/>
    <xf numFmtId="0" fontId="166" fillId="0" borderId="49" applyNumberFormat="0" applyFill="0" applyAlignment="0" applyProtection="0"/>
    <xf numFmtId="0" fontId="167" fillId="0" borderId="0" applyProtection="0">
      <alignment horizontal="left"/>
    </xf>
    <xf numFmtId="0" fontId="167" fillId="0" borderId="0" applyProtection="0">
      <alignment horizontal="left"/>
    </xf>
    <xf numFmtId="0" fontId="167" fillId="0" borderId="0" applyProtection="0">
      <alignment horizontal="left"/>
    </xf>
    <xf numFmtId="0" fontId="167" fillId="0" borderId="0" applyProtection="0">
      <alignment horizontal="left"/>
    </xf>
    <xf numFmtId="0" fontId="168" fillId="0" borderId="50" applyNumberFormat="0" applyFill="0" applyAlignment="0" applyProtection="0"/>
    <xf numFmtId="0" fontId="168" fillId="0" borderId="50" applyNumberFormat="0" applyFill="0" applyAlignment="0" applyProtection="0"/>
    <xf numFmtId="0" fontId="168" fillId="0" borderId="50" applyNumberFormat="0" applyFill="0" applyAlignment="0" applyProtection="0"/>
    <xf numFmtId="0" fontId="167" fillId="0" borderId="0" applyProtection="0">
      <alignment horizontal="left"/>
    </xf>
    <xf numFmtId="0" fontId="167" fillId="0" borderId="0" applyProtection="0">
      <alignment horizontal="left"/>
    </xf>
    <xf numFmtId="0" fontId="167" fillId="0" borderId="0" applyProtection="0">
      <alignment horizontal="left"/>
    </xf>
    <xf numFmtId="0" fontId="167" fillId="0" borderId="0" applyProtection="0">
      <alignment horizontal="left"/>
    </xf>
    <xf numFmtId="0" fontId="167" fillId="0" borderId="0" applyProtection="0">
      <alignment horizontal="left"/>
    </xf>
    <xf numFmtId="0" fontId="169" fillId="0" borderId="49" applyNumberFormat="0" applyFill="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9" fillId="0" borderId="0" applyNumberFormat="0" applyFill="0" applyBorder="0" applyAlignment="0" applyProtection="0"/>
    <xf numFmtId="0" fontId="3" fillId="0" borderId="25" applyNumberFormat="0" applyFill="0" applyBorder="0" applyAlignment="0" applyProtection="0">
      <alignment horizontal="left"/>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0" fontId="120" fillId="74" borderId="0" applyNumberFormat="0" applyBorder="0" applyAlignment="0" applyProtection="0"/>
    <xf numFmtId="0" fontId="44" fillId="0" borderId="0"/>
    <xf numFmtId="0" fontId="44" fillId="0" borderId="0"/>
    <xf numFmtId="0" fontId="3"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194" fontId="41" fillId="75"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 fontId="3" fillId="29" borderId="9" applyFont="0" applyProtection="0">
      <alignment horizontal="right"/>
    </xf>
    <xf numFmtId="0" fontId="44" fillId="0" borderId="0"/>
    <xf numFmtId="3" fontId="3" fillId="29" borderId="9" applyFont="0" applyProtection="0">
      <alignment horizontal="right"/>
    </xf>
    <xf numFmtId="0" fontId="3" fillId="0" borderId="0" applyNumberFormat="0" applyFont="0" applyFill="0" applyBorder="0" applyAlignment="0" applyProtection="0"/>
    <xf numFmtId="3" fontId="3" fillId="29" borderId="9" applyFont="0" applyProtection="0">
      <alignment horizontal="right"/>
    </xf>
    <xf numFmtId="3" fontId="3" fillId="29" borderId="9" applyFont="0" applyProtection="0">
      <alignment horizontal="right"/>
    </xf>
    <xf numFmtId="3" fontId="3" fillId="29" borderId="9" applyFont="0" applyProtection="0">
      <alignment horizontal="right"/>
    </xf>
    <xf numFmtId="3" fontId="3" fillId="29" borderId="9" applyFont="0" applyProtection="0">
      <alignment horizontal="right"/>
    </xf>
    <xf numFmtId="3" fontId="93" fillId="0" borderId="2">
      <alignment vertical="center"/>
    </xf>
    <xf numFmtId="0" fontId="3" fillId="0" borderId="0" applyNumberFormat="0" applyFont="0" applyFill="0" applyBorder="0" applyAlignment="0" applyProtection="0"/>
    <xf numFmtId="0" fontId="44" fillId="0" borderId="0"/>
    <xf numFmtId="3" fontId="3" fillId="29" borderId="9" applyFont="0" applyProtection="0">
      <alignment horizontal="right"/>
    </xf>
    <xf numFmtId="3" fontId="3" fillId="29" borderId="9" applyFont="0" applyProtection="0">
      <alignment horizontal="right"/>
    </xf>
    <xf numFmtId="3" fontId="3" fillId="29" borderId="9" applyFont="0" applyProtection="0">
      <alignment horizontal="right"/>
    </xf>
    <xf numFmtId="3" fontId="3" fillId="29" borderId="9" applyFont="0" applyProtection="0">
      <alignment horizontal="right"/>
    </xf>
    <xf numFmtId="3" fontId="93" fillId="0" borderId="2">
      <alignment vertical="center"/>
    </xf>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10" fontId="3" fillId="29" borderId="9" applyFont="0" applyProtection="0">
      <alignment horizontal="right"/>
    </xf>
    <xf numFmtId="0" fontId="44" fillId="0" borderId="0"/>
    <xf numFmtId="10" fontId="3" fillId="29" borderId="9" applyFont="0" applyProtection="0">
      <alignment horizontal="right"/>
    </xf>
    <xf numFmtId="0" fontId="3" fillId="0" borderId="0" applyNumberFormat="0" applyFont="0" applyFill="0" applyBorder="0" applyAlignment="0" applyProtection="0"/>
    <xf numFmtId="10" fontId="3" fillId="29" borderId="9" applyFont="0" applyProtection="0">
      <alignment horizontal="right"/>
    </xf>
    <xf numFmtId="10" fontId="3" fillId="29" borderId="9" applyFont="0" applyProtection="0">
      <alignment horizontal="right"/>
    </xf>
    <xf numFmtId="10" fontId="3" fillId="29" borderId="9" applyFont="0" applyProtection="0">
      <alignment horizontal="right"/>
    </xf>
    <xf numFmtId="10" fontId="3" fillId="29" borderId="9" applyFont="0" applyProtection="0">
      <alignment horizontal="right"/>
    </xf>
    <xf numFmtId="3" fontId="93" fillId="0" borderId="2">
      <alignment vertical="center"/>
    </xf>
    <xf numFmtId="0" fontId="3" fillId="0" borderId="0" applyNumberFormat="0" applyFont="0" applyFill="0" applyBorder="0" applyAlignment="0" applyProtection="0"/>
    <xf numFmtId="0" fontId="44" fillId="0" borderId="0"/>
    <xf numFmtId="10" fontId="3" fillId="29" borderId="9" applyFont="0" applyProtection="0">
      <alignment horizontal="right"/>
    </xf>
    <xf numFmtId="10" fontId="3" fillId="29" borderId="9" applyFont="0" applyProtection="0">
      <alignment horizontal="right"/>
    </xf>
    <xf numFmtId="10" fontId="3" fillId="29" borderId="9" applyFont="0" applyProtection="0">
      <alignment horizontal="right"/>
    </xf>
    <xf numFmtId="10" fontId="3" fillId="29" borderId="9" applyFont="0" applyProtection="0">
      <alignment horizontal="right"/>
    </xf>
    <xf numFmtId="3" fontId="93" fillId="0" borderId="2">
      <alignment vertical="center"/>
    </xf>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9" fontId="3" fillId="29" borderId="9" applyFont="0" applyProtection="0">
      <alignment horizontal="right"/>
    </xf>
    <xf numFmtId="0" fontId="44" fillId="0" borderId="0"/>
    <xf numFmtId="9" fontId="3" fillId="29" borderId="9" applyFont="0" applyProtection="0">
      <alignment horizontal="right"/>
    </xf>
    <xf numFmtId="0" fontId="3" fillId="0" borderId="0" applyNumberFormat="0" applyFont="0" applyFill="0" applyBorder="0" applyAlignment="0" applyProtection="0"/>
    <xf numFmtId="9" fontId="3" fillId="29" borderId="9" applyFont="0" applyProtection="0">
      <alignment horizontal="right"/>
    </xf>
    <xf numFmtId="9" fontId="3" fillId="29" borderId="9" applyFont="0" applyProtection="0">
      <alignment horizontal="right"/>
    </xf>
    <xf numFmtId="9" fontId="3" fillId="29" borderId="9" applyFont="0" applyProtection="0">
      <alignment horizontal="right"/>
    </xf>
    <xf numFmtId="9" fontId="3" fillId="29" borderId="9" applyFont="0" applyProtection="0">
      <alignment horizontal="right"/>
    </xf>
    <xf numFmtId="3" fontId="93" fillId="0" borderId="2">
      <alignment vertical="center"/>
    </xf>
    <xf numFmtId="0" fontId="3" fillId="0" borderId="0" applyNumberFormat="0" applyFont="0" applyFill="0" applyBorder="0" applyAlignment="0" applyProtection="0"/>
    <xf numFmtId="0" fontId="44" fillId="0" borderId="0"/>
    <xf numFmtId="9" fontId="3" fillId="29" borderId="9" applyFont="0" applyProtection="0">
      <alignment horizontal="right"/>
    </xf>
    <xf numFmtId="9" fontId="3" fillId="29" borderId="9" applyFont="0" applyProtection="0">
      <alignment horizontal="right"/>
    </xf>
    <xf numFmtId="9" fontId="3" fillId="29" borderId="9" applyFont="0" applyProtection="0">
      <alignment horizontal="right"/>
    </xf>
    <xf numFmtId="9" fontId="3" fillId="29" borderId="9" applyFont="0" applyProtection="0">
      <alignment horizontal="right"/>
    </xf>
    <xf numFmtId="3" fontId="93" fillId="0" borderId="2">
      <alignment vertical="center"/>
    </xf>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0" fontId="3" fillId="29" borderId="5" applyNumberFormat="0" applyFont="0" applyBorder="0" applyAlignment="0" applyProtection="0">
      <alignment horizontal="left"/>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29" borderId="5" applyNumberFormat="0" applyFont="0" applyBorder="0" applyAlignment="0" applyProtection="0">
      <alignment horizontal="left"/>
    </xf>
    <xf numFmtId="0" fontId="3" fillId="0" borderId="0" applyNumberFormat="0" applyFont="0" applyFill="0" applyBorder="0" applyAlignment="0" applyProtection="0"/>
    <xf numFmtId="0" fontId="3" fillId="29" borderId="5" applyNumberFormat="0" applyFont="0" applyBorder="0" applyAlignment="0" applyProtection="0">
      <alignment horizontal="left"/>
    </xf>
    <xf numFmtId="0" fontId="3" fillId="29" borderId="5" applyNumberFormat="0" applyFont="0" applyBorder="0" applyAlignment="0" applyProtection="0">
      <alignment horizontal="left"/>
    </xf>
    <xf numFmtId="0" fontId="3" fillId="29" borderId="5" applyNumberFormat="0" applyFont="0" applyBorder="0" applyAlignment="0" applyProtection="0">
      <alignment horizontal="left"/>
    </xf>
    <xf numFmtId="0" fontId="3" fillId="29" borderId="5" applyNumberFormat="0" applyFont="0" applyBorder="0" applyAlignment="0" applyProtection="0">
      <alignment horizontal="left"/>
    </xf>
    <xf numFmtId="3" fontId="93" fillId="0" borderId="2">
      <alignment vertical="center"/>
    </xf>
    <xf numFmtId="0" fontId="3" fillId="0" borderId="0" applyNumberFormat="0" applyFont="0" applyFill="0" applyBorder="0" applyAlignment="0" applyProtection="0"/>
    <xf numFmtId="0" fontId="44" fillId="0" borderId="0"/>
    <xf numFmtId="0" fontId="3" fillId="29" borderId="5" applyNumberFormat="0" applyFont="0" applyBorder="0" applyAlignment="0" applyProtection="0">
      <alignment horizontal="left"/>
    </xf>
    <xf numFmtId="0" fontId="3" fillId="29" borderId="5" applyNumberFormat="0" applyFont="0" applyBorder="0" applyAlignment="0" applyProtection="0">
      <alignment horizontal="left"/>
    </xf>
    <xf numFmtId="0" fontId="3" fillId="29" borderId="5" applyNumberFormat="0" applyFont="0" applyBorder="0" applyAlignment="0" applyProtection="0">
      <alignment horizontal="left"/>
    </xf>
    <xf numFmtId="0" fontId="3" fillId="29" borderId="5" applyNumberFormat="0" applyFont="0" applyBorder="0" applyAlignment="0" applyProtection="0">
      <alignment horizontal="left"/>
    </xf>
    <xf numFmtId="3" fontId="93" fillId="0" borderId="2">
      <alignment vertical="center"/>
    </xf>
    <xf numFmtId="0" fontId="3" fillId="0" borderId="0" applyNumberFormat="0" applyFont="0" applyFill="0" applyBorder="0" applyAlignment="0" applyProtection="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37" fontId="148" fillId="0" borderId="0" applyNumberFormat="0" applyBorder="0" applyAlignment="0" applyProtection="0"/>
    <xf numFmtId="272" fontId="148" fillId="0" borderId="0" applyNumberFormat="0" applyBorder="0" applyAlignment="0" applyProtection="0"/>
    <xf numFmtId="3" fontId="93" fillId="0" borderId="2">
      <alignment vertical="center"/>
    </xf>
    <xf numFmtId="37" fontId="2" fillId="0" borderId="0"/>
    <xf numFmtId="272" fontId="2" fillId="0" borderId="0"/>
    <xf numFmtId="3" fontId="93" fillId="0" borderId="2">
      <alignment vertical="center"/>
    </xf>
    <xf numFmtId="0" fontId="170" fillId="0" borderId="0" applyNumberFormat="0" applyFill="0" applyBorder="0" applyAlignment="0" applyProtection="0">
      <alignment vertical="top"/>
      <protection locked="0"/>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0" fontId="44" fillId="0" borderId="0"/>
    <xf numFmtId="0" fontId="3" fillId="0" borderId="0" applyNumberFormat="0" applyFont="0" applyFill="0" applyBorder="0" applyAlignment="0" applyProtection="0"/>
    <xf numFmtId="284" fontId="171" fillId="0" borderId="0">
      <alignment horizontal="center"/>
      <protection locked="0"/>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285" fontId="172" fillId="0" borderId="0">
      <alignment horizontal="center"/>
      <protection locked="0"/>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286" fontId="3"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10" fontId="17" fillId="50" borderId="9"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10" fontId="17" fillId="50" borderId="9" applyNumberFormat="0" applyBorder="0" applyAlignment="0" applyProtection="0"/>
    <xf numFmtId="0" fontId="44" fillId="0" borderId="0"/>
    <xf numFmtId="10" fontId="17" fillId="50" borderId="9" applyNumberFormat="0" applyBorder="0" applyAlignment="0" applyProtection="0"/>
    <xf numFmtId="10" fontId="17" fillId="50" borderId="9" applyNumberFormat="0" applyBorder="0" applyAlignment="0" applyProtection="0"/>
    <xf numFmtId="10" fontId="17" fillId="50" borderId="9" applyNumberFormat="0" applyBorder="0" applyAlignment="0" applyProtection="0"/>
    <xf numFmtId="10" fontId="17" fillId="50" borderId="9" applyNumberFormat="0" applyBorder="0" applyAlignment="0" applyProtection="0"/>
    <xf numFmtId="3" fontId="93" fillId="0" borderId="2">
      <alignment vertical="center"/>
    </xf>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173" fillId="0" borderId="24">
      <protection locked="0"/>
    </xf>
    <xf numFmtId="0" fontId="173" fillId="0" borderId="24">
      <protection locked="0"/>
    </xf>
    <xf numFmtId="3" fontId="93" fillId="0" borderId="2">
      <alignment vertical="center"/>
    </xf>
    <xf numFmtId="0" fontId="173" fillId="0" borderId="24">
      <protection locked="0"/>
    </xf>
    <xf numFmtId="0" fontId="173" fillId="0" borderId="24">
      <protection locked="0"/>
    </xf>
    <xf numFmtId="3" fontId="93" fillId="0" borderId="2">
      <alignment vertical="center"/>
    </xf>
    <xf numFmtId="0" fontId="173" fillId="0" borderId="24">
      <protection locked="0"/>
    </xf>
    <xf numFmtId="0" fontId="173" fillId="0" borderId="24">
      <protection locked="0"/>
    </xf>
    <xf numFmtId="3" fontId="93" fillId="0" borderId="2">
      <alignment vertical="center"/>
    </xf>
    <xf numFmtId="0" fontId="173" fillId="0" borderId="24">
      <protection locked="0"/>
    </xf>
    <xf numFmtId="0" fontId="173" fillId="0" borderId="24">
      <protection locked="0"/>
    </xf>
    <xf numFmtId="3" fontId="93" fillId="0" borderId="2">
      <alignment vertical="center"/>
    </xf>
    <xf numFmtId="0" fontId="44" fillId="0" borderId="0"/>
    <xf numFmtId="0" fontId="44" fillId="0" borderId="0"/>
    <xf numFmtId="0" fontId="124" fillId="10" borderId="29" applyNumberFormat="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124" fillId="10" borderId="29" applyNumberFormat="0" applyAlignment="0" applyProtection="0"/>
    <xf numFmtId="0" fontId="124" fillId="10" borderId="29" applyNumberFormat="0" applyAlignment="0" applyProtection="0"/>
    <xf numFmtId="0" fontId="124" fillId="10" borderId="29" applyNumberFormat="0" applyAlignment="0" applyProtection="0"/>
    <xf numFmtId="0" fontId="3" fillId="0" borderId="0" applyNumberFormat="0" applyFont="0" applyFill="0" applyBorder="0" applyAlignment="0" applyProtection="0"/>
    <xf numFmtId="0" fontId="124" fillId="10" borderId="29" applyNumberFormat="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124" fillId="10" borderId="29" applyNumberFormat="0" applyAlignment="0" applyProtection="0"/>
    <xf numFmtId="0" fontId="124" fillId="10" borderId="29" applyNumberFormat="0" applyAlignment="0" applyProtection="0"/>
    <xf numFmtId="0" fontId="124" fillId="10" borderId="29" applyNumberFormat="0" applyAlignment="0" applyProtection="0"/>
    <xf numFmtId="0" fontId="3" fillId="0" borderId="0" applyNumberFormat="0" applyFont="0" applyFill="0" applyBorder="0" applyAlignment="0" applyProtection="0"/>
    <xf numFmtId="0" fontId="124" fillId="10" borderId="29" applyNumberFormat="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124" fillId="10" borderId="29" applyNumberFormat="0" applyAlignment="0" applyProtection="0"/>
    <xf numFmtId="0" fontId="124" fillId="10" borderId="29" applyNumberFormat="0" applyAlignment="0" applyProtection="0"/>
    <xf numFmtId="0" fontId="124" fillId="10" borderId="29" applyNumberFormat="0" applyAlignment="0" applyProtection="0"/>
    <xf numFmtId="0" fontId="3" fillId="0" borderId="0" applyNumberFormat="0" applyFont="0" applyFill="0" applyBorder="0" applyAlignment="0" applyProtection="0"/>
    <xf numFmtId="0" fontId="173" fillId="0" borderId="24">
      <protection locked="0"/>
    </xf>
    <xf numFmtId="0" fontId="173" fillId="0" borderId="24">
      <protection locked="0"/>
    </xf>
    <xf numFmtId="0" fontId="124" fillId="10" borderId="29" applyNumberFormat="0" applyAlignment="0" applyProtection="0"/>
    <xf numFmtId="0" fontId="124" fillId="10" borderId="29" applyNumberFormat="0" applyAlignment="0" applyProtection="0"/>
    <xf numFmtId="0" fontId="124" fillId="10" borderId="29" applyNumberFormat="0" applyAlignment="0" applyProtection="0"/>
    <xf numFmtId="0" fontId="124" fillId="10" borderId="29" applyNumberFormat="0" applyAlignment="0" applyProtection="0"/>
    <xf numFmtId="3" fontId="93" fillId="0" borderId="2">
      <alignment vertical="center"/>
    </xf>
    <xf numFmtId="0" fontId="173" fillId="0" borderId="24">
      <protection locked="0"/>
    </xf>
    <xf numFmtId="0" fontId="173" fillId="0" borderId="24">
      <protection locked="0"/>
    </xf>
    <xf numFmtId="3" fontId="93" fillId="0" borderId="2">
      <alignment vertical="center"/>
    </xf>
    <xf numFmtId="0" fontId="173" fillId="0" borderId="24">
      <protection locked="0"/>
    </xf>
    <xf numFmtId="0" fontId="173" fillId="0" borderId="24">
      <protection locked="0"/>
    </xf>
    <xf numFmtId="3" fontId="93" fillId="0" borderId="2">
      <alignment vertical="center"/>
    </xf>
    <xf numFmtId="0" fontId="173" fillId="0" borderId="24">
      <protection locked="0"/>
    </xf>
    <xf numFmtId="0" fontId="173" fillId="0" borderId="24">
      <protection locked="0"/>
    </xf>
    <xf numFmtId="3" fontId="93" fillId="0" borderId="2">
      <alignment vertical="center"/>
    </xf>
    <xf numFmtId="0" fontId="173" fillId="0" borderId="24">
      <protection locked="0"/>
    </xf>
    <xf numFmtId="0" fontId="173" fillId="0" borderId="24">
      <protection locked="0"/>
    </xf>
    <xf numFmtId="3" fontId="93" fillId="0" borderId="2">
      <alignmen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287" fontId="173" fillId="11" borderId="51">
      <alignment horizontal="right" vertical="center"/>
      <protection locked="0"/>
    </xf>
    <xf numFmtId="287" fontId="173" fillId="11" borderId="51">
      <alignment horizontal="right" vertical="center"/>
      <protection locked="0"/>
    </xf>
    <xf numFmtId="287" fontId="173" fillId="11" borderId="51">
      <alignment horizontal="right" vertical="center"/>
      <protection locked="0"/>
    </xf>
    <xf numFmtId="0" fontId="174" fillId="0" borderId="0" applyProtection="0">
      <alignment horizontal="center"/>
    </xf>
    <xf numFmtId="0" fontId="174" fillId="0" borderId="0" applyProtection="0">
      <alignment horizont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174" fillId="0" borderId="0" applyProtection="0">
      <alignment horizont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0" fontId="3" fillId="0" borderId="0" applyNumberFormat="0" applyFont="0" applyFill="0" applyBorder="0" applyAlignment="0" applyProtection="0"/>
    <xf numFmtId="2" fontId="118" fillId="76" borderId="24" applyNumberFormat="0" applyBorder="0" applyAlignment="0" applyProtection="0">
      <alignment horizontal="center"/>
      <protection locked="0"/>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applyNumberFormat="0" applyFont="0" applyFill="0" applyBorder="0" applyAlignment="0" applyProtection="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0" fontId="17" fillId="0" borderId="0" applyNumberFormat="0" applyFill="0" applyBorder="0" applyAlignment="0">
      <protection locked="0"/>
    </xf>
    <xf numFmtId="0" fontId="17" fillId="0" borderId="0" applyNumberFormat="0" applyFill="0" applyBorder="0" applyAlignment="0">
      <protection locked="0"/>
    </xf>
    <xf numFmtId="3" fontId="93" fillId="0" borderId="2">
      <alignment vertical="center"/>
    </xf>
    <xf numFmtId="288" fontId="3" fillId="69" borderId="9" applyFont="0" applyAlignment="0">
      <protection locked="0"/>
    </xf>
    <xf numFmtId="0" fontId="44" fillId="0" borderId="0"/>
    <xf numFmtId="288" fontId="3" fillId="69" borderId="9" applyFont="0" applyAlignment="0">
      <protection locked="0"/>
    </xf>
    <xf numFmtId="0" fontId="3" fillId="0" borderId="0" applyNumberFormat="0" applyFont="0" applyFill="0" applyBorder="0" applyAlignment="0" applyProtection="0"/>
    <xf numFmtId="288" fontId="3" fillId="69" borderId="9" applyFont="0" applyAlignment="0">
      <protection locked="0"/>
    </xf>
    <xf numFmtId="288" fontId="3" fillId="69" borderId="9" applyFont="0" applyAlignment="0">
      <protection locked="0"/>
    </xf>
    <xf numFmtId="288" fontId="3" fillId="69" borderId="9" applyFont="0" applyAlignment="0">
      <protection locked="0"/>
    </xf>
    <xf numFmtId="288" fontId="3" fillId="69" borderId="9" applyFont="0" applyAlignment="0">
      <protection locked="0"/>
    </xf>
    <xf numFmtId="3" fontId="93" fillId="0" borderId="2">
      <alignment vertical="center"/>
    </xf>
    <xf numFmtId="0" fontId="3" fillId="0" borderId="0" applyNumberFormat="0" applyFont="0" applyFill="0" applyBorder="0" applyAlignment="0" applyProtection="0"/>
    <xf numFmtId="0" fontId="44" fillId="0" borderId="0"/>
    <xf numFmtId="288" fontId="3" fillId="69" borderId="9" applyFont="0" applyAlignment="0">
      <protection locked="0"/>
    </xf>
    <xf numFmtId="288" fontId="3" fillId="69" borderId="9" applyFont="0" applyAlignment="0">
      <protection locked="0"/>
    </xf>
    <xf numFmtId="288" fontId="3" fillId="69" borderId="9" applyFont="0" applyAlignment="0">
      <protection locked="0"/>
    </xf>
    <xf numFmtId="288" fontId="3" fillId="69" borderId="9" applyFont="0" applyAlignment="0">
      <protection locked="0"/>
    </xf>
    <xf numFmtId="3" fontId="93" fillId="0" borderId="2">
      <alignment vertical="center"/>
    </xf>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3" fontId="3" fillId="69" borderId="9" applyFont="0">
      <alignment horizontal="right"/>
      <protection locked="0"/>
    </xf>
    <xf numFmtId="0" fontId="44" fillId="0" borderId="0"/>
    <xf numFmtId="3" fontId="3" fillId="69" borderId="9" applyFont="0">
      <alignment horizontal="right"/>
      <protection locked="0"/>
    </xf>
    <xf numFmtId="0" fontId="3" fillId="0" borderId="0" applyNumberFormat="0" applyFont="0" applyFill="0" applyBorder="0" applyAlignment="0" applyProtection="0"/>
    <xf numFmtId="0" fontId="3" fillId="0" borderId="0" applyNumberFormat="0" applyFont="0" applyFill="0" applyBorder="0" applyAlignment="0" applyProtection="0"/>
    <xf numFmtId="3" fontId="3" fillId="69" borderId="9" applyFont="0">
      <alignment horizontal="right" vertical="center"/>
      <protection locked="0"/>
    </xf>
    <xf numFmtId="3" fontId="3" fillId="69" borderId="9" applyFont="0">
      <alignment horizontal="right" vertical="center"/>
      <protection locked="0"/>
    </xf>
    <xf numFmtId="3" fontId="3" fillId="69" borderId="9" applyFont="0">
      <alignment horizontal="right" vertical="center"/>
      <protection locked="0"/>
    </xf>
    <xf numFmtId="3" fontId="3" fillId="69" borderId="9" applyFont="0">
      <alignment horizontal="right" vertical="center"/>
      <protection locked="0"/>
    </xf>
    <xf numFmtId="3" fontId="3" fillId="69" borderId="9" applyFont="0">
      <alignment horizontal="right"/>
      <protection locked="0"/>
    </xf>
    <xf numFmtId="3" fontId="3" fillId="69" borderId="9" applyFont="0">
      <alignment horizontal="right"/>
      <protection locked="0"/>
    </xf>
    <xf numFmtId="3" fontId="3" fillId="69" borderId="9" applyFont="0">
      <alignment horizontal="right"/>
      <protection locked="0"/>
    </xf>
    <xf numFmtId="3" fontId="3" fillId="69" borderId="9" applyFont="0">
      <alignment horizontal="right"/>
      <protection locked="0"/>
    </xf>
    <xf numFmtId="3" fontId="3" fillId="69" borderId="9" applyFont="0">
      <alignment horizontal="right"/>
      <protection locked="0"/>
    </xf>
    <xf numFmtId="3" fontId="93" fillId="0" borderId="2">
      <alignment vertical="center"/>
    </xf>
    <xf numFmtId="0" fontId="3" fillId="0" borderId="0" applyNumberFormat="0" applyFont="0" applyFill="0" applyBorder="0" applyAlignment="0" applyProtection="0"/>
    <xf numFmtId="0" fontId="44" fillId="0" borderId="0"/>
    <xf numFmtId="3" fontId="3" fillId="69" borderId="9" applyFont="0">
      <alignment horizontal="right"/>
      <protection locked="0"/>
    </xf>
    <xf numFmtId="3" fontId="3" fillId="69" borderId="9" applyFont="0">
      <alignment horizontal="right"/>
      <protection locked="0"/>
    </xf>
    <xf numFmtId="3" fontId="3" fillId="69" borderId="9" applyFont="0">
      <alignment horizontal="right"/>
      <protection locked="0"/>
    </xf>
    <xf numFmtId="3" fontId="3" fillId="69" borderId="9" applyFont="0">
      <alignment horizontal="right"/>
      <protection locked="0"/>
    </xf>
    <xf numFmtId="3" fontId="93" fillId="0" borderId="2">
      <alignment vertical="center"/>
    </xf>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234" fontId="3" fillId="69" borderId="9" applyFont="0">
      <alignment horizontal="right"/>
      <protection locked="0"/>
    </xf>
    <xf numFmtId="0" fontId="44" fillId="0" borderId="0"/>
    <xf numFmtId="234" fontId="3" fillId="69" borderId="9" applyFont="0">
      <alignment horizontal="right"/>
      <protection locked="0"/>
    </xf>
    <xf numFmtId="0" fontId="3" fillId="0" borderId="0" applyNumberFormat="0" applyFont="0" applyFill="0" applyBorder="0" applyAlignment="0" applyProtection="0"/>
    <xf numFmtId="234" fontId="3" fillId="69" borderId="9" applyFont="0">
      <alignment horizontal="right"/>
      <protection locked="0"/>
    </xf>
    <xf numFmtId="234" fontId="3" fillId="69" borderId="9" applyFont="0">
      <alignment horizontal="right"/>
      <protection locked="0"/>
    </xf>
    <xf numFmtId="234" fontId="3" fillId="69" borderId="9" applyFont="0">
      <alignment horizontal="right"/>
      <protection locked="0"/>
    </xf>
    <xf numFmtId="234" fontId="3" fillId="69" borderId="9" applyFont="0">
      <alignment horizontal="right"/>
      <protection locked="0"/>
    </xf>
    <xf numFmtId="3" fontId="93" fillId="0" borderId="2">
      <alignment vertical="center"/>
    </xf>
    <xf numFmtId="0" fontId="3" fillId="0" borderId="0" applyNumberFormat="0" applyFont="0" applyFill="0" applyBorder="0" applyAlignment="0" applyProtection="0"/>
    <xf numFmtId="0" fontId="44" fillId="0" borderId="0"/>
    <xf numFmtId="234" fontId="3" fillId="69" borderId="9" applyFont="0">
      <alignment horizontal="right"/>
      <protection locked="0"/>
    </xf>
    <xf numFmtId="234" fontId="3" fillId="69" borderId="9" applyFont="0">
      <alignment horizontal="right"/>
      <protection locked="0"/>
    </xf>
    <xf numFmtId="234" fontId="3" fillId="69" borderId="9" applyFont="0">
      <alignment horizontal="right"/>
      <protection locked="0"/>
    </xf>
    <xf numFmtId="234" fontId="3" fillId="69" borderId="9" applyFont="0">
      <alignment horizontal="right"/>
      <protection locked="0"/>
    </xf>
    <xf numFmtId="3" fontId="93" fillId="0" borderId="2">
      <alignment vertical="center"/>
    </xf>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10" fontId="3" fillId="69" borderId="9" applyFont="0">
      <alignment horizontal="right"/>
      <protection locked="0"/>
    </xf>
    <xf numFmtId="0" fontId="44" fillId="0" borderId="0"/>
    <xf numFmtId="10" fontId="3" fillId="69" borderId="9" applyFont="0">
      <alignment horizontal="right"/>
      <protection locked="0"/>
    </xf>
    <xf numFmtId="0" fontId="3" fillId="0" borderId="0" applyNumberFormat="0" applyFont="0" applyFill="0" applyBorder="0" applyAlignment="0" applyProtection="0"/>
    <xf numFmtId="10" fontId="3" fillId="69" borderId="9" applyFont="0">
      <alignment horizontal="right"/>
      <protection locked="0"/>
    </xf>
    <xf numFmtId="10" fontId="3" fillId="69" borderId="9" applyFont="0">
      <alignment horizontal="right"/>
      <protection locked="0"/>
    </xf>
    <xf numFmtId="10" fontId="3" fillId="69" borderId="9" applyFont="0">
      <alignment horizontal="right"/>
      <protection locked="0"/>
    </xf>
    <xf numFmtId="10" fontId="3" fillId="69" borderId="9" applyFont="0">
      <alignment horizontal="right"/>
      <protection locked="0"/>
    </xf>
    <xf numFmtId="3" fontId="93" fillId="0" borderId="2">
      <alignment vertical="center"/>
    </xf>
    <xf numFmtId="0" fontId="3" fillId="0" borderId="0" applyNumberFormat="0" applyFont="0" applyFill="0" applyBorder="0" applyAlignment="0" applyProtection="0"/>
    <xf numFmtId="0" fontId="44" fillId="0" borderId="0"/>
    <xf numFmtId="10" fontId="3" fillId="69" borderId="9" applyFont="0">
      <alignment horizontal="right"/>
      <protection locked="0"/>
    </xf>
    <xf numFmtId="10" fontId="3" fillId="69" borderId="9" applyFont="0">
      <alignment horizontal="right"/>
      <protection locked="0"/>
    </xf>
    <xf numFmtId="10" fontId="3" fillId="69" borderId="9" applyFont="0">
      <alignment horizontal="right"/>
      <protection locked="0"/>
    </xf>
    <xf numFmtId="10" fontId="3" fillId="69" borderId="9" applyFont="0">
      <alignment horizontal="right"/>
      <protection locked="0"/>
    </xf>
    <xf numFmtId="3" fontId="93" fillId="0" borderId="2">
      <alignment vertical="center"/>
    </xf>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9" fontId="3" fillId="69" borderId="38" applyFont="0">
      <alignment horizontal="right"/>
      <protection locked="0"/>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9" fontId="3" fillId="69" borderId="38" applyFont="0">
      <alignment horizontal="right"/>
      <protection locked="0"/>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9" fontId="3" fillId="69" borderId="38" applyFont="0">
      <alignment horizontal="right"/>
      <protection locked="0"/>
    </xf>
    <xf numFmtId="9" fontId="3" fillId="69" borderId="38" applyFont="0">
      <alignment horizontal="right"/>
      <protection locked="0"/>
    </xf>
    <xf numFmtId="3" fontId="93" fillId="0" borderId="2">
      <alignmen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9" fontId="3" fillId="69" borderId="38" applyFont="0">
      <alignment horizontal="right"/>
      <protection locked="0"/>
    </xf>
    <xf numFmtId="9" fontId="3" fillId="69" borderId="38" applyFont="0">
      <alignment horizontal="right"/>
      <protection locked="0"/>
    </xf>
    <xf numFmtId="9" fontId="3" fillId="69" borderId="38" applyFont="0">
      <alignment horizontal="right"/>
      <protection locked="0"/>
    </xf>
    <xf numFmtId="9" fontId="3" fillId="69" borderId="38" applyFont="0">
      <alignment horizontal="right"/>
      <protection locked="0"/>
    </xf>
    <xf numFmtId="3" fontId="93" fillId="0" borderId="2">
      <alignmen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0" fontId="3" fillId="0" borderId="0" applyNumberFormat="0" applyFont="0" applyFill="0" applyBorder="0" applyAlignment="0" applyProtection="0"/>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0" fontId="3" fillId="69" borderId="9" applyFont="0">
      <alignment horizontal="center" wrapText="1"/>
      <protection locked="0"/>
    </xf>
    <xf numFmtId="0" fontId="44" fillId="0" borderId="0"/>
    <xf numFmtId="0" fontId="3" fillId="69" borderId="9" applyFont="0">
      <alignment horizontal="center" wrapText="1"/>
      <protection locked="0"/>
    </xf>
    <xf numFmtId="0" fontId="3" fillId="0" borderId="0" applyNumberFormat="0" applyFont="0" applyFill="0" applyBorder="0" applyAlignment="0" applyProtection="0"/>
    <xf numFmtId="0" fontId="3" fillId="69" borderId="9" applyFont="0">
      <alignment horizontal="center" wrapText="1"/>
      <protection locked="0"/>
    </xf>
    <xf numFmtId="0" fontId="3" fillId="69" borderId="9" applyFont="0">
      <alignment horizontal="center" wrapText="1"/>
      <protection locked="0"/>
    </xf>
    <xf numFmtId="0" fontId="3" fillId="69" borderId="9" applyFont="0">
      <alignment horizontal="center" wrapText="1"/>
      <protection locked="0"/>
    </xf>
    <xf numFmtId="0" fontId="3" fillId="69" borderId="9" applyFont="0">
      <alignment horizontal="center" wrapText="1"/>
      <protection locked="0"/>
    </xf>
    <xf numFmtId="3" fontId="93" fillId="0" borderId="2">
      <alignment vertical="center"/>
    </xf>
    <xf numFmtId="0" fontId="3" fillId="0" borderId="0" applyNumberFormat="0" applyFont="0" applyFill="0" applyBorder="0" applyAlignment="0" applyProtection="0"/>
    <xf numFmtId="0" fontId="44" fillId="0" borderId="0"/>
    <xf numFmtId="0" fontId="3" fillId="69" borderId="9" applyFont="0">
      <alignment horizontal="center" wrapText="1"/>
      <protection locked="0"/>
    </xf>
    <xf numFmtId="0" fontId="3" fillId="69" borderId="9" applyFont="0">
      <alignment horizontal="center" wrapText="1"/>
      <protection locked="0"/>
    </xf>
    <xf numFmtId="0" fontId="3" fillId="69" borderId="9" applyFont="0">
      <alignment horizontal="center" wrapText="1"/>
      <protection locked="0"/>
    </xf>
    <xf numFmtId="0" fontId="3" fillId="69" borderId="9" applyFont="0">
      <alignment horizontal="center" wrapText="1"/>
      <protection locked="0"/>
    </xf>
    <xf numFmtId="3" fontId="93" fillId="0" borderId="2">
      <alignment vertical="center"/>
    </xf>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49" fontId="3" fillId="69" borderId="9" applyFont="0" applyAlignment="0">
      <protection locked="0"/>
    </xf>
    <xf numFmtId="0" fontId="44" fillId="0" borderId="0"/>
    <xf numFmtId="0" fontId="44" fillId="0" borderId="0"/>
    <xf numFmtId="3" fontId="93" fillId="0" borderId="2">
      <alignment vertical="center"/>
    </xf>
    <xf numFmtId="0" fontId="44" fillId="0" borderId="0"/>
    <xf numFmtId="0" fontId="44" fillId="0" borderId="0"/>
    <xf numFmtId="49" fontId="3" fillId="69" borderId="9" applyFont="0" applyAlignment="0">
      <protection locked="0"/>
    </xf>
    <xf numFmtId="0" fontId="3" fillId="0" borderId="0" applyNumberFormat="0" applyFont="0" applyFill="0" applyBorder="0" applyAlignment="0" applyProtection="0"/>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0" fontId="3" fillId="0" borderId="0" applyNumberFormat="0" applyFont="0" applyFill="0" applyBorder="0" applyAlignment="0" applyProtection="0"/>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0" fontId="3" fillId="0" borderId="0" applyNumberFormat="0" applyFont="0" applyFill="0" applyBorder="0" applyAlignment="0" applyProtection="0"/>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0" fontId="44" fillId="0" borderId="0"/>
    <xf numFmtId="0" fontId="58" fillId="19" borderId="0" applyNumberFormat="0" applyBorder="0" applyAlignment="0" applyProtection="0"/>
    <xf numFmtId="0" fontId="44" fillId="0" borderId="0"/>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0" fontId="44" fillId="0" borderId="0"/>
    <xf numFmtId="289" fontId="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38" fontId="151" fillId="0" borderId="0" applyNumberFormat="0" applyFill="0" applyBorder="0" applyAlignment="0" applyProtection="0"/>
    <xf numFmtId="0" fontId="3" fillId="0" borderId="0" applyNumberFormat="0" applyFont="0" applyFill="0" applyBorder="0" applyAlignment="0" applyProtection="0"/>
    <xf numFmtId="0" fontId="62" fillId="0" borderId="0"/>
    <xf numFmtId="290" fontId="3" fillId="0" borderId="0" applyFont="0" applyFill="0" applyBorder="0" applyAlignment="0" applyProtection="0"/>
    <xf numFmtId="290" fontId="3"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0" fontId="3" fillId="22" borderId="0" applyNumberFormat="0" applyBorder="0" applyProtection="0">
      <alignment horizontal="center"/>
    </xf>
    <xf numFmtId="0" fontId="3" fillId="22" borderId="0" applyNumberFormat="0" applyBorder="0" applyProtection="0">
      <alignment horizont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290" fontId="3" fillId="22" borderId="0" applyFont="0" applyFill="0" applyBorder="0" applyAlignment="0" applyProtection="0">
      <alignment horizontal="center"/>
    </xf>
    <xf numFmtId="290" fontId="3" fillId="22" borderId="0" applyFont="0" applyFill="0" applyBorder="0" applyAlignment="0" applyProtection="0">
      <alignment horizont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10" fontId="3" fillId="22" borderId="0" applyBorder="0" applyProtection="0">
      <alignment horizontal="center"/>
    </xf>
    <xf numFmtId="10" fontId="3" fillId="22" borderId="0" applyBorder="0" applyProtection="0">
      <alignment horizont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0" fontId="3" fillId="53" borderId="0" applyNumberFormat="0" applyBorder="0" applyProtection="0">
      <alignment horizontal="center"/>
    </xf>
    <xf numFmtId="0" fontId="3" fillId="53" borderId="0" applyNumberFormat="0" applyBorder="0" applyProtection="0">
      <alignment horizont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0" fontId="3" fillId="18" borderId="0" applyNumberFormat="0" applyBorder="0" applyProtection="0">
      <alignment horizontal="center"/>
    </xf>
    <xf numFmtId="0" fontId="3" fillId="18" borderId="0" applyNumberFormat="0" applyBorder="0" applyProtection="0">
      <alignment horizont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0" fontId="3" fillId="23" borderId="0" applyNumberFormat="0" applyBorder="0" applyProtection="0">
      <alignment horizontal="center"/>
    </xf>
    <xf numFmtId="0" fontId="3" fillId="23" borderId="0" applyNumberFormat="0" applyBorder="0" applyProtection="0">
      <alignment horizont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290" fontId="3" fillId="23" borderId="0" applyFont="0" applyFill="0" applyBorder="0" applyAlignment="0" applyProtection="0">
      <alignment horizontal="center"/>
    </xf>
    <xf numFmtId="290" fontId="3" fillId="23" borderId="0" applyFont="0" applyFill="0" applyBorder="0" applyAlignment="0" applyProtection="0">
      <alignment horizont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10" fontId="3" fillId="23" borderId="0" applyBorder="0" applyProtection="0">
      <alignment horizontal="center"/>
    </xf>
    <xf numFmtId="10" fontId="3" fillId="23" borderId="0" applyBorder="0" applyProtection="0">
      <alignment horizont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10" fontId="3" fillId="0" borderId="0" applyFont="0" applyFill="0" applyBorder="0" applyAlignment="0" applyProtection="0"/>
    <xf numFmtId="10" fontId="3"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0" fontId="61" fillId="43" borderId="0" applyNumberFormat="0" applyBorder="0" applyProtection="0">
      <alignment horizontal="center"/>
    </xf>
    <xf numFmtId="291" fontId="175"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0" fontId="19" fillId="0" borderId="0" applyFont="0" applyFill="0" applyBorder="0" applyAlignment="0" applyProtection="0"/>
    <xf numFmtId="3" fontId="93" fillId="0" borderId="2">
      <alignment vertical="center"/>
    </xf>
    <xf numFmtId="0" fontId="3" fillId="0" borderId="0" applyNumberFormat="0" applyFont="0" applyFill="0" applyBorder="0" applyAlignment="0" applyProtection="0"/>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292" fontId="3" fillId="0" borderId="0" applyFont="0" applyFill="0" applyBorder="0" applyAlignment="0" applyProtection="0"/>
    <xf numFmtId="293" fontId="175" fillId="0" borderId="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38" fontId="3"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38" fontId="3"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38" fontId="3"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38" fontId="3"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0" fontId="3"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294" fontId="27" fillId="0" borderId="24" applyBorder="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0" fontId="3" fillId="0" borderId="0" applyNumberFormat="0" applyFont="0" applyFill="0" applyBorder="0" applyAlignment="0" applyProtection="0"/>
    <xf numFmtId="0" fontId="44" fillId="0" borderId="0"/>
    <xf numFmtId="3" fontId="93" fillId="0" borderId="2">
      <alignment vertical="center"/>
    </xf>
    <xf numFmtId="0" fontId="3" fillId="0" borderId="0" applyNumberFormat="0" applyFont="0" applyFill="0" applyBorder="0" applyAlignment="0" applyProtection="0"/>
    <xf numFmtId="0" fontId="44" fillId="0" borderId="0"/>
    <xf numFmtId="3" fontId="93" fillId="0" borderId="2">
      <alignment vertical="center"/>
    </xf>
    <xf numFmtId="0" fontId="3" fillId="0" borderId="0" applyNumberFormat="0" applyFont="0" applyFill="0" applyBorder="0" applyAlignment="0" applyProtection="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0" fontId="44" fillId="0" borderId="0"/>
    <xf numFmtId="294" fontId="113" fillId="30" borderId="52"/>
    <xf numFmtId="0" fontId="44" fillId="0" borderId="0"/>
    <xf numFmtId="0" fontId="44" fillId="0" borderId="0"/>
    <xf numFmtId="0" fontId="44" fillId="0" borderId="0"/>
    <xf numFmtId="0" fontId="44" fillId="0" borderId="0"/>
    <xf numFmtId="0" fontId="44"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0" fontId="3" fillId="0" borderId="0" applyNumberFormat="0" applyFont="0" applyFill="0" applyBorder="0" applyAlignment="0" applyProtection="0"/>
    <xf numFmtId="0" fontId="44" fillId="0" borderId="0"/>
    <xf numFmtId="3" fontId="93" fillId="0" borderId="2">
      <alignment vertical="center"/>
    </xf>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227" fontId="113" fillId="30" borderId="24" applyBorder="0"/>
    <xf numFmtId="0" fontId="3" fillId="0" borderId="0" applyNumberFormat="0" applyFont="0" applyFill="0" applyBorder="0" applyAlignment="0" applyProtection="0"/>
    <xf numFmtId="0" fontId="3" fillId="0" borderId="0" applyNumberFormat="0" applyFont="0" applyFill="0" applyBorder="0" applyAlignment="0" applyProtection="0"/>
    <xf numFmtId="0" fontId="44" fillId="0" borderId="0"/>
    <xf numFmtId="0" fontId="176" fillId="0" borderId="0" applyNumberFormat="0" applyFill="0" applyBorder="0">
      <alignment horizontal="right"/>
    </xf>
    <xf numFmtId="0" fontId="177" fillId="0" borderId="0">
      <protection locked="0"/>
    </xf>
    <xf numFmtId="0" fontId="44" fillId="0" borderId="0"/>
    <xf numFmtId="38" fontId="80" fillId="0" borderId="0">
      <alignment horizontal="right"/>
    </xf>
    <xf numFmtId="295" fontId="171" fillId="0" borderId="0">
      <alignment horizontal="center"/>
      <protection locked="0"/>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295" fontId="171" fillId="0" borderId="0">
      <alignment horizontal="center"/>
      <protection locked="0"/>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228" fontId="21" fillId="0" borderId="0" applyFill="0" applyBorder="0" applyAlignment="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229" fontId="21" fillId="0" borderId="0" applyFill="0" applyBorder="0" applyAlignment="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0" fontId="174" fillId="0" borderId="0" applyProtection="0">
      <alignment horizontal="center"/>
    </xf>
    <xf numFmtId="0" fontId="174" fillId="0" borderId="0" applyProtection="0">
      <alignment horizont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174" fillId="0" borderId="0" applyProtection="0">
      <alignment horizont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228" fontId="21" fillId="0" borderId="0" applyFill="0" applyBorder="0" applyAlignment="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230" fontId="21" fillId="0" borderId="0" applyFill="0" applyBorder="0" applyAlignment="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229" fontId="21" fillId="0" borderId="0" applyFill="0" applyBorder="0" applyAlignment="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3" fontId="178"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0" fontId="179" fillId="0" borderId="34" applyNumberFormat="0" applyFill="0" applyAlignment="0" applyProtection="0"/>
    <xf numFmtId="0" fontId="179" fillId="0" borderId="34" applyNumberFormat="0" applyFill="0" applyAlignment="0" applyProtection="0"/>
    <xf numFmtId="0" fontId="179" fillId="0" borderId="34" applyNumberFormat="0" applyFill="0" applyAlignment="0" applyProtection="0"/>
    <xf numFmtId="0" fontId="179" fillId="0" borderId="34" applyNumberFormat="0" applyFill="0" applyAlignment="0" applyProtection="0"/>
    <xf numFmtId="0" fontId="56" fillId="0" borderId="53" applyNumberFormat="0" applyFill="0" applyAlignment="0" applyProtection="0"/>
    <xf numFmtId="0" fontId="56" fillId="0" borderId="53" applyNumberFormat="0" applyFill="0" applyAlignment="0" applyProtection="0"/>
    <xf numFmtId="0" fontId="56" fillId="0" borderId="53" applyNumberFormat="0" applyFill="0" applyAlignment="0" applyProtection="0"/>
    <xf numFmtId="0" fontId="179" fillId="0" borderId="34" applyNumberFormat="0" applyFill="0" applyAlignment="0" applyProtection="0"/>
    <xf numFmtId="0" fontId="179" fillId="0" borderId="34" applyNumberFormat="0" applyFill="0" applyAlignment="0" applyProtection="0"/>
    <xf numFmtId="0" fontId="179" fillId="0" borderId="34" applyNumberFormat="0" applyFill="0" applyAlignment="0" applyProtection="0"/>
    <xf numFmtId="0" fontId="179" fillId="0" borderId="34" applyNumberFormat="0" applyFill="0" applyAlignment="0" applyProtection="0"/>
    <xf numFmtId="0" fontId="179" fillId="0" borderId="34" applyNumberFormat="0" applyFill="0" applyAlignment="0" applyProtection="0"/>
    <xf numFmtId="0" fontId="3" fillId="0" borderId="0" applyNumberFormat="0" applyFont="0" applyFill="0" applyBorder="0" applyAlignment="0" applyProtection="0"/>
    <xf numFmtId="234" fontId="148" fillId="20" borderId="0" applyNumberFormat="0" applyBorder="0" applyAlignment="0" applyProtection="0"/>
    <xf numFmtId="3" fontId="93" fillId="0" borderId="2">
      <alignment vertical="center"/>
    </xf>
    <xf numFmtId="219" fontId="3" fillId="0" borderId="0" applyFont="0" applyFill="0" applyBorder="0" applyAlignment="0" applyProtection="0"/>
    <xf numFmtId="219" fontId="3" fillId="0" borderId="0" applyFont="0" applyFill="0" applyBorder="0" applyAlignment="0" applyProtection="0"/>
    <xf numFmtId="0" fontId="3" fillId="0" borderId="0" applyNumberFormat="0" applyFont="0" applyFill="0" applyBorder="0" applyAlignment="0" applyProtection="0"/>
    <xf numFmtId="3" fontId="93" fillId="0" borderId="2">
      <alignment vertical="center"/>
    </xf>
    <xf numFmtId="43" fontId="5" fillId="56" borderId="0" applyNumberFormat="0" applyFont="0" applyBorder="0" applyAlignment="0"/>
    <xf numFmtId="0" fontId="3" fillId="56" borderId="0"/>
    <xf numFmtId="296" fontId="12" fillId="0" borderId="0" applyFont="0" applyFill="0" applyBorder="0" applyAlignment="0">
      <alignment vertical="center"/>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296" fontId="12" fillId="0" borderId="0" applyFont="0" applyFill="0" applyBorder="0" applyAlignment="0">
      <alignment vertical="center"/>
    </xf>
    <xf numFmtId="0" fontId="44" fillId="0" borderId="0"/>
    <xf numFmtId="3" fontId="93" fillId="0" borderId="2">
      <alignment vertical="center"/>
    </xf>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0" fontId="3" fillId="0" borderId="0" applyNumberFormat="0" applyFont="0" applyFill="0" applyBorder="0" applyAlignment="0" applyProtection="0"/>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3" fontId="93" fillId="0" borderId="2">
      <alignment vertical="center"/>
    </xf>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3" fontId="93" fillId="0" borderId="2">
      <alignment vertical="center"/>
    </xf>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27" fillId="0" borderId="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44" fillId="0" borderId="0"/>
    <xf numFmtId="0" fontId="180" fillId="0" borderId="0" applyNumberFormat="0" applyFill="0" applyBorder="0" applyAlignment="0" applyProtection="0"/>
    <xf numFmtId="0" fontId="181" fillId="0" borderId="0" applyNumberFormat="0" applyFill="0" applyBorder="0" applyAlignment="0" applyProtection="0"/>
    <xf numFmtId="0" fontId="182" fillId="0" borderId="0" applyNumberFormat="0" applyFill="0" applyBorder="0" applyAlignment="0" applyProtection="0"/>
    <xf numFmtId="17" fontId="183" fillId="0" borderId="4" applyAlignment="0" applyProtection="0">
      <alignment horizontal="centerContinuous"/>
    </xf>
    <xf numFmtId="19" fontId="183" fillId="0" borderId="4" applyAlignment="0" applyProtection="0">
      <alignment horizontal="centerContinuous"/>
    </xf>
    <xf numFmtId="3" fontId="93" fillId="0" borderId="2">
      <alignment vertical="center"/>
    </xf>
    <xf numFmtId="0" fontId="44" fillId="0" borderId="0"/>
    <xf numFmtId="297" fontId="19" fillId="0" borderId="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3" fontId="93" fillId="0" borderId="2">
      <alignment vertical="center"/>
    </xf>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3" fontId="93" fillId="0" borderId="2">
      <alignment vertical="center"/>
    </xf>
    <xf numFmtId="3" fontId="93" fillId="0" borderId="2">
      <alignment vertical="center"/>
    </xf>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3" fontId="93" fillId="0" borderId="2">
      <alignment vertical="center"/>
    </xf>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3" fontId="93" fillId="0" borderId="2">
      <alignment vertical="center"/>
    </xf>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3" fontId="93" fillId="0" borderId="2">
      <alignment vertical="center"/>
    </xf>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3" fontId="93" fillId="0" borderId="2">
      <alignment vertical="center"/>
    </xf>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3" fontId="93" fillId="0" borderId="2">
      <alignment vertical="center"/>
    </xf>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3" fontId="93" fillId="0" borderId="2">
      <alignment vertical="center"/>
    </xf>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3" fontId="93" fillId="0" borderId="2">
      <alignment vertical="center"/>
    </xf>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3" fontId="93" fillId="0" borderId="2">
      <alignment vertical="center"/>
    </xf>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3" fontId="93" fillId="0" borderId="2">
      <alignment vertical="center"/>
    </xf>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3" fontId="93" fillId="0" borderId="2">
      <alignment vertical="center"/>
    </xf>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3" fontId="93" fillId="0" borderId="2">
      <alignment vertical="center"/>
    </xf>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3" fontId="93" fillId="0" borderId="2">
      <alignment vertical="center"/>
    </xf>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3" fontId="93" fillId="0" borderId="2">
      <alignment vertical="center"/>
    </xf>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3" fontId="93" fillId="0" borderId="2">
      <alignment vertical="center"/>
    </xf>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3" fontId="93" fillId="0" borderId="2">
      <alignment vertical="center"/>
    </xf>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3" fontId="93" fillId="0" borderId="2">
      <alignment vertical="center"/>
    </xf>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3" fontId="93" fillId="0" borderId="2">
      <alignment vertical="center"/>
    </xf>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3" fontId="93" fillId="0" borderId="2">
      <alignment vertical="center"/>
    </xf>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3" fontId="93" fillId="0" borderId="2">
      <alignment vertical="center"/>
    </xf>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3" fontId="93" fillId="0" borderId="2">
      <alignment vertical="center"/>
    </xf>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3" fontId="93" fillId="0" borderId="2">
      <alignment vertical="center"/>
    </xf>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3" fontId="93" fillId="0" borderId="2">
      <alignment vertical="center"/>
    </xf>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3" fontId="93" fillId="0" borderId="2">
      <alignment vertical="center"/>
    </xf>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3" fontId="93" fillId="0" borderId="2">
      <alignment vertical="center"/>
    </xf>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3" fontId="93" fillId="0" borderId="2">
      <alignment vertical="center"/>
    </xf>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215" fontId="40" fillId="0" borderId="0">
      <alignment horizontal="center"/>
    </xf>
    <xf numFmtId="0" fontId="3" fillId="0" borderId="0" applyNumberFormat="0" applyFont="0" applyFill="0" applyBorder="0" applyAlignment="0" applyProtection="0"/>
    <xf numFmtId="0" fontId="44" fillId="0" borderId="0"/>
    <xf numFmtId="41" fontId="101" fillId="0" borderId="0" applyFont="0" applyFill="0" applyBorder="0" applyAlignment="0" applyProtection="0"/>
    <xf numFmtId="0" fontId="3" fillId="0" borderId="0" applyNumberFormat="0" applyFont="0" applyFill="0" applyBorder="0" applyAlignment="0" applyProtection="0"/>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3" fontId="93" fillId="0" borderId="2">
      <alignment vertical="center"/>
    </xf>
    <xf numFmtId="165" fontId="3" fillId="0" borderId="0" applyFont="0" applyFill="0" applyBorder="0" applyAlignment="0" applyProtection="0"/>
    <xf numFmtId="41" fontId="3" fillId="0" borderId="0" applyFont="0" applyFill="0" applyBorder="0" applyAlignment="0" applyProtection="0"/>
    <xf numFmtId="0" fontId="3" fillId="0" borderId="0" applyNumberFormat="0" applyFont="0" applyFill="0" applyBorder="0" applyAlignment="0" applyProtection="0"/>
    <xf numFmtId="43" fontId="18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7" fontId="44" fillId="0" borderId="0" applyFont="0" applyFill="0" applyBorder="0" applyAlignment="0" applyProtection="0"/>
    <xf numFmtId="167" fontId="3" fillId="0" borderId="0" applyFont="0" applyFill="0" applyBorder="0" applyAlignment="0" applyProtection="0"/>
    <xf numFmtId="167" fontId="44" fillId="0" borderId="0" applyFont="0" applyFill="0" applyBorder="0" applyAlignment="0" applyProtection="0"/>
    <xf numFmtId="167" fontId="3" fillId="0" borderId="0" applyFont="0" applyFill="0" applyBorder="0" applyAlignment="0" applyProtection="0"/>
    <xf numFmtId="0" fontId="44" fillId="0" borderId="0"/>
    <xf numFmtId="0" fontId="44" fillId="0" borderId="0"/>
    <xf numFmtId="0" fontId="44" fillId="0" borderId="0"/>
    <xf numFmtId="165" fontId="7" fillId="0" borderId="0" applyFont="0" applyFill="0" applyBorder="0" applyAlignment="0" applyProtection="0"/>
    <xf numFmtId="172" fontId="3"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3" fontId="93" fillId="0" borderId="2">
      <alignment vertical="center"/>
    </xf>
    <xf numFmtId="172" fontId="3"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173" fontId="3"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167" fontId="7" fillId="0" borderId="0" applyFont="0" applyFill="0" applyBorder="0" applyAlignment="0" applyProtection="0"/>
    <xf numFmtId="0" fontId="44" fillId="0" borderId="0"/>
    <xf numFmtId="167" fontId="7" fillId="0" borderId="0" applyFont="0" applyFill="0" applyBorder="0" applyAlignment="0" applyProtection="0"/>
    <xf numFmtId="3" fontId="93" fillId="0" borderId="2">
      <alignmen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44" fillId="0" borderId="0"/>
    <xf numFmtId="3" fontId="93" fillId="0" borderId="2">
      <alignmen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173" fontId="3" fillId="0" borderId="0" applyFont="0" applyFill="0" applyBorder="0" applyAlignment="0" applyProtection="0"/>
    <xf numFmtId="38" fontId="3" fillId="0" borderId="0" applyBorder="0"/>
    <xf numFmtId="0" fontId="3" fillId="0" borderId="0" applyNumberFormat="0" applyFont="0" applyFill="0" applyBorder="0" applyAlignment="0" applyProtection="0"/>
    <xf numFmtId="0" fontId="3" fillId="0" borderId="0" applyNumberFormat="0" applyFont="0" applyFill="0" applyBorder="0" applyAlignment="0" applyProtection="0"/>
    <xf numFmtId="0" fontId="103" fillId="61" borderId="0">
      <alignment horizontal="left"/>
    </xf>
    <xf numFmtId="10" fontId="19" fillId="77" borderId="6" applyBorder="0">
      <alignment horizontal="center"/>
      <protection locked="0"/>
    </xf>
    <xf numFmtId="10" fontId="19" fillId="77" borderId="6" applyBorder="0">
      <alignment horizontal="center"/>
      <protection locked="0"/>
    </xf>
    <xf numFmtId="10" fontId="19" fillId="77" borderId="6" applyBorder="0">
      <alignment horizontal="center"/>
      <protection locked="0"/>
    </xf>
    <xf numFmtId="10" fontId="19" fillId="77" borderId="6" applyBorder="0">
      <alignment horizontal="center"/>
      <protection locked="0"/>
    </xf>
    <xf numFmtId="10" fontId="19" fillId="77" borderId="6" applyBorder="0">
      <alignment horizontal="center"/>
      <protection locked="0"/>
    </xf>
    <xf numFmtId="0" fontId="44" fillId="0" borderId="0"/>
    <xf numFmtId="2" fontId="118" fillId="50" borderId="9" applyNumberFormat="0" applyBorder="0" applyAlignment="0">
      <protection locked="0"/>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applyNumberFormat="0" applyFont="0" applyFill="0" applyBorder="0" applyAlignment="0" applyProtection="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42" fontId="24" fillId="0" borderId="0" applyFont="0" applyFill="0" applyBorder="0" applyAlignment="0" applyProtection="0"/>
    <xf numFmtId="44" fontId="24" fillId="0" borderId="0" applyFont="0" applyFill="0" applyBorder="0" applyAlignment="0" applyProtection="0"/>
    <xf numFmtId="0" fontId="44" fillId="0" borderId="0"/>
    <xf numFmtId="0" fontId="44" fillId="0" borderId="0"/>
    <xf numFmtId="0" fontId="44" fillId="0" borderId="0"/>
    <xf numFmtId="298" fontId="27" fillId="0" borderId="0" applyFont="0" applyFill="0" applyBorder="0" applyAlignment="0" applyProtection="0"/>
    <xf numFmtId="38" fontId="24" fillId="53" borderId="0"/>
    <xf numFmtId="299" fontId="3" fillId="0" borderId="0">
      <alignment horizontal="right"/>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15" fontId="2" fillId="78" borderId="15" applyNumberFormat="0" applyFill="0" applyBorder="0" applyAlignment="0"/>
    <xf numFmtId="17" fontId="2" fillId="78" borderId="15" applyNumberFormat="0" applyFill="0" applyBorder="0" applyAlignment="0"/>
    <xf numFmtId="3" fontId="93" fillId="0" borderId="2">
      <alignment vertical="center"/>
    </xf>
    <xf numFmtId="3" fontId="93" fillId="0" borderId="2">
      <alignment vertical="center"/>
    </xf>
    <xf numFmtId="0" fontId="110" fillId="0" borderId="0" applyNumberFormat="0" applyFont="0" applyBorder="0" applyAlignment="0"/>
    <xf numFmtId="0" fontId="110" fillId="0" borderId="0" applyNumberFormat="0" applyFont="0" applyBorder="0" applyAlignment="0"/>
    <xf numFmtId="300" fontId="3" fillId="0" borderId="0" applyFont="0" applyFill="0" applyBorder="0" applyAlignment="0" applyProtection="0"/>
    <xf numFmtId="300" fontId="3"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301" fontId="95" fillId="0" borderId="0">
      <alignment horizontal="right" vertical="center" wrapText="1"/>
    </xf>
    <xf numFmtId="302" fontId="95" fillId="0" borderId="0">
      <alignment horizontal="right" vertical="center" wrapText="1"/>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03" fontId="95" fillId="0" borderId="0">
      <alignment horizontal="right" vertical="center" wrapText="1"/>
    </xf>
    <xf numFmtId="0" fontId="44" fillId="0" borderId="0"/>
    <xf numFmtId="0" fontId="44" fillId="0" borderId="0"/>
    <xf numFmtId="0" fontId="44"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0" fontId="185" fillId="10" borderId="0" applyNumberFormat="0" applyBorder="0" applyAlignment="0" applyProtection="0"/>
    <xf numFmtId="0" fontId="186" fillId="10" borderId="0" applyNumberFormat="0" applyBorder="0" applyAlignment="0" applyProtection="0"/>
    <xf numFmtId="0" fontId="186" fillId="10" borderId="0" applyNumberFormat="0" applyBorder="0" applyAlignment="0" applyProtection="0"/>
    <xf numFmtId="0" fontId="186" fillId="10" borderId="0" applyNumberFormat="0" applyBorder="0" applyAlignment="0" applyProtection="0"/>
    <xf numFmtId="0" fontId="186" fillId="10" borderId="0" applyNumberFormat="0" applyBorder="0" applyAlignment="0" applyProtection="0"/>
    <xf numFmtId="0" fontId="44" fillId="0" borderId="0"/>
    <xf numFmtId="0" fontId="44" fillId="0" borderId="0"/>
    <xf numFmtId="0" fontId="44" fillId="0" borderId="0"/>
    <xf numFmtId="0" fontId="44" fillId="0" borderId="0"/>
    <xf numFmtId="0" fontId="187" fillId="10" borderId="0" applyNumberFormat="0" applyBorder="0" applyAlignment="0" applyProtection="0"/>
    <xf numFmtId="0" fontId="187" fillId="10" borderId="0" applyNumberFormat="0" applyBorder="0" applyAlignment="0" applyProtection="0"/>
    <xf numFmtId="0" fontId="187" fillId="10" borderId="0" applyNumberFormat="0" applyBorder="0" applyAlignment="0" applyProtection="0"/>
    <xf numFmtId="0" fontId="186" fillId="10" borderId="0" applyNumberFormat="0" applyBorder="0" applyAlignment="0" applyProtection="0"/>
    <xf numFmtId="0" fontId="186" fillId="10" borderId="0" applyNumberFormat="0" applyBorder="0" applyAlignment="0" applyProtection="0"/>
    <xf numFmtId="0" fontId="186" fillId="10" borderId="0" applyNumberFormat="0" applyBorder="0" applyAlignment="0" applyProtection="0"/>
    <xf numFmtId="0" fontId="186" fillId="10" borderId="0" applyNumberFormat="0" applyBorder="0" applyAlignment="0" applyProtection="0"/>
    <xf numFmtId="0" fontId="186" fillId="10" borderId="0" applyNumberFormat="0" applyBorder="0" applyAlignment="0" applyProtection="0"/>
    <xf numFmtId="0" fontId="188" fillId="10" borderId="0" applyNumberFormat="0" applyBorder="0" applyAlignment="0" applyProtection="0"/>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185" fillId="10" borderId="0" applyNumberFormat="0" applyBorder="0" applyAlignment="0" applyProtection="0"/>
    <xf numFmtId="0" fontId="44" fillId="0" borderId="0"/>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0" fontId="44" fillId="0" borderId="0"/>
    <xf numFmtId="37" fontId="189" fillId="0" borderId="0"/>
    <xf numFmtId="272" fontId="189" fillId="0" borderId="0"/>
    <xf numFmtId="0" fontId="44" fillId="0" borderId="0"/>
    <xf numFmtId="3" fontId="93" fillId="0" borderId="2">
      <alignment vertical="center"/>
    </xf>
    <xf numFmtId="0" fontId="44" fillId="0" borderId="0"/>
    <xf numFmtId="0" fontId="44" fillId="0" borderId="0"/>
    <xf numFmtId="0" fontId="44" fillId="0" borderId="0"/>
    <xf numFmtId="3" fontId="93" fillId="0" borderId="2">
      <alignment vertical="center"/>
    </xf>
    <xf numFmtId="0" fontId="122" fillId="3" borderId="9" applyNumberFormat="0" applyFont="0" applyBorder="0" applyAlignment="0">
      <alignment horizontal="centerContinuous"/>
    </xf>
    <xf numFmtId="0" fontId="2" fillId="53" borderId="0" applyNumberFormat="0" applyFont="0" applyFill="0" applyBorder="0" applyAlignment="0"/>
    <xf numFmtId="0" fontId="44" fillId="0" borderId="0"/>
    <xf numFmtId="0" fontId="44" fillId="0" borderId="0"/>
    <xf numFmtId="0" fontId="57" fillId="0" borderId="0"/>
    <xf numFmtId="10" fontId="24" fillId="53" borderId="0"/>
    <xf numFmtId="0" fontId="3" fillId="0" borderId="0"/>
    <xf numFmtId="304" fontId="2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305" fontId="3"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286" fontId="3"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306" fontId="3" fillId="0" borderId="0">
      <alignment horizontal="right"/>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37" fontId="27" fillId="0" borderId="0" applyAlignment="0"/>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0" fontId="7"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0" fontId="44" fillId="0" borderId="0"/>
    <xf numFmtId="3" fontId="93" fillId="0" borderId="2">
      <alignment vertical="center"/>
    </xf>
    <xf numFmtId="3" fontId="93" fillId="0" borderId="2">
      <alignmen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3" fontId="93" fillId="0" borderId="2">
      <alignmen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3" fontId="93" fillId="0" borderId="2">
      <alignment vertical="center"/>
    </xf>
    <xf numFmtId="0" fontId="3"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3" fontId="93" fillId="0" borderId="2">
      <alignmen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3" fontId="93" fillId="0" borderId="2">
      <alignmen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3" fontId="93" fillId="0" borderId="2">
      <alignmen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3" fontId="93" fillId="0" borderId="2">
      <alignmen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0" fontId="7" fillId="0" borderId="0"/>
    <xf numFmtId="0" fontId="7" fillId="0" borderId="0"/>
    <xf numFmtId="0" fontId="7" fillId="0" borderId="0"/>
    <xf numFmtId="0" fontId="7" fillId="0" borderId="0"/>
    <xf numFmtId="0" fontId="3" fillId="0" borderId="0" applyNumberFormat="0" applyFont="0" applyFill="0" applyBorder="0" applyAlignment="0" applyProtection="0"/>
    <xf numFmtId="0" fontId="7" fillId="0" borderId="0"/>
    <xf numFmtId="0" fontId="7" fillId="0" borderId="0"/>
    <xf numFmtId="3" fontId="93" fillId="0" borderId="2">
      <alignment vertical="center"/>
    </xf>
    <xf numFmtId="0" fontId="190" fillId="0" borderId="0"/>
    <xf numFmtId="0" fontId="3"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0" fontId="7" fillId="0" borderId="0"/>
    <xf numFmtId="0" fontId="3" fillId="0" borderId="0" applyNumberFormat="0" applyFont="0" applyFill="0" applyBorder="0" applyAlignment="0" applyProtection="0"/>
    <xf numFmtId="0" fontId="7" fillId="0" borderId="0"/>
    <xf numFmtId="0" fontId="7" fillId="0" borderId="0"/>
    <xf numFmtId="0" fontId="3" fillId="0" borderId="0" applyNumberFormat="0" applyFont="0" applyFill="0" applyBorder="0" applyAlignment="0" applyProtection="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3" fontId="93" fillId="0" borderId="2">
      <alignment vertical="center"/>
    </xf>
    <xf numFmtId="0" fontId="3" fillId="0" borderId="0"/>
    <xf numFmtId="0" fontId="3"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0" fontId="3" fillId="0" borderId="0"/>
    <xf numFmtId="0" fontId="3"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0" fontId="3" fillId="0" borderId="0"/>
    <xf numFmtId="0" fontId="3" fillId="0" borderId="0"/>
    <xf numFmtId="0" fontId="3" fillId="0" borderId="0" applyNumberFormat="0" applyFont="0" applyFill="0" applyBorder="0" applyAlignment="0" applyProtection="0"/>
    <xf numFmtId="3" fontId="93" fillId="0" borderId="2">
      <alignment vertical="center"/>
    </xf>
    <xf numFmtId="0" fontId="3" fillId="0" borderId="0"/>
    <xf numFmtId="0" fontId="3" fillId="0" borderId="0"/>
    <xf numFmtId="0" fontId="3" fillId="0" borderId="0" applyNumberFormat="0" applyFont="0" applyFill="0" applyBorder="0" applyAlignment="0" applyProtection="0"/>
    <xf numFmtId="3" fontId="93" fillId="0" borderId="2">
      <alignment vertical="center"/>
    </xf>
    <xf numFmtId="0" fontId="3" fillId="0" borderId="0"/>
    <xf numFmtId="0" fontId="3" fillId="0" borderId="0"/>
    <xf numFmtId="0" fontId="3" fillId="0" borderId="0" applyNumberFormat="0" applyFont="0" applyFill="0" applyBorder="0" applyAlignment="0" applyProtection="0"/>
    <xf numFmtId="3" fontId="93" fillId="0" borderId="2">
      <alignment vertical="center"/>
    </xf>
    <xf numFmtId="0" fontId="3"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190"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0" fontId="191"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xf numFmtId="0" fontId="3"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xf numFmtId="0" fontId="3"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8"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44" fillId="0" borderId="0"/>
    <xf numFmtId="0" fontId="44" fillId="0" borderId="0"/>
    <xf numFmtId="3" fontId="93" fillId="0" borderId="2">
      <alignmen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44" fillId="0" borderId="0"/>
    <xf numFmtId="3" fontId="93" fillId="0" borderId="2">
      <alignmen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3" fontId="93" fillId="0" borderId="2">
      <alignment vertical="center"/>
    </xf>
    <xf numFmtId="3" fontId="93" fillId="0" borderId="2">
      <alignment vertical="center"/>
    </xf>
    <xf numFmtId="3" fontId="93" fillId="0" borderId="2">
      <alignment vertical="center"/>
    </xf>
    <xf numFmtId="0" fontId="3" fillId="0" borderId="0"/>
    <xf numFmtId="0" fontId="3" fillId="0" borderId="0" applyNumberFormat="0" applyFont="0" applyFill="0" applyBorder="0" applyAlignment="0" applyProtection="0"/>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0" fontId="3" fillId="0" borderId="0" applyNumberFormat="0" applyFont="0" applyFill="0" applyBorder="0" applyAlignment="0" applyProtection="0"/>
    <xf numFmtId="0" fontId="44" fillId="0" borderId="0"/>
    <xf numFmtId="3" fontId="93" fillId="0" borderId="2">
      <alignment vertical="center"/>
    </xf>
    <xf numFmtId="0" fontId="44" fillId="0" borderId="0"/>
    <xf numFmtId="3" fontId="93" fillId="0" borderId="2">
      <alignment vertical="center"/>
    </xf>
    <xf numFmtId="0" fontId="3" fillId="0" borderId="0"/>
    <xf numFmtId="0" fontId="3"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44" fillId="0" borderId="0"/>
    <xf numFmtId="3" fontId="93" fillId="0" borderId="2">
      <alignmen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0" fontId="3" fillId="0" borderId="0"/>
    <xf numFmtId="0" fontId="3"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37" fontId="80" fillId="0" borderId="0" applyNumberFormat="0" applyFill="0" applyAlignment="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0" fontId="44" fillId="0" borderId="0"/>
    <xf numFmtId="3" fontId="93" fillId="0" borderId="2">
      <alignmen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0" fontId="3" fillId="0" borderId="0" applyNumberFormat="0" applyFont="0" applyFill="0" applyBorder="0" applyAlignment="0" applyProtection="0"/>
    <xf numFmtId="0" fontId="192" fillId="46" borderId="10">
      <alignment horizontal="center" vertical="top" wrapText="1"/>
    </xf>
    <xf numFmtId="0" fontId="192" fillId="46" borderId="10">
      <alignment horizontal="center" vertical="top" wrapText="1"/>
    </xf>
    <xf numFmtId="0" fontId="192" fillId="46" borderId="10">
      <alignment horizontal="center" vertical="top" wrapText="1"/>
    </xf>
    <xf numFmtId="0" fontId="192" fillId="46" borderId="10">
      <alignment horizontal="center" vertical="top" wrapText="1"/>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12"/>
    <xf numFmtId="0" fontId="3" fillId="0" borderId="12"/>
    <xf numFmtId="0" fontId="3" fillId="0" borderId="12"/>
    <xf numFmtId="0" fontId="3" fillId="0" borderId="12"/>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2" fillId="29" borderId="5"/>
    <xf numFmtId="0" fontId="2" fillId="29" borderId="5"/>
    <xf numFmtId="0" fontId="2" fillId="29" borderId="5"/>
    <xf numFmtId="0" fontId="2" fillId="29" borderId="5"/>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2" fillId="0" borderId="6"/>
    <xf numFmtId="0" fontId="2" fillId="0" borderId="6"/>
    <xf numFmtId="0" fontId="2" fillId="0" borderId="6"/>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227" fontId="3" fillId="0" borderId="6">
      <alignment horizontal="left"/>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227" fontId="3" fillId="0" borderId="6">
      <alignment horizontal="left"/>
    </xf>
    <xf numFmtId="227" fontId="3" fillId="0" borderId="6">
      <alignment horizontal="left"/>
    </xf>
    <xf numFmtId="227" fontId="3" fillId="0" borderId="6">
      <alignment horizontal="left"/>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227" fontId="3" fillId="0" borderId="6">
      <alignment horizontal="left"/>
    </xf>
    <xf numFmtId="227" fontId="3" fillId="0" borderId="6">
      <alignment horizontal="left"/>
    </xf>
    <xf numFmtId="227" fontId="3" fillId="0" borderId="6">
      <alignment horizontal="left"/>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227" fontId="3" fillId="0" borderId="6">
      <alignment horizontal="left"/>
    </xf>
    <xf numFmtId="227" fontId="3" fillId="0" borderId="6">
      <alignment horizontal="left"/>
    </xf>
    <xf numFmtId="227" fontId="3" fillId="0" borderId="6">
      <alignment horizontal="left"/>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192" fillId="79" borderId="10">
      <alignment horizontal="center" vertical="top"/>
    </xf>
    <xf numFmtId="0" fontId="192" fillId="79" borderId="10">
      <alignment horizontal="center" vertical="top"/>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2" fillId="0" borderId="5"/>
    <xf numFmtId="0" fontId="2" fillId="0" borderId="5"/>
    <xf numFmtId="0" fontId="2" fillId="0" borderId="5"/>
    <xf numFmtId="0" fontId="2" fillId="0" borderId="5"/>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10"/>
    <xf numFmtId="0" fontId="3" fillId="0" borderId="10"/>
    <xf numFmtId="0" fontId="3" fillId="0" borderId="10"/>
    <xf numFmtId="0" fontId="3" fillId="0" borderId="10"/>
    <xf numFmtId="0" fontId="3" fillId="0" borderId="1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193" fillId="29" borderId="38"/>
    <xf numFmtId="0" fontId="193" fillId="29" borderId="38"/>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6">
      <alignment horizontal="center"/>
    </xf>
    <xf numFmtId="0" fontId="3" fillId="0" borderId="6">
      <alignment horizontal="center"/>
    </xf>
    <xf numFmtId="0" fontId="3" fillId="0" borderId="6">
      <alignment horizont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7">
      <alignment horizontal="center"/>
    </xf>
    <xf numFmtId="0" fontId="3" fillId="0" borderId="7">
      <alignment horizontal="center"/>
    </xf>
    <xf numFmtId="0" fontId="3" fillId="0" borderId="7">
      <alignment horizontal="center"/>
    </xf>
    <xf numFmtId="0" fontId="3" fillId="0" borderId="7">
      <alignment horizont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19">
      <alignment horizontal="center"/>
    </xf>
    <xf numFmtId="0" fontId="3" fillId="0" borderId="19">
      <alignment horizont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192" fillId="79" borderId="10">
      <alignment horizontal="center" vertical="top" wrapText="1"/>
    </xf>
    <xf numFmtId="0" fontId="192" fillId="79" borderId="10">
      <alignment horizontal="center" vertical="top" wrapText="1"/>
    </xf>
    <xf numFmtId="0" fontId="192" fillId="79" borderId="10">
      <alignment horizontal="center" vertical="top" wrapText="1"/>
    </xf>
    <xf numFmtId="0" fontId="192" fillId="79" borderId="10">
      <alignment horizontal="center" vertical="top" wrapText="1"/>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3" fontId="3" fillId="0" borderId="12"/>
    <xf numFmtId="3" fontId="3" fillId="0" borderId="12"/>
    <xf numFmtId="3" fontId="3" fillId="0" borderId="12"/>
    <xf numFmtId="3" fontId="3" fillId="0" borderId="12"/>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2" fillId="29" borderId="5">
      <alignment horizontal="center"/>
    </xf>
    <xf numFmtId="0" fontId="2" fillId="29" borderId="5">
      <alignment horizontal="center"/>
    </xf>
    <xf numFmtId="0" fontId="2" fillId="29" borderId="5">
      <alignment horizontal="center"/>
    </xf>
    <xf numFmtId="0" fontId="2" fillId="29" borderId="5">
      <alignment horizont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2" fillId="29" borderId="12">
      <alignment horizontal="center"/>
    </xf>
    <xf numFmtId="0" fontId="2" fillId="29" borderId="12">
      <alignment horizontal="center"/>
    </xf>
    <xf numFmtId="0" fontId="3" fillId="0" borderId="0" applyNumberFormat="0" applyFont="0" applyFill="0" applyBorder="0" applyAlignment="0" applyProtection="0"/>
    <xf numFmtId="0" fontId="2" fillId="29" borderId="10">
      <alignment horizontal="center"/>
    </xf>
    <xf numFmtId="0" fontId="2" fillId="29" borderId="10">
      <alignment horizontal="center"/>
    </xf>
    <xf numFmtId="0" fontId="2" fillId="29" borderId="10">
      <alignment horizontal="center"/>
    </xf>
    <xf numFmtId="0" fontId="2" fillId="29" borderId="10">
      <alignment horizont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2" fillId="29" borderId="6">
      <alignment horizontal="left" vertical="top"/>
    </xf>
    <xf numFmtId="0" fontId="2" fillId="29" borderId="6">
      <alignment horizontal="left" vertical="top"/>
    </xf>
    <xf numFmtId="0" fontId="2" fillId="29" borderId="6">
      <alignment horizontal="left" vertical="top"/>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192" fillId="79" borderId="12">
      <alignment horizontal="center" vertical="center"/>
    </xf>
    <xf numFmtId="0" fontId="192" fillId="79" borderId="12">
      <alignment horizontal="center" vertical="center"/>
    </xf>
    <xf numFmtId="0" fontId="3" fillId="0" borderId="0" applyNumberFormat="0" applyFont="0" applyFill="0" applyBorder="0" applyAlignment="0" applyProtection="0"/>
    <xf numFmtId="0" fontId="192" fillId="79" borderId="10">
      <alignment horizontal="center" vertical="center"/>
    </xf>
    <xf numFmtId="0" fontId="192" fillId="79" borderId="10">
      <alignment horizontal="center" vertical="center"/>
    </xf>
    <xf numFmtId="0" fontId="192" fillId="79" borderId="10">
      <alignment horizontal="center" vertical="center"/>
    </xf>
    <xf numFmtId="0" fontId="192" fillId="79" borderId="10">
      <alignment horizontal="center" vertical="center"/>
    </xf>
    <xf numFmtId="0" fontId="3" fillId="0" borderId="0" applyNumberFormat="0" applyFont="0" applyFill="0" applyBorder="0" applyAlignment="0" applyProtection="0"/>
    <xf numFmtId="0" fontId="192" fillId="46" borderId="5">
      <alignment horizontal="center" vertical="center"/>
    </xf>
    <xf numFmtId="0" fontId="192" fillId="46" borderId="5">
      <alignment horizontal="center" vertical="center"/>
    </xf>
    <xf numFmtId="0" fontId="192" fillId="46" borderId="5">
      <alignment horizontal="center" vertical="center"/>
    </xf>
    <xf numFmtId="0" fontId="192" fillId="46" borderId="5">
      <alignment horizontal="center"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192" fillId="46" borderId="12">
      <alignment horizontal="center" vertical="center"/>
    </xf>
    <xf numFmtId="0" fontId="192" fillId="46" borderId="12">
      <alignment horizontal="center" vertical="center"/>
    </xf>
    <xf numFmtId="0" fontId="3" fillId="0" borderId="0" applyNumberFormat="0" applyFont="0" applyFill="0" applyBorder="0" applyAlignment="0" applyProtection="0"/>
    <xf numFmtId="0" fontId="192" fillId="46" borderId="10">
      <alignment horizontal="center" vertical="center"/>
    </xf>
    <xf numFmtId="0" fontId="192" fillId="46" borderId="10">
      <alignment horizontal="center" vertical="center"/>
    </xf>
    <xf numFmtId="0" fontId="192" fillId="46" borderId="10">
      <alignment horizontal="center" vertical="center"/>
    </xf>
    <xf numFmtId="0" fontId="192" fillId="46" borderId="10">
      <alignment horizontal="center"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7"/>
    <xf numFmtId="0" fontId="3" fillId="0" borderId="7"/>
    <xf numFmtId="0" fontId="3" fillId="0" borderId="7"/>
    <xf numFmtId="0" fontId="3" fillId="0" borderId="7"/>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19"/>
    <xf numFmtId="0" fontId="3" fillId="0" borderId="19"/>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xf numFmtId="0" fontId="44" fillId="0" borderId="0"/>
    <xf numFmtId="0" fontId="3" fillId="0" borderId="0"/>
    <xf numFmtId="0" fontId="194" fillId="0" borderId="0"/>
    <xf numFmtId="0" fontId="3"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195"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0" fontId="3" fillId="0" borderId="0" applyNumberFormat="0" applyFont="0" applyFill="0" applyBorder="0" applyAlignment="0" applyProtection="0"/>
    <xf numFmtId="0" fontId="3" fillId="23" borderId="37" applyNumberFormat="0" applyFont="0" applyAlignment="0" applyProtection="0"/>
    <xf numFmtId="0" fontId="3" fillId="23" borderId="37" applyNumberFormat="0" applyFont="0" applyAlignment="0" applyProtection="0"/>
    <xf numFmtId="3" fontId="93" fillId="0" borderId="2">
      <alignment vertical="center"/>
    </xf>
    <xf numFmtId="0" fontId="3" fillId="23" borderId="37" applyNumberFormat="0" applyFont="0" applyAlignment="0" applyProtection="0"/>
    <xf numFmtId="0" fontId="3" fillId="23" borderId="37" applyNumberFormat="0" applyFont="0" applyAlignment="0" applyProtection="0"/>
    <xf numFmtId="3" fontId="93" fillId="0" borderId="2">
      <alignment vertical="center"/>
    </xf>
    <xf numFmtId="0" fontId="3" fillId="23" borderId="37" applyNumberFormat="0" applyFont="0" applyAlignment="0" applyProtection="0"/>
    <xf numFmtId="0" fontId="3" fillId="23" borderId="37" applyNumberFormat="0" applyFont="0" applyAlignment="0" applyProtection="0"/>
    <xf numFmtId="3" fontId="93" fillId="0" borderId="2">
      <alignment vertical="center"/>
    </xf>
    <xf numFmtId="0" fontId="3" fillId="23" borderId="37" applyNumberFormat="0" applyFont="0" applyAlignment="0" applyProtection="0"/>
    <xf numFmtId="0" fontId="3" fillId="23" borderId="37" applyNumberFormat="0" applyFont="0" applyAlignment="0" applyProtection="0"/>
    <xf numFmtId="3" fontId="93" fillId="0" borderId="2">
      <alignment vertical="center"/>
    </xf>
    <xf numFmtId="0" fontId="101" fillId="23" borderId="37" applyNumberFormat="0" applyFont="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23" borderId="37" applyNumberFormat="0" applyFont="0" applyAlignment="0" applyProtection="0"/>
    <xf numFmtId="0" fontId="3" fillId="23" borderId="37" applyNumberFormat="0" applyFont="0" applyAlignment="0" applyProtection="0"/>
    <xf numFmtId="0" fontId="3" fillId="23" borderId="37" applyNumberFormat="0" applyFont="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101" fillId="23" borderId="37" applyNumberFormat="0" applyFont="0" applyAlignment="0" applyProtection="0"/>
    <xf numFmtId="0" fontId="101" fillId="23" borderId="37" applyNumberFormat="0" applyFont="0" applyAlignment="0" applyProtection="0"/>
    <xf numFmtId="0" fontId="3" fillId="0" borderId="0" applyNumberFormat="0" applyFont="0" applyFill="0" applyBorder="0" applyAlignment="0" applyProtection="0"/>
    <xf numFmtId="0" fontId="101" fillId="23" borderId="37" applyNumberFormat="0" applyFont="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101" fillId="23" borderId="37" applyNumberFormat="0" applyFont="0" applyAlignment="0" applyProtection="0"/>
    <xf numFmtId="0" fontId="101" fillId="23" borderId="37" applyNumberFormat="0" applyFont="0" applyAlignment="0" applyProtection="0"/>
    <xf numFmtId="0" fontId="101" fillId="23" borderId="37" applyNumberFormat="0" applyFont="0" applyAlignment="0" applyProtection="0"/>
    <xf numFmtId="0" fontId="3" fillId="0" borderId="0" applyNumberFormat="0" applyFont="0" applyFill="0" applyBorder="0" applyAlignment="0" applyProtection="0"/>
    <xf numFmtId="0" fontId="101" fillId="23" borderId="37" applyNumberFormat="0" applyFont="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101" fillId="23" borderId="37" applyNumberFormat="0" applyFont="0" applyAlignment="0" applyProtection="0"/>
    <xf numFmtId="0" fontId="101" fillId="23" borderId="37" applyNumberFormat="0" applyFont="0" applyAlignment="0" applyProtection="0"/>
    <xf numFmtId="0" fontId="101" fillId="23" borderId="37" applyNumberFormat="0" applyFont="0" applyAlignment="0" applyProtection="0"/>
    <xf numFmtId="0" fontId="101" fillId="23" borderId="37" applyNumberFormat="0" applyFont="0" applyAlignment="0" applyProtection="0"/>
    <xf numFmtId="0" fontId="3" fillId="0" borderId="0" applyNumberFormat="0" applyFont="0" applyFill="0" applyBorder="0" applyAlignment="0" applyProtection="0"/>
    <xf numFmtId="0" fontId="3" fillId="23" borderId="37" applyNumberFormat="0" applyFont="0" applyAlignment="0" applyProtection="0"/>
    <xf numFmtId="0" fontId="3" fillId="23" borderId="37" applyNumberFormat="0" applyFont="0" applyAlignment="0" applyProtection="0"/>
    <xf numFmtId="3" fontId="93" fillId="0" borderId="2">
      <alignment vertical="center"/>
    </xf>
    <xf numFmtId="0" fontId="3" fillId="23" borderId="37" applyNumberFormat="0" applyFont="0" applyAlignment="0" applyProtection="0"/>
    <xf numFmtId="0" fontId="3" fillId="23" borderId="37" applyNumberFormat="0" applyFont="0" applyAlignment="0" applyProtection="0"/>
    <xf numFmtId="3" fontId="93" fillId="0" borderId="2">
      <alignment vertical="center"/>
    </xf>
    <xf numFmtId="0" fontId="3" fillId="23" borderId="37" applyNumberFormat="0" applyFont="0" applyAlignment="0" applyProtection="0"/>
    <xf numFmtId="0" fontId="3" fillId="23" borderId="37" applyNumberFormat="0" applyFont="0" applyAlignment="0" applyProtection="0"/>
    <xf numFmtId="3" fontId="93" fillId="0" borderId="2">
      <alignment vertical="center"/>
    </xf>
    <xf numFmtId="0" fontId="3" fillId="23" borderId="37" applyNumberFormat="0" applyFont="0" applyAlignment="0" applyProtection="0"/>
    <xf numFmtId="0" fontId="3" fillId="23" borderId="37" applyNumberFormat="0" applyFont="0" applyAlignment="0" applyProtection="0"/>
    <xf numFmtId="3" fontId="93" fillId="0" borderId="2">
      <alignment vertical="center"/>
    </xf>
    <xf numFmtId="0" fontId="3" fillId="23" borderId="37" applyNumberFormat="0" applyFont="0" applyAlignment="0" applyProtection="0"/>
    <xf numFmtId="0" fontId="3" fillId="23" borderId="37" applyNumberFormat="0" applyFont="0" applyAlignment="0" applyProtection="0"/>
    <xf numFmtId="3" fontId="93" fillId="0" borderId="2">
      <alignment vertical="center"/>
    </xf>
    <xf numFmtId="0" fontId="3" fillId="0" borderId="0" applyNumberFormat="0" applyFont="0" applyFill="0" applyBorder="0" applyAlignment="0" applyProtection="0"/>
    <xf numFmtId="0" fontId="196" fillId="0" borderId="24"/>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applyNumberFormat="0" applyFont="0" applyFill="0" applyBorder="0" applyAlignment="0" applyProtection="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0" fontId="3" fillId="0" borderId="0" applyNumberFormat="0" applyFont="0" applyFill="0" applyBorder="0" applyAlignment="0" applyProtection="0"/>
    <xf numFmtId="307" fontId="174" fillId="0" borderId="0" applyProtection="0">
      <alignment horizontal="center"/>
    </xf>
    <xf numFmtId="0" fontId="174" fillId="0" borderId="0" applyProtection="0">
      <alignment horizont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174" fillId="0" borderId="0" applyProtection="0">
      <alignment horizont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44" fillId="0" borderId="0"/>
    <xf numFmtId="37" fontId="3"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0" fontId="44" fillId="0" borderId="0"/>
    <xf numFmtId="0" fontId="122" fillId="0" borderId="24" applyNumberFormat="0" applyBorder="0" applyAlignment="0" applyProtection="0">
      <alignment horizontal="right"/>
      <protection locked="0"/>
    </xf>
    <xf numFmtId="0" fontId="63" fillId="80" borderId="0" applyNumberFormat="0" applyFont="0" applyBorder="0" applyAlignment="0"/>
    <xf numFmtId="0" fontId="3" fillId="0" borderId="0" applyNumberFormat="0" applyFont="0" applyFill="0" applyBorder="0" applyAlignment="0" applyProtection="0"/>
    <xf numFmtId="3" fontId="3" fillId="4" borderId="9">
      <alignment horizontal="right"/>
      <protection locked="0"/>
    </xf>
    <xf numFmtId="0" fontId="44" fillId="0" borderId="0"/>
    <xf numFmtId="3" fontId="3" fillId="4" borderId="9">
      <alignment horizontal="right"/>
      <protection locked="0"/>
    </xf>
    <xf numFmtId="0" fontId="3" fillId="0" borderId="0" applyNumberFormat="0" applyFont="0" applyFill="0" applyBorder="0" applyAlignment="0" applyProtection="0"/>
    <xf numFmtId="3" fontId="3" fillId="4" borderId="9">
      <alignment horizontal="right"/>
      <protection locked="0"/>
    </xf>
    <xf numFmtId="3" fontId="3" fillId="4" borderId="9">
      <alignment horizontal="right"/>
      <protection locked="0"/>
    </xf>
    <xf numFmtId="3" fontId="3" fillId="4" borderId="9">
      <alignment horizontal="right"/>
      <protection locked="0"/>
    </xf>
    <xf numFmtId="3" fontId="3" fillId="4" borderId="9">
      <alignment horizontal="right"/>
      <protection locked="0"/>
    </xf>
    <xf numFmtId="3" fontId="93" fillId="0" borderId="2">
      <alignment vertical="center"/>
    </xf>
    <xf numFmtId="0" fontId="3" fillId="0" borderId="0" applyNumberFormat="0" applyFont="0" applyFill="0" applyBorder="0" applyAlignment="0" applyProtection="0"/>
    <xf numFmtId="0" fontId="44" fillId="0" borderId="0"/>
    <xf numFmtId="3" fontId="3" fillId="4" borderId="9">
      <alignment horizontal="right"/>
      <protection locked="0"/>
    </xf>
    <xf numFmtId="3" fontId="3" fillId="4" borderId="9">
      <alignment horizontal="right"/>
      <protection locked="0"/>
    </xf>
    <xf numFmtId="3" fontId="3" fillId="4" borderId="9">
      <alignment horizontal="right"/>
      <protection locked="0"/>
    </xf>
    <xf numFmtId="3" fontId="3" fillId="4" borderId="9">
      <alignment horizontal="right"/>
      <protection locked="0"/>
    </xf>
    <xf numFmtId="3" fontId="93" fillId="0" borderId="2">
      <alignment vertical="center"/>
    </xf>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234" fontId="3" fillId="4" borderId="9">
      <alignment horizontal="right"/>
      <protection locked="0"/>
    </xf>
    <xf numFmtId="0" fontId="44" fillId="0" borderId="0"/>
    <xf numFmtId="234" fontId="3" fillId="4" borderId="9">
      <alignment horizontal="right"/>
      <protection locked="0"/>
    </xf>
    <xf numFmtId="0" fontId="3" fillId="0" borderId="0" applyNumberFormat="0" applyFont="0" applyFill="0" applyBorder="0" applyAlignment="0" applyProtection="0"/>
    <xf numFmtId="234" fontId="3" fillId="4" borderId="9">
      <alignment horizontal="right"/>
      <protection locked="0"/>
    </xf>
    <xf numFmtId="234" fontId="3" fillId="4" borderId="9">
      <alignment horizontal="right"/>
      <protection locked="0"/>
    </xf>
    <xf numFmtId="234" fontId="3" fillId="4" borderId="9">
      <alignment horizontal="right"/>
      <protection locked="0"/>
    </xf>
    <xf numFmtId="234" fontId="3" fillId="4" borderId="9">
      <alignment horizontal="right"/>
      <protection locked="0"/>
    </xf>
    <xf numFmtId="3" fontId="93" fillId="0" borderId="2">
      <alignment vertical="center"/>
    </xf>
    <xf numFmtId="0" fontId="3" fillId="0" borderId="0" applyNumberFormat="0" applyFont="0" applyFill="0" applyBorder="0" applyAlignment="0" applyProtection="0"/>
    <xf numFmtId="0" fontId="44" fillId="0" borderId="0"/>
    <xf numFmtId="234" fontId="3" fillId="4" borderId="9">
      <alignment horizontal="right"/>
      <protection locked="0"/>
    </xf>
    <xf numFmtId="234" fontId="3" fillId="4" borderId="9">
      <alignment horizontal="right"/>
      <protection locked="0"/>
    </xf>
    <xf numFmtId="234" fontId="3" fillId="4" borderId="9">
      <alignment horizontal="right"/>
      <protection locked="0"/>
    </xf>
    <xf numFmtId="234" fontId="3" fillId="4" borderId="9">
      <alignment horizontal="right"/>
      <protection locked="0"/>
    </xf>
    <xf numFmtId="3" fontId="93" fillId="0" borderId="2">
      <alignment vertical="center"/>
    </xf>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10" fontId="3" fillId="4" borderId="9" applyFont="0">
      <alignment horizontal="right"/>
      <protection locked="0"/>
    </xf>
    <xf numFmtId="0" fontId="44" fillId="0" borderId="0"/>
    <xf numFmtId="10" fontId="3" fillId="4" borderId="9" applyFont="0">
      <alignment horizontal="right"/>
      <protection locked="0"/>
    </xf>
    <xf numFmtId="0" fontId="3" fillId="0" borderId="0" applyNumberFormat="0" applyFont="0" applyFill="0" applyBorder="0" applyAlignment="0" applyProtection="0"/>
    <xf numFmtId="10" fontId="3" fillId="4" borderId="9" applyFont="0">
      <alignment horizontal="right"/>
      <protection locked="0"/>
    </xf>
    <xf numFmtId="10" fontId="3" fillId="4" borderId="9" applyFont="0">
      <alignment horizontal="right"/>
      <protection locked="0"/>
    </xf>
    <xf numFmtId="10" fontId="3" fillId="4" borderId="9" applyFont="0">
      <alignment horizontal="right"/>
      <protection locked="0"/>
    </xf>
    <xf numFmtId="10" fontId="3" fillId="4" borderId="9" applyFont="0">
      <alignment horizontal="right"/>
      <protection locked="0"/>
    </xf>
    <xf numFmtId="3" fontId="93" fillId="0" borderId="2">
      <alignment vertical="center"/>
    </xf>
    <xf numFmtId="0" fontId="3" fillId="0" borderId="0" applyNumberFormat="0" applyFont="0" applyFill="0" applyBorder="0" applyAlignment="0" applyProtection="0"/>
    <xf numFmtId="0" fontId="44" fillId="0" borderId="0"/>
    <xf numFmtId="10" fontId="3" fillId="4" borderId="9" applyFont="0">
      <alignment horizontal="right"/>
      <protection locked="0"/>
    </xf>
    <xf numFmtId="10" fontId="3" fillId="4" borderId="9" applyFont="0">
      <alignment horizontal="right"/>
      <protection locked="0"/>
    </xf>
    <xf numFmtId="10" fontId="3" fillId="4" borderId="9" applyFont="0">
      <alignment horizontal="right"/>
      <protection locked="0"/>
    </xf>
    <xf numFmtId="10" fontId="3" fillId="4" borderId="9" applyFont="0">
      <alignment horizontal="right"/>
      <protection locked="0"/>
    </xf>
    <xf numFmtId="3" fontId="93" fillId="0" borderId="2">
      <alignment vertical="center"/>
    </xf>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9" fontId="3" fillId="4" borderId="9">
      <alignment horizontal="right"/>
      <protection locked="0"/>
    </xf>
    <xf numFmtId="0" fontId="44" fillId="0" borderId="0"/>
    <xf numFmtId="9" fontId="3" fillId="4" borderId="9">
      <alignment horizontal="right"/>
      <protection locked="0"/>
    </xf>
    <xf numFmtId="0" fontId="3" fillId="0" borderId="0" applyNumberFormat="0" applyFont="0" applyFill="0" applyBorder="0" applyAlignment="0" applyProtection="0"/>
    <xf numFmtId="9" fontId="3" fillId="4" borderId="9">
      <alignment horizontal="right"/>
      <protection locked="0"/>
    </xf>
    <xf numFmtId="9" fontId="3" fillId="4" borderId="9">
      <alignment horizontal="right"/>
      <protection locked="0"/>
    </xf>
    <xf numFmtId="9" fontId="3" fillId="4" borderId="9">
      <alignment horizontal="right"/>
      <protection locked="0"/>
    </xf>
    <xf numFmtId="9" fontId="3" fillId="4" borderId="9">
      <alignment horizontal="right"/>
      <protection locked="0"/>
    </xf>
    <xf numFmtId="3" fontId="93" fillId="0" borderId="2">
      <alignment vertical="center"/>
    </xf>
    <xf numFmtId="0" fontId="3" fillId="0" borderId="0" applyNumberFormat="0" applyFont="0" applyFill="0" applyBorder="0" applyAlignment="0" applyProtection="0"/>
    <xf numFmtId="0" fontId="44" fillId="0" borderId="0"/>
    <xf numFmtId="9" fontId="3" fillId="4" borderId="9">
      <alignment horizontal="right"/>
      <protection locked="0"/>
    </xf>
    <xf numFmtId="9" fontId="3" fillId="4" borderId="9">
      <alignment horizontal="right"/>
      <protection locked="0"/>
    </xf>
    <xf numFmtId="9" fontId="3" fillId="4" borderId="9">
      <alignment horizontal="right"/>
      <protection locked="0"/>
    </xf>
    <xf numFmtId="9" fontId="3" fillId="4" borderId="9">
      <alignment horizontal="right"/>
      <protection locked="0"/>
    </xf>
    <xf numFmtId="3" fontId="93" fillId="0" borderId="2">
      <alignment vertical="center"/>
    </xf>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0" fontId="3" fillId="0" borderId="0" applyNumberFormat="0" applyFont="0" applyFill="0" applyBorder="0" applyAlignment="0" applyProtection="0"/>
    <xf numFmtId="308" fontId="3" fillId="4" borderId="9" applyFont="0">
      <alignment horizontal="right" vertical="center"/>
      <protection locked="0"/>
    </xf>
    <xf numFmtId="308" fontId="3" fillId="4" borderId="9" applyFont="0">
      <alignment horizontal="right" vertical="center"/>
      <protection locked="0"/>
    </xf>
    <xf numFmtId="308" fontId="3" fillId="4" borderId="9" applyFont="0">
      <alignment horizontal="right" vertical="center"/>
      <protection locked="0"/>
    </xf>
    <xf numFmtId="308" fontId="3" fillId="4" borderId="9" applyFont="0">
      <alignment horizontal="right" vertical="center"/>
      <protection locked="0"/>
    </xf>
    <xf numFmtId="308" fontId="3" fillId="4" borderId="9" applyFont="0">
      <alignment horizontal="right" vertical="center"/>
      <protection locked="0"/>
    </xf>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0" fontId="3" fillId="4" borderId="9">
      <alignment horizontal="center" wrapText="1"/>
    </xf>
    <xf numFmtId="0" fontId="44" fillId="0" borderId="0"/>
    <xf numFmtId="0" fontId="3" fillId="4" borderId="9">
      <alignment horizontal="center" wrapText="1"/>
    </xf>
    <xf numFmtId="0" fontId="3" fillId="0" borderId="0" applyNumberFormat="0" applyFont="0" applyFill="0" applyBorder="0" applyAlignment="0" applyProtection="0"/>
    <xf numFmtId="0" fontId="3" fillId="4" borderId="9">
      <alignment horizontal="center" wrapText="1"/>
    </xf>
    <xf numFmtId="0" fontId="3" fillId="4" borderId="9">
      <alignment horizontal="center" wrapText="1"/>
    </xf>
    <xf numFmtId="0" fontId="3" fillId="4" borderId="9">
      <alignment horizontal="center" wrapText="1"/>
    </xf>
    <xf numFmtId="0" fontId="3" fillId="4" borderId="9">
      <alignment horizontal="center" wrapText="1"/>
    </xf>
    <xf numFmtId="3" fontId="93" fillId="0" borderId="2">
      <alignment vertical="center"/>
    </xf>
    <xf numFmtId="0" fontId="3" fillId="0" borderId="0" applyNumberFormat="0" applyFont="0" applyFill="0" applyBorder="0" applyAlignment="0" applyProtection="0"/>
    <xf numFmtId="0" fontId="44" fillId="0" borderId="0"/>
    <xf numFmtId="0" fontId="3" fillId="4" borderId="9">
      <alignment horizontal="center" wrapText="1"/>
    </xf>
    <xf numFmtId="0" fontId="3" fillId="4" borderId="9">
      <alignment horizontal="center" wrapText="1"/>
    </xf>
    <xf numFmtId="0" fontId="3" fillId="4" borderId="9">
      <alignment horizontal="center" wrapText="1"/>
    </xf>
    <xf numFmtId="0" fontId="3" fillId="4" borderId="9">
      <alignment horizontal="center" wrapText="1"/>
    </xf>
    <xf numFmtId="3" fontId="93" fillId="0" borderId="2">
      <alignment vertical="center"/>
    </xf>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0" fontId="3" fillId="4" borderId="9" applyNumberFormat="0" applyFont="0">
      <alignment horizontal="center" wrapText="1"/>
      <protection locked="0"/>
    </xf>
    <xf numFmtId="0" fontId="44" fillId="0" borderId="0"/>
    <xf numFmtId="0" fontId="3" fillId="4" borderId="9" applyNumberFormat="0" applyFont="0">
      <alignment horizontal="center" wrapText="1"/>
      <protection locked="0"/>
    </xf>
    <xf numFmtId="0" fontId="3" fillId="0" borderId="0" applyNumberFormat="0" applyFont="0" applyFill="0" applyBorder="0" applyAlignment="0" applyProtection="0"/>
    <xf numFmtId="0" fontId="3" fillId="4" borderId="9" applyNumberFormat="0" applyFont="0">
      <alignment horizontal="center" wrapText="1"/>
      <protection locked="0"/>
    </xf>
    <xf numFmtId="0" fontId="3" fillId="4" borderId="9" applyNumberFormat="0" applyFont="0">
      <alignment horizontal="center" wrapText="1"/>
      <protection locked="0"/>
    </xf>
    <xf numFmtId="0" fontId="3" fillId="4" borderId="9" applyNumberFormat="0" applyFont="0">
      <alignment horizontal="center" wrapText="1"/>
      <protection locked="0"/>
    </xf>
    <xf numFmtId="0" fontId="3" fillId="4" borderId="9" applyNumberFormat="0" applyFont="0">
      <alignment horizontal="center" wrapText="1"/>
      <protection locked="0"/>
    </xf>
    <xf numFmtId="3" fontId="93" fillId="0" borderId="2">
      <alignment vertical="center"/>
    </xf>
    <xf numFmtId="0" fontId="3" fillId="0" borderId="0" applyNumberFormat="0" applyFont="0" applyFill="0" applyBorder="0" applyAlignment="0" applyProtection="0"/>
    <xf numFmtId="0" fontId="44" fillId="0" borderId="0"/>
    <xf numFmtId="0" fontId="3" fillId="4" borderId="9" applyNumberFormat="0" applyFont="0">
      <alignment horizontal="center" wrapText="1"/>
      <protection locked="0"/>
    </xf>
    <xf numFmtId="0" fontId="3" fillId="4" borderId="9" applyNumberFormat="0" applyFont="0">
      <alignment horizontal="center" wrapText="1"/>
      <protection locked="0"/>
    </xf>
    <xf numFmtId="0" fontId="3" fillId="4" borderId="9" applyNumberFormat="0" applyFont="0">
      <alignment horizontal="center" wrapText="1"/>
      <protection locked="0"/>
    </xf>
    <xf numFmtId="0" fontId="3" fillId="4" borderId="9" applyNumberFormat="0" applyFont="0">
      <alignment horizontal="center" wrapText="1"/>
      <protection locked="0"/>
    </xf>
    <xf numFmtId="3" fontId="93" fillId="0" borderId="2">
      <alignment vertical="center"/>
    </xf>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0" fontId="197" fillId="52" borderId="54" applyNumberFormat="0" applyAlignment="0" applyProtection="0"/>
    <xf numFmtId="0" fontId="198" fillId="52" borderId="54" applyNumberFormat="0" applyAlignment="0" applyProtection="0"/>
    <xf numFmtId="0" fontId="198" fillId="52" borderId="54" applyNumberFormat="0" applyAlignment="0" applyProtection="0"/>
    <xf numFmtId="0" fontId="198" fillId="52" borderId="54" applyNumberFormat="0" applyAlignment="0" applyProtection="0"/>
    <xf numFmtId="0" fontId="198" fillId="52" borderId="54" applyNumberFormat="0" applyAlignment="0" applyProtection="0"/>
    <xf numFmtId="0" fontId="44" fillId="0" borderId="0"/>
    <xf numFmtId="0" fontId="44" fillId="0" borderId="0"/>
    <xf numFmtId="0" fontId="44" fillId="0" borderId="0"/>
    <xf numFmtId="0" fontId="44" fillId="0" borderId="0"/>
    <xf numFmtId="0" fontId="197" fillId="53" borderId="54" applyNumberFormat="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197" fillId="53" borderId="54" applyNumberFormat="0" applyAlignment="0" applyProtection="0"/>
    <xf numFmtId="0" fontId="197" fillId="53" borderId="54" applyNumberFormat="0" applyAlignment="0" applyProtection="0"/>
    <xf numFmtId="0" fontId="3" fillId="0" borderId="0" applyNumberFormat="0" applyFont="0" applyFill="0" applyBorder="0" applyAlignment="0" applyProtection="0"/>
    <xf numFmtId="0" fontId="197" fillId="53" borderId="54" applyNumberFormat="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197" fillId="53" borderId="54" applyNumberFormat="0" applyAlignment="0" applyProtection="0"/>
    <xf numFmtId="0" fontId="197" fillId="53" borderId="54" applyNumberFormat="0" applyAlignment="0" applyProtection="0"/>
    <xf numFmtId="0" fontId="3" fillId="0" borderId="0" applyNumberFormat="0" applyFont="0" applyFill="0" applyBorder="0" applyAlignment="0" applyProtection="0"/>
    <xf numFmtId="0" fontId="197" fillId="53" borderId="54" applyNumberFormat="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197" fillId="53" borderId="54" applyNumberFormat="0" applyAlignment="0" applyProtection="0"/>
    <xf numFmtId="0" fontId="197" fillId="53" borderId="54" applyNumberFormat="0" applyAlignment="0" applyProtection="0"/>
    <xf numFmtId="0" fontId="3" fillId="0" borderId="0" applyNumberFormat="0" applyFont="0" applyFill="0" applyBorder="0" applyAlignment="0" applyProtection="0"/>
    <xf numFmtId="0" fontId="198" fillId="52" borderId="54" applyNumberFormat="0" applyAlignment="0" applyProtection="0"/>
    <xf numFmtId="0" fontId="198" fillId="52" borderId="54" applyNumberFormat="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198" fillId="52" borderId="54" applyNumberFormat="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198" fillId="52" borderId="54" applyNumberFormat="0" applyAlignment="0" applyProtection="0"/>
    <xf numFmtId="0" fontId="198" fillId="52" borderId="54" applyNumberFormat="0" applyAlignment="0" applyProtection="0"/>
    <xf numFmtId="0" fontId="199" fillId="52" borderId="54" applyNumberFormat="0" applyAlignment="0" applyProtection="0"/>
    <xf numFmtId="254" fontId="118" fillId="81" borderId="24" applyNumberFormat="0" applyBorder="0" applyAlignment="0" applyProtection="0">
      <alignment horizontal="center"/>
      <protection hidden="1"/>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applyNumberFormat="0" applyFont="0" applyFill="0" applyBorder="0" applyAlignment="0" applyProtection="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309" fontId="12" fillId="0" borderId="0" applyFont="0" applyFill="0" applyBorder="0" applyAlignment="0">
      <alignment vertical="center"/>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09" fontId="12" fillId="0" borderId="0" applyFont="0" applyFill="0" applyBorder="0" applyAlignment="0">
      <alignment vertical="center"/>
    </xf>
    <xf numFmtId="0" fontId="44" fillId="0" borderId="0"/>
    <xf numFmtId="3" fontId="93" fillId="0" borderId="2">
      <alignment vertical="center"/>
    </xf>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3" fontId="200" fillId="45" borderId="9" applyNumberFormat="0" applyBorder="0" applyAlignment="0" applyProtection="0">
      <protection hidden="1"/>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applyNumberFormat="0" applyFont="0" applyFill="0" applyBorder="0" applyAlignment="0" applyProtection="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3" fontId="201" fillId="82" borderId="38" applyNumberFormat="0" applyBorder="0" applyAlignment="0" applyProtection="0">
      <protection hidden="1"/>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3" fontId="93" fillId="0" borderId="2">
      <alignment vertical="center"/>
    </xf>
    <xf numFmtId="0" fontId="3" fillId="0" borderId="0" applyNumberFormat="0" applyFont="0" applyFill="0" applyBorder="0" applyAlignment="0" applyProtection="0"/>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3" fontId="93" fillId="0" borderId="2">
      <alignment vertical="center"/>
    </xf>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3" fontId="93" fillId="0" borderId="2">
      <alignment vertical="center"/>
    </xf>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202" fillId="0" borderId="0" applyFill="0" applyBorder="0" applyProtection="0">
      <alignment horizontal="left"/>
    </xf>
    <xf numFmtId="0" fontId="203" fillId="0" borderId="0" applyFill="0" applyBorder="0" applyProtection="0">
      <alignment horizontal="left"/>
    </xf>
    <xf numFmtId="1" fontId="204" fillId="0" borderId="0" applyProtection="0">
      <alignment horizontal="right" vertical="center"/>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10" fontId="40" fillId="0" borderId="0">
      <alignment horizontal="center"/>
    </xf>
    <xf numFmtId="0" fontId="3" fillId="0" borderId="0" applyNumberFormat="0" applyFont="0" applyFill="0" applyBorder="0" applyAlignment="0" applyProtection="0"/>
    <xf numFmtId="0" fontId="44" fillId="0" borderId="0"/>
    <xf numFmtId="0" fontId="3" fillId="0" borderId="55" applyNumberFormat="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27" fillId="4" borderId="0" applyNumberFormat="0" applyFont="0" applyBorder="0" applyAlignment="0" applyProtection="0"/>
    <xf numFmtId="0" fontId="17" fillId="78" borderId="24" applyNumberFormat="0" applyFont="0" applyBorder="0" applyAlignment="0" applyProtection="0">
      <alignment horizontal="center"/>
    </xf>
    <xf numFmtId="0" fontId="17" fillId="78" borderId="24" applyNumberFormat="0" applyFont="0" applyBorder="0" applyAlignment="0" applyProtection="0">
      <alignment horizont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0" fontId="17" fillId="30" borderId="24" applyNumberFormat="0" applyFont="0" applyBorder="0" applyAlignment="0" applyProtection="0">
      <alignment horizontal="center"/>
    </xf>
    <xf numFmtId="0" fontId="17" fillId="30" borderId="24" applyNumberFormat="0" applyFont="0" applyBorder="0" applyAlignment="0" applyProtection="0">
      <alignment horizont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0" fontId="27" fillId="0" borderId="56" applyNumberFormat="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27" fillId="0" borderId="57" applyNumberFormat="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58" applyNumberFormat="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205" fillId="0" borderId="0" applyNumberFormat="0">
      <alignment horizontal="center" vertical="center"/>
    </xf>
    <xf numFmtId="0" fontId="44" fillId="0" borderId="0"/>
    <xf numFmtId="10" fontId="19" fillId="0" borderId="0" applyFont="0" applyFill="0" applyBorder="0" applyAlignment="0" applyProtection="0"/>
    <xf numFmtId="229" fontId="21" fillId="0" borderId="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3" fontId="93" fillId="0" borderId="2">
      <alignment vertical="center"/>
    </xf>
    <xf numFmtId="304" fontId="21" fillId="0" borderId="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0" fontId="3"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10" fontId="3"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311" fontId="3"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44" fillId="0" borderId="0"/>
    <xf numFmtId="0" fontId="44" fillId="0" borderId="0"/>
    <xf numFmtId="0" fontId="44" fillId="0" borderId="0"/>
    <xf numFmtId="3" fontId="93" fillId="0" borderId="2">
      <alignment vertical="center"/>
    </xf>
    <xf numFmtId="0" fontId="44" fillId="0" borderId="0"/>
    <xf numFmtId="3" fontId="93" fillId="0" borderId="2">
      <alignment vertical="center"/>
    </xf>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3" fontId="93" fillId="0" borderId="2">
      <alignment vertical="center"/>
    </xf>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3" fontId="93" fillId="0" borderId="2">
      <alignment vertical="center"/>
    </xf>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3" fontId="93" fillId="0" borderId="2">
      <alignment vertical="center"/>
    </xf>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3" fontId="93" fillId="0" borderId="2">
      <alignment vertical="center"/>
    </xf>
    <xf numFmtId="9" fontId="3" fillId="0" borderId="0" applyFont="0" applyFill="0" applyBorder="0" applyAlignment="0" applyProtection="0"/>
    <xf numFmtId="9" fontId="3" fillId="0" borderId="0" applyFont="0" applyFill="0" applyBorder="0" applyAlignment="0" applyProtection="0"/>
    <xf numFmtId="0" fontId="3" fillId="0" borderId="0" applyNumberFormat="0" applyFont="0" applyFill="0" applyBorder="0" applyAlignment="0" applyProtection="0"/>
    <xf numFmtId="3" fontId="93" fillId="0" borderId="2">
      <alignment vertical="center"/>
    </xf>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3" fontId="93" fillId="0" borderId="2">
      <alignment vertical="center"/>
    </xf>
    <xf numFmtId="9" fontId="3" fillId="0" borderId="0" applyFont="0" applyFill="0" applyBorder="0" applyAlignment="0" applyProtection="0"/>
    <xf numFmtId="9" fontId="3" fillId="0" borderId="0" applyFont="0" applyFill="0" applyBorder="0" applyAlignment="0" applyProtection="0"/>
    <xf numFmtId="0" fontId="44" fillId="0" borderId="0"/>
    <xf numFmtId="3" fontId="93" fillId="0" borderId="2">
      <alignment vertical="center"/>
    </xf>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0" fontId="44" fillId="0" borderId="0"/>
    <xf numFmtId="3" fontId="93" fillId="0" borderId="2">
      <alignment vertical="center"/>
    </xf>
    <xf numFmtId="9" fontId="3" fillId="0" borderId="0" applyFont="0" applyFill="0" applyBorder="0" applyAlignment="0" applyProtection="0"/>
    <xf numFmtId="9" fontId="3" fillId="0" borderId="0" applyFont="0" applyFill="0" applyBorder="0" applyAlignment="0" applyProtection="0"/>
    <xf numFmtId="0" fontId="44" fillId="0" borderId="0"/>
    <xf numFmtId="3" fontId="93" fillId="0" borderId="2">
      <alignment vertical="center"/>
    </xf>
    <xf numFmtId="0" fontId="3" fillId="0" borderId="0" applyNumberFormat="0" applyFont="0" applyFill="0" applyBorder="0" applyAlignment="0" applyProtection="0"/>
    <xf numFmtId="3" fontId="93" fillId="0" borderId="2">
      <alignment vertical="center"/>
    </xf>
    <xf numFmtId="0" fontId="44" fillId="0" borderId="0"/>
    <xf numFmtId="0" fontId="44" fillId="0" borderId="0"/>
    <xf numFmtId="0" fontId="44" fillId="0" borderId="0"/>
    <xf numFmtId="3" fontId="93" fillId="0" borderId="2">
      <alignment vertical="center"/>
    </xf>
    <xf numFmtId="0" fontId="44" fillId="0" borderId="0"/>
    <xf numFmtId="3" fontId="93" fillId="0" borderId="2">
      <alignment vertical="center"/>
    </xf>
    <xf numFmtId="0" fontId="44" fillId="0" borderId="0"/>
    <xf numFmtId="0" fontId="44" fillId="0" borderId="0"/>
    <xf numFmtId="0" fontId="44" fillId="0" borderId="0"/>
    <xf numFmtId="3" fontId="93" fillId="0" borderId="2">
      <alignment vertical="center"/>
    </xf>
    <xf numFmtId="0" fontId="44" fillId="0" borderId="0"/>
    <xf numFmtId="3" fontId="93" fillId="0" borderId="2">
      <alignment vertical="center"/>
    </xf>
    <xf numFmtId="0" fontId="44" fillId="0" borderId="0"/>
    <xf numFmtId="0" fontId="44" fillId="0" borderId="0"/>
    <xf numFmtId="0" fontId="44" fillId="0" borderId="0"/>
    <xf numFmtId="3" fontId="93" fillId="0" borderId="2">
      <alignment vertical="center"/>
    </xf>
    <xf numFmtId="0" fontId="44" fillId="0" borderId="0"/>
    <xf numFmtId="3" fontId="93" fillId="0" borderId="2">
      <alignment vertical="center"/>
    </xf>
    <xf numFmtId="0" fontId="44" fillId="0" borderId="0"/>
    <xf numFmtId="0" fontId="44" fillId="0" borderId="0"/>
    <xf numFmtId="0" fontId="44" fillId="0" borderId="0"/>
    <xf numFmtId="3" fontId="93" fillId="0" borderId="2">
      <alignment vertical="center"/>
    </xf>
    <xf numFmtId="0" fontId="44" fillId="0" borderId="0"/>
    <xf numFmtId="3" fontId="93" fillId="0" borderId="2">
      <alignmen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312" fontId="80" fillId="0" borderId="0" applyFont="0" applyFill="0" applyBorder="0" applyProtection="0">
      <alignment horizontal="right"/>
    </xf>
    <xf numFmtId="3" fontId="93" fillId="0" borderId="2">
      <alignment vertical="center"/>
    </xf>
    <xf numFmtId="10" fontId="19" fillId="0" borderId="0" applyFont="0" applyFill="0" applyBorder="0" applyAlignment="0" applyProtection="0"/>
    <xf numFmtId="10" fontId="19" fillId="0" borderId="0" applyFont="0" applyFill="0" applyBorder="0" applyAlignment="0" applyProtection="0"/>
    <xf numFmtId="0" fontId="3" fillId="0" borderId="0" applyNumberFormat="0" applyFont="0" applyFill="0" applyBorder="0" applyAlignment="0" applyProtection="0"/>
    <xf numFmtId="3" fontId="93" fillId="0" borderId="2">
      <alignment vertical="center"/>
    </xf>
    <xf numFmtId="10" fontId="3" fillId="0" borderId="59"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9" fontId="19" fillId="0" borderId="0" applyFont="0" applyFill="0" applyBorder="0" applyAlignment="0" applyProtection="0"/>
    <xf numFmtId="9" fontId="44" fillId="0" borderId="0" applyFont="0" applyFill="0" applyBorder="0" applyAlignment="0" applyProtection="0"/>
    <xf numFmtId="2" fontId="3" fillId="0" borderId="0" applyFont="0" applyFill="0" applyAlignment="0" applyProtection="0"/>
    <xf numFmtId="9" fontId="3"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0" fontId="3" fillId="0" borderId="0" applyNumberFormat="0" applyFont="0" applyFill="0" applyBorder="0" applyAlignment="0" applyProtection="0"/>
    <xf numFmtId="0" fontId="44" fillId="0" borderId="0"/>
    <xf numFmtId="3" fontId="93" fillId="0" borderId="2">
      <alignmen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44" fillId="0" borderId="0"/>
    <xf numFmtId="3" fontId="93" fillId="0" borderId="2">
      <alignmen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44" fillId="0" borderId="0"/>
    <xf numFmtId="3" fontId="93" fillId="0" borderId="2">
      <alignmen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228" fontId="21" fillId="0" borderId="0" applyFill="0" applyBorder="0" applyAlignment="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229" fontId="21" fillId="0" borderId="0" applyFill="0" applyBorder="0" applyAlignment="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228" fontId="21" fillId="0" borderId="0" applyFill="0" applyBorder="0" applyAlignment="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230" fontId="21" fillId="0" borderId="0" applyFill="0" applyBorder="0" applyAlignment="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229" fontId="21" fillId="0" borderId="0" applyFill="0" applyBorder="0" applyAlignment="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3" fontId="144" fillId="0" borderId="0"/>
    <xf numFmtId="0" fontId="3" fillId="0" borderId="0" applyNumberFormat="0" applyFont="0" applyFill="0" applyBorder="0" applyAlignment="0" applyProtection="0"/>
    <xf numFmtId="0" fontId="44" fillId="0" borderId="0"/>
    <xf numFmtId="0" fontId="206" fillId="3" borderId="8">
      <alignment horizontal="center"/>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applyNumberFormat="0" applyFont="0" applyFill="0" applyBorder="0" applyAlignment="0" applyProtection="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0" fontId="207" fillId="56" borderId="0"/>
    <xf numFmtId="0" fontId="19" fillId="0" borderId="0" applyNumberFormat="0" applyFont="0" applyFill="0" applyBorder="0" applyAlignment="0" applyProtection="0">
      <alignment horizontal="left"/>
    </xf>
    <xf numFmtId="0" fontId="19" fillId="0" borderId="0" applyNumberFormat="0" applyFont="0" applyFill="0" applyBorder="0" applyAlignment="0" applyProtection="0">
      <alignment horizontal="left"/>
    </xf>
    <xf numFmtId="3" fontId="93" fillId="0" borderId="2">
      <alignment vertical="center"/>
    </xf>
    <xf numFmtId="4" fontId="19" fillId="0" borderId="0" applyFont="0" applyFill="0" applyBorder="0" applyAlignment="0" applyProtection="0"/>
    <xf numFmtId="0" fontId="156" fillId="0" borderId="3">
      <alignment horizontal="center"/>
    </xf>
    <xf numFmtId="3" fontId="19" fillId="0" borderId="0" applyFont="0" applyFill="0" applyBorder="0" applyAlignment="0" applyProtection="0"/>
    <xf numFmtId="313" fontId="145" fillId="0" borderId="0">
      <protection locked="0"/>
    </xf>
    <xf numFmtId="0" fontId="208" fillId="0" borderId="0" applyNumberFormat="0" applyBorder="0">
      <alignment horizontal="left" vertical="center"/>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314" fontId="6" fillId="0" borderId="0" applyFont="0" applyFill="0" applyBorder="0" applyAlignment="0" applyProtection="0">
      <alignment horizontal="right"/>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0" fontId="2" fillId="17" borderId="8" applyNumberFormat="0" applyBorder="0" applyAlignment="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applyNumberFormat="0" applyFont="0" applyFill="0" applyBorder="0" applyAlignment="0" applyProtection="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37" fontId="209" fillId="0" borderId="0" applyNumberFormat="0" applyFill="0" applyBorder="0" applyAlignment="0" applyProtection="0"/>
    <xf numFmtId="272" fontId="209" fillId="0" borderId="0" applyNumberFormat="0" applyFill="0" applyBorder="0" applyAlignment="0" applyProtection="0"/>
    <xf numFmtId="3" fontId="93" fillId="0" borderId="2">
      <alignment vertical="center"/>
    </xf>
    <xf numFmtId="0" fontId="44" fillId="0" borderId="0"/>
    <xf numFmtId="0" fontId="49" fillId="55" borderId="0"/>
    <xf numFmtId="0" fontId="44" fillId="0" borderId="0"/>
    <xf numFmtId="0" fontId="44" fillId="0" borderId="0"/>
    <xf numFmtId="3" fontId="93" fillId="0" borderId="2">
      <alignment vertical="center"/>
    </xf>
    <xf numFmtId="0" fontId="3" fillId="0" borderId="0" applyNumberFormat="0" applyFont="0" applyFill="0" applyBorder="0" applyAlignment="0" applyProtection="0"/>
    <xf numFmtId="3" fontId="3" fillId="28" borderId="9" applyFont="0">
      <alignment horizontal="right" vertical="center"/>
      <protection locked="0"/>
    </xf>
    <xf numFmtId="3" fontId="3" fillId="28" borderId="9" applyFont="0">
      <alignment horizontal="right" vertical="center"/>
      <protection locked="0"/>
    </xf>
    <xf numFmtId="3" fontId="3" fillId="28" borderId="9" applyFont="0">
      <alignment horizontal="right" vertical="center"/>
      <protection locked="0"/>
    </xf>
    <xf numFmtId="3" fontId="3" fillId="28" borderId="9" applyFont="0">
      <alignment horizontal="right" vertical="center"/>
      <protection locked="0"/>
    </xf>
    <xf numFmtId="3" fontId="3" fillId="28" borderId="9" applyFont="0">
      <alignment horizontal="right" vertical="center"/>
      <protection locked="0"/>
    </xf>
    <xf numFmtId="315" fontId="171" fillId="0" borderId="0" applyNumberFormat="0" applyFill="0" applyBorder="0" applyAlignment="0" applyProtection="0">
      <alignment horizontal="left"/>
    </xf>
    <xf numFmtId="41" fontId="3" fillId="0" borderId="0" applyFont="0" applyFill="0" applyBorder="0" applyAlignment="0" applyProtection="0"/>
    <xf numFmtId="0" fontId="3" fillId="0" borderId="0" applyNumberFormat="0" applyFont="0" applyFill="0" applyBorder="0" applyProtection="0">
      <alignment horizontal="right"/>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2" fontId="3" fillId="0" borderId="0" applyFont="0" applyFill="0" applyBorder="0" applyProtection="0">
      <alignment horizontal="right"/>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316" fontId="78" fillId="0" borderId="0"/>
    <xf numFmtId="0" fontId="44" fillId="0" borderId="0"/>
    <xf numFmtId="38" fontId="210" fillId="0" borderId="0">
      <alignment horizontal="center"/>
    </xf>
    <xf numFmtId="0" fontId="44" fillId="0" borderId="0"/>
    <xf numFmtId="0" fontId="211" fillId="32" borderId="9"/>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applyNumberFormat="0" applyFont="0" applyFill="0" applyBorder="0" applyAlignment="0" applyProtection="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174" fontId="212" fillId="0" borderId="0">
      <alignment horizontal="right"/>
    </xf>
    <xf numFmtId="0" fontId="44" fillId="0" borderId="0"/>
    <xf numFmtId="0" fontId="3" fillId="0" borderId="60">
      <alignmen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4" fontId="24" fillId="11" borderId="54" applyNumberFormat="0" applyProtection="0">
      <alignment vertical="center"/>
    </xf>
    <xf numFmtId="4" fontId="24" fillId="11" borderId="54" applyNumberFormat="0" applyProtection="0">
      <alignment vertical="center"/>
    </xf>
    <xf numFmtId="4" fontId="24" fillId="11" borderId="54" applyNumberFormat="0" applyProtection="0">
      <alignment vertical="center"/>
    </xf>
    <xf numFmtId="4" fontId="24" fillId="11" borderId="54" applyNumberFormat="0" applyProtection="0">
      <alignment vertical="center"/>
    </xf>
    <xf numFmtId="4" fontId="24" fillId="11" borderId="54" applyNumberFormat="0" applyProtection="0">
      <alignment vertical="center"/>
    </xf>
    <xf numFmtId="4" fontId="213" fillId="11" borderId="54" applyNumberFormat="0" applyProtection="0">
      <alignment vertical="center"/>
    </xf>
    <xf numFmtId="4" fontId="213" fillId="11" borderId="54" applyNumberFormat="0" applyProtection="0">
      <alignment vertical="center"/>
    </xf>
    <xf numFmtId="4" fontId="213" fillId="11" borderId="54" applyNumberFormat="0" applyProtection="0">
      <alignment vertical="center"/>
    </xf>
    <xf numFmtId="4" fontId="213" fillId="11" borderId="54" applyNumberFormat="0" applyProtection="0">
      <alignment vertical="center"/>
    </xf>
    <xf numFmtId="4" fontId="213" fillId="11" borderId="54" applyNumberFormat="0" applyProtection="0">
      <alignment vertical="center"/>
    </xf>
    <xf numFmtId="4" fontId="24" fillId="11" borderId="54" applyNumberFormat="0" applyProtection="0">
      <alignment horizontal="left" vertical="center" indent="1"/>
    </xf>
    <xf numFmtId="4" fontId="24" fillId="11" borderId="54" applyNumberFormat="0" applyProtection="0">
      <alignment horizontal="left" vertical="center" indent="1"/>
    </xf>
    <xf numFmtId="4" fontId="24" fillId="11" borderId="54" applyNumberFormat="0" applyProtection="0">
      <alignment horizontal="left" vertical="center" indent="1"/>
    </xf>
    <xf numFmtId="4" fontId="24" fillId="11" borderId="54" applyNumberFormat="0" applyProtection="0">
      <alignment horizontal="left" vertical="center" indent="1"/>
    </xf>
    <xf numFmtId="4" fontId="24" fillId="11" borderId="54" applyNumberFormat="0" applyProtection="0">
      <alignment horizontal="left" vertical="center" indent="1"/>
    </xf>
    <xf numFmtId="4" fontId="24" fillId="11" borderId="54" applyNumberFormat="0" applyProtection="0">
      <alignment horizontal="left" vertical="center" indent="1"/>
    </xf>
    <xf numFmtId="4" fontId="24" fillId="11" borderId="54" applyNumberFormat="0" applyProtection="0">
      <alignment horizontal="left" vertical="center" indent="1"/>
    </xf>
    <xf numFmtId="4" fontId="24" fillId="11" borderId="54" applyNumberFormat="0" applyProtection="0">
      <alignment horizontal="left" vertical="center" indent="1"/>
    </xf>
    <xf numFmtId="4" fontId="24" fillId="11" borderId="54" applyNumberFormat="0" applyProtection="0">
      <alignment horizontal="left" vertical="center" indent="1"/>
    </xf>
    <xf numFmtId="4" fontId="24" fillId="11" borderId="54" applyNumberFormat="0" applyProtection="0">
      <alignment horizontal="left" vertical="center" indent="1"/>
    </xf>
    <xf numFmtId="0" fontId="3" fillId="17" borderId="54" applyNumberFormat="0" applyProtection="0">
      <alignment horizontal="left" vertical="center" indent="1"/>
    </xf>
    <xf numFmtId="0" fontId="3" fillId="17" borderId="54" applyNumberFormat="0" applyProtection="0">
      <alignment horizontal="left" vertical="center" indent="1"/>
    </xf>
    <xf numFmtId="0" fontId="3" fillId="17" borderId="54" applyNumberFormat="0" applyProtection="0">
      <alignment horizontal="left" vertical="center" indent="1"/>
    </xf>
    <xf numFmtId="0" fontId="3" fillId="17" borderId="54" applyNumberFormat="0" applyProtection="0">
      <alignment horizontal="left" vertical="center" indent="1"/>
    </xf>
    <xf numFmtId="0" fontId="3" fillId="17" borderId="54" applyNumberFormat="0" applyProtection="0">
      <alignment horizontal="left" vertical="center" indent="1"/>
    </xf>
    <xf numFmtId="4" fontId="24" fillId="20" borderId="54" applyNumberFormat="0" applyProtection="0">
      <alignment horizontal="right" vertical="center"/>
    </xf>
    <xf numFmtId="4" fontId="24" fillId="20" borderId="54" applyNumberFormat="0" applyProtection="0">
      <alignment horizontal="right" vertical="center"/>
    </xf>
    <xf numFmtId="4" fontId="24" fillId="20" borderId="54" applyNumberFormat="0" applyProtection="0">
      <alignment horizontal="right" vertical="center"/>
    </xf>
    <xf numFmtId="4" fontId="24" fillId="20" borderId="54" applyNumberFormat="0" applyProtection="0">
      <alignment horizontal="right" vertical="center"/>
    </xf>
    <xf numFmtId="4" fontId="24" fillId="20" borderId="54" applyNumberFormat="0" applyProtection="0">
      <alignment horizontal="right" vertical="center"/>
    </xf>
    <xf numFmtId="4" fontId="24" fillId="31" borderId="54" applyNumberFormat="0" applyProtection="0">
      <alignment horizontal="right" vertical="center"/>
    </xf>
    <xf numFmtId="4" fontId="24" fillId="31" borderId="54" applyNumberFormat="0" applyProtection="0">
      <alignment horizontal="right" vertical="center"/>
    </xf>
    <xf numFmtId="4" fontId="24" fillId="31" borderId="54" applyNumberFormat="0" applyProtection="0">
      <alignment horizontal="right" vertical="center"/>
    </xf>
    <xf numFmtId="4" fontId="24" fillId="31" borderId="54" applyNumberFormat="0" applyProtection="0">
      <alignment horizontal="right" vertical="center"/>
    </xf>
    <xf numFmtId="4" fontId="24" fillId="31" borderId="54" applyNumberFormat="0" applyProtection="0">
      <alignment horizontal="right" vertical="center"/>
    </xf>
    <xf numFmtId="4" fontId="24" fillId="46" borderId="54" applyNumberFormat="0" applyProtection="0">
      <alignment horizontal="right" vertical="center"/>
    </xf>
    <xf numFmtId="4" fontId="24" fillId="46" borderId="54" applyNumberFormat="0" applyProtection="0">
      <alignment horizontal="right" vertical="center"/>
    </xf>
    <xf numFmtId="4" fontId="24" fillId="46" borderId="54" applyNumberFormat="0" applyProtection="0">
      <alignment horizontal="right" vertical="center"/>
    </xf>
    <xf numFmtId="4" fontId="24" fillId="46" borderId="54" applyNumberFormat="0" applyProtection="0">
      <alignment horizontal="right" vertical="center"/>
    </xf>
    <xf numFmtId="4" fontId="24" fillId="46" borderId="54" applyNumberFormat="0" applyProtection="0">
      <alignment horizontal="right" vertical="center"/>
    </xf>
    <xf numFmtId="4" fontId="24" fillId="35" borderId="54" applyNumberFormat="0" applyProtection="0">
      <alignment horizontal="right" vertical="center"/>
    </xf>
    <xf numFmtId="4" fontId="24" fillId="35" borderId="54" applyNumberFormat="0" applyProtection="0">
      <alignment horizontal="right" vertical="center"/>
    </xf>
    <xf numFmtId="4" fontId="24" fillId="35" borderId="54" applyNumberFormat="0" applyProtection="0">
      <alignment horizontal="right" vertical="center"/>
    </xf>
    <xf numFmtId="4" fontId="24" fillId="35" borderId="54" applyNumberFormat="0" applyProtection="0">
      <alignment horizontal="right" vertical="center"/>
    </xf>
    <xf numFmtId="4" fontId="24" fillId="35" borderId="54" applyNumberFormat="0" applyProtection="0">
      <alignment horizontal="right" vertical="center"/>
    </xf>
    <xf numFmtId="4" fontId="24" fillId="41" borderId="54" applyNumberFormat="0" applyProtection="0">
      <alignment horizontal="right" vertical="center"/>
    </xf>
    <xf numFmtId="4" fontId="24" fillId="41" borderId="54" applyNumberFormat="0" applyProtection="0">
      <alignment horizontal="right" vertical="center"/>
    </xf>
    <xf numFmtId="4" fontId="24" fillId="41" borderId="54" applyNumberFormat="0" applyProtection="0">
      <alignment horizontal="right" vertical="center"/>
    </xf>
    <xf numFmtId="4" fontId="24" fillId="41" borderId="54" applyNumberFormat="0" applyProtection="0">
      <alignment horizontal="right" vertical="center"/>
    </xf>
    <xf numFmtId="4" fontId="24" fillId="41" borderId="54" applyNumberFormat="0" applyProtection="0">
      <alignment horizontal="right" vertical="center"/>
    </xf>
    <xf numFmtId="4" fontId="24" fillId="49" borderId="54" applyNumberFormat="0" applyProtection="0">
      <alignment horizontal="right" vertical="center"/>
    </xf>
    <xf numFmtId="4" fontId="24" fillId="49" borderId="54" applyNumberFormat="0" applyProtection="0">
      <alignment horizontal="right" vertical="center"/>
    </xf>
    <xf numFmtId="4" fontId="24" fillId="49" borderId="54" applyNumberFormat="0" applyProtection="0">
      <alignment horizontal="right" vertical="center"/>
    </xf>
    <xf numFmtId="4" fontId="24" fillId="49" borderId="54" applyNumberFormat="0" applyProtection="0">
      <alignment horizontal="right" vertical="center"/>
    </xf>
    <xf numFmtId="4" fontId="24" fillId="49" borderId="54" applyNumberFormat="0" applyProtection="0">
      <alignment horizontal="right" vertical="center"/>
    </xf>
    <xf numFmtId="4" fontId="24" fillId="48" borderId="54" applyNumberFormat="0" applyProtection="0">
      <alignment horizontal="right" vertical="center"/>
    </xf>
    <xf numFmtId="4" fontId="24" fillId="48" borderId="54" applyNumberFormat="0" applyProtection="0">
      <alignment horizontal="right" vertical="center"/>
    </xf>
    <xf numFmtId="4" fontId="24" fillId="48" borderId="54" applyNumberFormat="0" applyProtection="0">
      <alignment horizontal="right" vertical="center"/>
    </xf>
    <xf numFmtId="4" fontId="24" fillId="48" borderId="54" applyNumberFormat="0" applyProtection="0">
      <alignment horizontal="right" vertical="center"/>
    </xf>
    <xf numFmtId="4" fontId="24" fillId="48" borderId="54" applyNumberFormat="0" applyProtection="0">
      <alignment horizontal="right" vertical="center"/>
    </xf>
    <xf numFmtId="4" fontId="24" fillId="83" borderId="54" applyNumberFormat="0" applyProtection="0">
      <alignment horizontal="right" vertical="center"/>
    </xf>
    <xf numFmtId="4" fontId="24" fillId="83" borderId="54" applyNumberFormat="0" applyProtection="0">
      <alignment horizontal="right" vertical="center"/>
    </xf>
    <xf numFmtId="4" fontId="24" fillId="83" borderId="54" applyNumberFormat="0" applyProtection="0">
      <alignment horizontal="right" vertical="center"/>
    </xf>
    <xf numFmtId="4" fontId="24" fillId="83" borderId="54" applyNumberFormat="0" applyProtection="0">
      <alignment horizontal="right" vertical="center"/>
    </xf>
    <xf numFmtId="4" fontId="24" fillId="83" borderId="54" applyNumberFormat="0" applyProtection="0">
      <alignment horizontal="right" vertical="center"/>
    </xf>
    <xf numFmtId="4" fontId="24" fillId="33" borderId="54" applyNumberFormat="0" applyProtection="0">
      <alignment horizontal="right" vertical="center"/>
    </xf>
    <xf numFmtId="4" fontId="24" fillId="33" borderId="54" applyNumberFormat="0" applyProtection="0">
      <alignment horizontal="right" vertical="center"/>
    </xf>
    <xf numFmtId="4" fontId="24" fillId="33" borderId="54" applyNumberFormat="0" applyProtection="0">
      <alignment horizontal="right" vertical="center"/>
    </xf>
    <xf numFmtId="4" fontId="24" fillId="33" borderId="54" applyNumberFormat="0" applyProtection="0">
      <alignment horizontal="right" vertical="center"/>
    </xf>
    <xf numFmtId="4" fontId="24" fillId="33" borderId="54" applyNumberFormat="0" applyProtection="0">
      <alignment horizontal="right" vertical="center"/>
    </xf>
    <xf numFmtId="4" fontId="67" fillId="84" borderId="54" applyNumberFormat="0" applyProtection="0">
      <alignment horizontal="left" vertical="center" indent="1"/>
    </xf>
    <xf numFmtId="4" fontId="67" fillId="84" borderId="54" applyNumberFormat="0" applyProtection="0">
      <alignment horizontal="left" vertical="center" indent="1"/>
    </xf>
    <xf numFmtId="4" fontId="67" fillId="84" borderId="54" applyNumberFormat="0" applyProtection="0">
      <alignment horizontal="left" vertical="center" indent="1"/>
    </xf>
    <xf numFmtId="4" fontId="67" fillId="84" borderId="54" applyNumberFormat="0" applyProtection="0">
      <alignment horizontal="left" vertical="center" indent="1"/>
    </xf>
    <xf numFmtId="4" fontId="67" fillId="84" borderId="54" applyNumberFormat="0" applyProtection="0">
      <alignment horizontal="left" vertical="center" indent="1"/>
    </xf>
    <xf numFmtId="4" fontId="24" fillId="85" borderId="61" applyNumberFormat="0" applyProtection="0">
      <alignment horizontal="left" vertical="center" indent="1"/>
    </xf>
    <xf numFmtId="4" fontId="24" fillId="85" borderId="61" applyNumberFormat="0" applyProtection="0">
      <alignment horizontal="left" vertical="center" indent="1"/>
    </xf>
    <xf numFmtId="4" fontId="24" fillId="85" borderId="61" applyNumberFormat="0" applyProtection="0">
      <alignment horizontal="left" vertical="center" indent="1"/>
    </xf>
    <xf numFmtId="4" fontId="24" fillId="85" borderId="61" applyNumberFormat="0" applyProtection="0">
      <alignment horizontal="left" vertical="center" indent="1"/>
    </xf>
    <xf numFmtId="4" fontId="24" fillId="85" borderId="61" applyNumberFormat="0" applyProtection="0">
      <alignment horizontal="left" vertical="center" indent="1"/>
    </xf>
    <xf numFmtId="4" fontId="214" fillId="86" borderId="0" applyNumberFormat="0" applyProtection="0">
      <alignment horizontal="left" vertical="center" indent="1"/>
    </xf>
    <xf numFmtId="0" fontId="3" fillId="17" borderId="54" applyNumberFormat="0" applyProtection="0">
      <alignment horizontal="left" vertical="center" indent="1"/>
    </xf>
    <xf numFmtId="0" fontId="3" fillId="17" borderId="54" applyNumberFormat="0" applyProtection="0">
      <alignment horizontal="left" vertical="center" indent="1"/>
    </xf>
    <xf numFmtId="0" fontId="3" fillId="17" borderId="54" applyNumberFormat="0" applyProtection="0">
      <alignment horizontal="left" vertical="center" indent="1"/>
    </xf>
    <xf numFmtId="0" fontId="3" fillId="17" borderId="54" applyNumberFormat="0" applyProtection="0">
      <alignment horizontal="left" vertical="center" indent="1"/>
    </xf>
    <xf numFmtId="0" fontId="3" fillId="17" borderId="54" applyNumberFormat="0" applyProtection="0">
      <alignment horizontal="left" vertical="center" indent="1"/>
    </xf>
    <xf numFmtId="4" fontId="24" fillId="85" borderId="54" applyNumberFormat="0" applyProtection="0">
      <alignment horizontal="left" vertical="center" indent="1"/>
    </xf>
    <xf numFmtId="4" fontId="24" fillId="85" borderId="54" applyNumberFormat="0" applyProtection="0">
      <alignment horizontal="left" vertical="center" indent="1"/>
    </xf>
    <xf numFmtId="4" fontId="24" fillId="85" borderId="54" applyNumberFormat="0" applyProtection="0">
      <alignment horizontal="left" vertical="center" indent="1"/>
    </xf>
    <xf numFmtId="4" fontId="24" fillId="85" borderId="54" applyNumberFormat="0" applyProtection="0">
      <alignment horizontal="left" vertical="center" indent="1"/>
    </xf>
    <xf numFmtId="4" fontId="24" fillId="85" borderId="54" applyNumberFormat="0" applyProtection="0">
      <alignment horizontal="left" vertical="center" indent="1"/>
    </xf>
    <xf numFmtId="4" fontId="24" fillId="87" borderId="54" applyNumberFormat="0" applyProtection="0">
      <alignment horizontal="left" vertical="center" indent="1"/>
    </xf>
    <xf numFmtId="4" fontId="24" fillId="87" borderId="54" applyNumberFormat="0" applyProtection="0">
      <alignment horizontal="left" vertical="center" indent="1"/>
    </xf>
    <xf numFmtId="4" fontId="24" fillId="87" borderId="54" applyNumberFormat="0" applyProtection="0">
      <alignment horizontal="left" vertical="center" indent="1"/>
    </xf>
    <xf numFmtId="4" fontId="24" fillId="87" borderId="54" applyNumberFormat="0" applyProtection="0">
      <alignment horizontal="left" vertical="center" indent="1"/>
    </xf>
    <xf numFmtId="4" fontId="24" fillId="87" borderId="54" applyNumberFormat="0" applyProtection="0">
      <alignment horizontal="left" vertical="center" indent="1"/>
    </xf>
    <xf numFmtId="0" fontId="3" fillId="87" borderId="54" applyNumberFormat="0" applyProtection="0">
      <alignment horizontal="left" vertical="center" indent="1"/>
    </xf>
    <xf numFmtId="0" fontId="3" fillId="87" borderId="54" applyNumberFormat="0" applyProtection="0">
      <alignment horizontal="left" vertical="center" indent="1"/>
    </xf>
    <xf numFmtId="0" fontId="3" fillId="87" borderId="54" applyNumberFormat="0" applyProtection="0">
      <alignment horizontal="left" vertical="center" indent="1"/>
    </xf>
    <xf numFmtId="0" fontId="3" fillId="87" borderId="54" applyNumberFormat="0" applyProtection="0">
      <alignment horizontal="left" vertical="center" indent="1"/>
    </xf>
    <xf numFmtId="0" fontId="3" fillId="87" borderId="54" applyNumberFormat="0" applyProtection="0">
      <alignment horizontal="left" vertical="center" indent="1"/>
    </xf>
    <xf numFmtId="0" fontId="3" fillId="87" borderId="54" applyNumberFormat="0" applyProtection="0">
      <alignment horizontal="left" vertical="center" indent="1"/>
    </xf>
    <xf numFmtId="0" fontId="3" fillId="87" borderId="54" applyNumberFormat="0" applyProtection="0">
      <alignment horizontal="left" vertical="center" indent="1"/>
    </xf>
    <xf numFmtId="0" fontId="3" fillId="87" borderId="54" applyNumberFormat="0" applyProtection="0">
      <alignment horizontal="left" vertical="center" indent="1"/>
    </xf>
    <xf numFmtId="0" fontId="3" fillId="87" borderId="54" applyNumberFormat="0" applyProtection="0">
      <alignment horizontal="left" vertical="center" indent="1"/>
    </xf>
    <xf numFmtId="0" fontId="3" fillId="87" borderId="54" applyNumberFormat="0" applyProtection="0">
      <alignment horizontal="left" vertical="center" indent="1"/>
    </xf>
    <xf numFmtId="0" fontId="2" fillId="80" borderId="62" applyNumberFormat="0" applyProtection="0">
      <alignment horizontal="left" vertical="center" indent="1"/>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2" fillId="80" borderId="62" applyNumberFormat="0" applyProtection="0">
      <alignment horizontal="left" vertical="center" indent="1"/>
    </xf>
    <xf numFmtId="0" fontId="2" fillId="80" borderId="62" applyNumberFormat="0" applyProtection="0">
      <alignment horizontal="left" vertical="center" indent="1"/>
    </xf>
    <xf numFmtId="0" fontId="3" fillId="0" borderId="0" applyNumberFormat="0" applyFont="0" applyFill="0" applyBorder="0" applyAlignment="0" applyProtection="0"/>
    <xf numFmtId="0" fontId="3" fillId="59" borderId="54" applyNumberFormat="0" applyProtection="0">
      <alignment horizontal="left" vertical="center" indent="1"/>
    </xf>
    <xf numFmtId="0" fontId="3" fillId="59" borderId="54" applyNumberFormat="0" applyProtection="0">
      <alignment horizontal="left" vertical="center" indent="1"/>
    </xf>
    <xf numFmtId="0" fontId="3" fillId="59" borderId="54" applyNumberFormat="0" applyProtection="0">
      <alignment horizontal="left" vertical="center" indent="1"/>
    </xf>
    <xf numFmtId="0" fontId="3" fillId="59" borderId="54" applyNumberFormat="0" applyProtection="0">
      <alignment horizontal="left" vertical="center" indent="1"/>
    </xf>
    <xf numFmtId="0" fontId="3" fillId="59" borderId="54" applyNumberFormat="0" applyProtection="0">
      <alignment horizontal="left" vertical="center" indent="1"/>
    </xf>
    <xf numFmtId="0" fontId="3" fillId="56" borderId="54" applyNumberFormat="0" applyProtection="0">
      <alignment horizontal="left" vertical="center" indent="1"/>
    </xf>
    <xf numFmtId="0" fontId="3" fillId="56" borderId="54" applyNumberFormat="0" applyProtection="0">
      <alignment horizontal="left" vertical="center" indent="1"/>
    </xf>
    <xf numFmtId="0" fontId="3" fillId="56" borderId="54" applyNumberFormat="0" applyProtection="0">
      <alignment horizontal="left" vertical="center" indent="1"/>
    </xf>
    <xf numFmtId="0" fontId="3" fillId="56" borderId="54" applyNumberFormat="0" applyProtection="0">
      <alignment horizontal="left" vertical="center" indent="1"/>
    </xf>
    <xf numFmtId="0" fontId="3" fillId="56" borderId="54" applyNumberFormat="0" applyProtection="0">
      <alignment horizontal="left" vertical="center" indent="1"/>
    </xf>
    <xf numFmtId="0" fontId="3" fillId="56" borderId="54" applyNumberFormat="0" applyProtection="0">
      <alignment horizontal="left" vertical="center" indent="1"/>
    </xf>
    <xf numFmtId="0" fontId="3" fillId="56" borderId="54" applyNumberFormat="0" applyProtection="0">
      <alignment horizontal="left" vertical="center" indent="1"/>
    </xf>
    <xf numFmtId="0" fontId="3" fillId="56" borderId="54" applyNumberFormat="0" applyProtection="0">
      <alignment horizontal="left" vertical="center" indent="1"/>
    </xf>
    <xf numFmtId="0" fontId="3" fillId="56" borderId="54" applyNumberFormat="0" applyProtection="0">
      <alignment horizontal="left" vertical="center" indent="1"/>
    </xf>
    <xf numFmtId="0" fontId="3" fillId="56" borderId="54" applyNumberFormat="0" applyProtection="0">
      <alignment horizontal="left" vertical="center" indent="1"/>
    </xf>
    <xf numFmtId="0" fontId="3" fillId="17" borderId="54" applyNumberFormat="0" applyProtection="0">
      <alignment horizontal="left" vertical="center" indent="1"/>
    </xf>
    <xf numFmtId="0" fontId="3" fillId="17" borderId="54" applyNumberFormat="0" applyProtection="0">
      <alignment horizontal="left" vertical="center" indent="1"/>
    </xf>
    <xf numFmtId="0" fontId="3" fillId="17" borderId="54" applyNumberFormat="0" applyProtection="0">
      <alignment horizontal="left" vertical="center" indent="1"/>
    </xf>
    <xf numFmtId="0" fontId="3" fillId="17" borderId="54" applyNumberFormat="0" applyProtection="0">
      <alignment horizontal="left" vertical="center" indent="1"/>
    </xf>
    <xf numFmtId="0" fontId="3" fillId="17" borderId="54" applyNumberFormat="0" applyProtection="0">
      <alignment horizontal="left" vertical="center" indent="1"/>
    </xf>
    <xf numFmtId="0" fontId="3" fillId="17" borderId="54" applyNumberFormat="0" applyProtection="0">
      <alignment horizontal="left" vertical="center" indent="1"/>
    </xf>
    <xf numFmtId="0" fontId="3" fillId="17" borderId="54" applyNumberFormat="0" applyProtection="0">
      <alignment horizontal="left" vertical="center" indent="1"/>
    </xf>
    <xf numFmtId="0" fontId="3" fillId="17" borderId="54" applyNumberFormat="0" applyProtection="0">
      <alignment horizontal="left" vertical="center" indent="1"/>
    </xf>
    <xf numFmtId="0" fontId="3" fillId="17" borderId="54" applyNumberFormat="0" applyProtection="0">
      <alignment horizontal="left" vertical="center" indent="1"/>
    </xf>
    <xf numFmtId="0" fontId="3" fillId="17" borderId="54" applyNumberFormat="0" applyProtection="0">
      <alignment horizontal="left" vertical="center" indent="1"/>
    </xf>
    <xf numFmtId="4" fontId="24" fillId="50" borderId="54" applyNumberFormat="0" applyProtection="0">
      <alignment vertical="center"/>
    </xf>
    <xf numFmtId="4" fontId="24" fillId="50" borderId="54" applyNumberFormat="0" applyProtection="0">
      <alignment vertical="center"/>
    </xf>
    <xf numFmtId="4" fontId="24" fillId="50" borderId="54" applyNumberFormat="0" applyProtection="0">
      <alignment vertical="center"/>
    </xf>
    <xf numFmtId="4" fontId="24" fillId="50" borderId="54" applyNumberFormat="0" applyProtection="0">
      <alignment vertical="center"/>
    </xf>
    <xf numFmtId="4" fontId="24" fillId="50" borderId="54" applyNumberFormat="0" applyProtection="0">
      <alignment vertical="center"/>
    </xf>
    <xf numFmtId="4" fontId="213" fillId="50" borderId="54" applyNumberFormat="0" applyProtection="0">
      <alignment vertical="center"/>
    </xf>
    <xf numFmtId="4" fontId="213" fillId="50" borderId="54" applyNumberFormat="0" applyProtection="0">
      <alignment vertical="center"/>
    </xf>
    <xf numFmtId="4" fontId="213" fillId="50" borderId="54" applyNumberFormat="0" applyProtection="0">
      <alignment vertical="center"/>
    </xf>
    <xf numFmtId="4" fontId="213" fillId="50" borderId="54" applyNumberFormat="0" applyProtection="0">
      <alignment vertical="center"/>
    </xf>
    <xf numFmtId="4" fontId="213" fillId="50" borderId="54" applyNumberFormat="0" applyProtection="0">
      <alignment vertical="center"/>
    </xf>
    <xf numFmtId="4" fontId="24" fillId="50" borderId="54" applyNumberFormat="0" applyProtection="0">
      <alignment horizontal="left" vertical="center" indent="1"/>
    </xf>
    <xf numFmtId="4" fontId="24" fillId="50" borderId="54" applyNumberFormat="0" applyProtection="0">
      <alignment horizontal="left" vertical="center" indent="1"/>
    </xf>
    <xf numFmtId="4" fontId="24" fillId="50" borderId="54" applyNumberFormat="0" applyProtection="0">
      <alignment horizontal="left" vertical="center" indent="1"/>
    </xf>
    <xf numFmtId="4" fontId="24" fillId="50" borderId="54" applyNumberFormat="0" applyProtection="0">
      <alignment horizontal="left" vertical="center" indent="1"/>
    </xf>
    <xf numFmtId="4" fontId="24" fillId="50" borderId="54" applyNumberFormat="0" applyProtection="0">
      <alignment horizontal="left" vertical="center" indent="1"/>
    </xf>
    <xf numFmtId="4" fontId="24" fillId="50" borderId="54" applyNumberFormat="0" applyProtection="0">
      <alignment horizontal="left" vertical="center" indent="1"/>
    </xf>
    <xf numFmtId="4" fontId="24" fillId="50" borderId="54" applyNumberFormat="0" applyProtection="0">
      <alignment horizontal="left" vertical="center" indent="1"/>
    </xf>
    <xf numFmtId="4" fontId="24" fillId="50" borderId="54" applyNumberFormat="0" applyProtection="0">
      <alignment horizontal="left" vertical="center" indent="1"/>
    </xf>
    <xf numFmtId="4" fontId="24" fillId="50" borderId="54" applyNumberFormat="0" applyProtection="0">
      <alignment horizontal="left" vertical="center" indent="1"/>
    </xf>
    <xf numFmtId="4" fontId="24" fillId="50" borderId="54" applyNumberFormat="0" applyProtection="0">
      <alignment horizontal="left" vertical="center" indent="1"/>
    </xf>
    <xf numFmtId="317" fontId="24" fillId="78" borderId="62" applyProtection="0">
      <alignment horizontal="right" vertical="center"/>
    </xf>
    <xf numFmtId="317" fontId="24" fillId="78" borderId="62" applyProtection="0">
      <alignment horizontal="righ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317" fontId="24" fillId="78" borderId="62" applyProtection="0">
      <alignment horizontal="right" vertical="center"/>
    </xf>
    <xf numFmtId="317" fontId="24" fillId="78" borderId="62" applyProtection="0">
      <alignment horizontal="right" vertical="center"/>
    </xf>
    <xf numFmtId="317" fontId="24" fillId="78" borderId="62" applyProtection="0">
      <alignment horizontal="righ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4" fontId="213" fillId="85" borderId="54" applyNumberFormat="0" applyProtection="0">
      <alignment horizontal="right" vertical="center"/>
    </xf>
    <xf numFmtId="4" fontId="213" fillId="85" borderId="54" applyNumberFormat="0" applyProtection="0">
      <alignment horizontal="right" vertical="center"/>
    </xf>
    <xf numFmtId="4" fontId="213" fillId="85" borderId="54" applyNumberFormat="0" applyProtection="0">
      <alignment horizontal="right" vertical="center"/>
    </xf>
    <xf numFmtId="4" fontId="213" fillId="85" borderId="54" applyNumberFormat="0" applyProtection="0">
      <alignment horizontal="right" vertical="center"/>
    </xf>
    <xf numFmtId="4" fontId="213" fillId="85" borderId="54" applyNumberFormat="0" applyProtection="0">
      <alignment horizontal="right" vertical="center"/>
    </xf>
    <xf numFmtId="0" fontId="3" fillId="17" borderId="54" applyNumberFormat="0" applyProtection="0">
      <alignment horizontal="left" vertical="center" indent="1"/>
    </xf>
    <xf numFmtId="0" fontId="3" fillId="17" borderId="54" applyNumberFormat="0" applyProtection="0">
      <alignment horizontal="left" vertical="center" indent="1"/>
    </xf>
    <xf numFmtId="0" fontId="3" fillId="17" borderId="54" applyNumberFormat="0" applyProtection="0">
      <alignment horizontal="left" vertical="center" indent="1"/>
    </xf>
    <xf numFmtId="0" fontId="3" fillId="17" borderId="54" applyNumberFormat="0" applyProtection="0">
      <alignment horizontal="left" vertical="center" indent="1"/>
    </xf>
    <xf numFmtId="0" fontId="3" fillId="17" borderId="54" applyNumberFormat="0" applyProtection="0">
      <alignment horizontal="left" vertical="center" indent="1"/>
    </xf>
    <xf numFmtId="0" fontId="3" fillId="17" borderId="54" applyNumberFormat="0" applyProtection="0">
      <alignment horizontal="left" vertical="center" indent="1"/>
    </xf>
    <xf numFmtId="0" fontId="3" fillId="17" borderId="54" applyNumberFormat="0" applyProtection="0">
      <alignment horizontal="left" vertical="center" indent="1"/>
    </xf>
    <xf numFmtId="0" fontId="3" fillId="17" borderId="54" applyNumberFormat="0" applyProtection="0">
      <alignment horizontal="left" vertical="center" indent="1"/>
    </xf>
    <xf numFmtId="0" fontId="3" fillId="17" borderId="54" applyNumberFormat="0" applyProtection="0">
      <alignment horizontal="left" vertical="center" indent="1"/>
    </xf>
    <xf numFmtId="0" fontId="3" fillId="17" borderId="54" applyNumberFormat="0" applyProtection="0">
      <alignment horizontal="left" vertical="center" indent="1"/>
    </xf>
    <xf numFmtId="0" fontId="215" fillId="0" borderId="0"/>
    <xf numFmtId="4" fontId="90" fillId="85" borderId="54" applyNumberFormat="0" applyProtection="0">
      <alignment horizontal="right" vertical="center"/>
    </xf>
    <xf numFmtId="4" fontId="90" fillId="85" borderId="54" applyNumberFormat="0" applyProtection="0">
      <alignment horizontal="right" vertical="center"/>
    </xf>
    <xf numFmtId="4" fontId="90" fillId="85" borderId="54" applyNumberFormat="0" applyProtection="0">
      <alignment horizontal="right" vertical="center"/>
    </xf>
    <xf numFmtId="4" fontId="90" fillId="85" borderId="54" applyNumberFormat="0" applyProtection="0">
      <alignment horizontal="right" vertical="center"/>
    </xf>
    <xf numFmtId="4" fontId="90" fillId="85" borderId="54" applyNumberFormat="0" applyProtection="0">
      <alignment horizontal="right" vertical="center"/>
    </xf>
    <xf numFmtId="0" fontId="44" fillId="0" borderId="0"/>
    <xf numFmtId="0" fontId="44" fillId="0" borderId="0"/>
    <xf numFmtId="0" fontId="44" fillId="0" borderId="0"/>
    <xf numFmtId="0" fontId="153" fillId="22" borderId="0" applyNumberFormat="0" applyBorder="0" applyAlignment="0" applyProtection="0"/>
    <xf numFmtId="0" fontId="44" fillId="0" borderId="0"/>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0" fontId="216" fillId="0" borderId="0"/>
    <xf numFmtId="318" fontId="27" fillId="0" borderId="0"/>
    <xf numFmtId="319" fontId="27" fillId="0" borderId="0"/>
    <xf numFmtId="0" fontId="94" fillId="0" borderId="17"/>
    <xf numFmtId="0" fontId="217" fillId="69" borderId="18" applyFont="0">
      <alignment horizontal="lef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218" fillId="88" borderId="0"/>
    <xf numFmtId="0" fontId="219" fillId="88" borderId="0"/>
    <xf numFmtId="0" fontId="220" fillId="88" borderId="63">
      <alignment horizontal="right"/>
    </xf>
    <xf numFmtId="0" fontId="220" fillId="88" borderId="0"/>
    <xf numFmtId="0" fontId="218" fillId="3" borderId="63">
      <protection locked="0"/>
    </xf>
    <xf numFmtId="0" fontId="218" fillId="88" borderId="0"/>
    <xf numFmtId="0" fontId="221" fillId="69" borderId="0"/>
    <xf numFmtId="0" fontId="221" fillId="33" borderId="0"/>
    <xf numFmtId="0" fontId="221" fillId="35" borderId="0"/>
    <xf numFmtId="38" fontId="19" fillId="0" borderId="0" applyFont="0" applyFill="0" applyBorder="0" applyAlignment="0" applyProtection="0"/>
    <xf numFmtId="320" fontId="3" fillId="0" borderId="0" applyFont="0" applyFill="0" applyBorder="0" applyAlignment="0" applyProtection="0"/>
    <xf numFmtId="40" fontId="19" fillId="0" borderId="0" applyFont="0" applyFill="0" applyBorder="0" applyAlignment="0" applyProtection="0"/>
    <xf numFmtId="321" fontId="174" fillId="0" borderId="0">
      <alignment horizontal="right"/>
    </xf>
    <xf numFmtId="0" fontId="3" fillId="0" borderId="0" applyNumberFormat="0" applyFont="0" applyFill="0" applyBorder="0" applyAlignment="0" applyProtection="0"/>
    <xf numFmtId="0" fontId="3" fillId="0" borderId="0" applyNumberFormat="0" applyFont="0" applyFill="0" applyBorder="0" applyAlignment="0" applyProtection="0"/>
    <xf numFmtId="322" fontId="212" fillId="0" borderId="0">
      <alignment horizontal="right"/>
    </xf>
    <xf numFmtId="0" fontId="116" fillId="0" borderId="0"/>
    <xf numFmtId="323" fontId="80" fillId="89" borderId="0" applyNumberFormat="0" applyFont="0"/>
    <xf numFmtId="0" fontId="27" fillId="90" borderId="0" applyNumberFormat="0" applyFont="0" applyBorder="0" applyAlignment="0" applyProtection="0"/>
    <xf numFmtId="324" fontId="222" fillId="0" borderId="0" applyFont="0" applyFill="0" applyBorder="0" applyAlignment="0" applyProtection="0"/>
    <xf numFmtId="1" fontId="3" fillId="0" borderId="0"/>
    <xf numFmtId="325" fontId="3" fillId="3" borderId="9">
      <alignment horizontal="center"/>
    </xf>
    <xf numFmtId="0" fontId="44" fillId="0" borderId="0"/>
    <xf numFmtId="325" fontId="3" fillId="3" borderId="9">
      <alignment horizontal="center"/>
    </xf>
    <xf numFmtId="0" fontId="3" fillId="0" borderId="0" applyNumberFormat="0" applyFont="0" applyFill="0" applyBorder="0" applyAlignment="0" applyProtection="0"/>
    <xf numFmtId="325" fontId="3" fillId="3" borderId="9">
      <alignment horizontal="center"/>
    </xf>
    <xf numFmtId="325" fontId="3" fillId="3" borderId="9">
      <alignment horizontal="center"/>
    </xf>
    <xf numFmtId="325" fontId="3" fillId="3" borderId="9">
      <alignment horizontal="center"/>
    </xf>
    <xf numFmtId="325" fontId="3" fillId="3" borderId="9">
      <alignment horizontal="center"/>
    </xf>
    <xf numFmtId="3" fontId="93" fillId="0" borderId="2">
      <alignment vertical="center"/>
    </xf>
    <xf numFmtId="0" fontId="3" fillId="0" borderId="0" applyNumberFormat="0" applyFont="0" applyFill="0" applyBorder="0" applyAlignment="0" applyProtection="0"/>
    <xf numFmtId="0" fontId="44" fillId="0" borderId="0"/>
    <xf numFmtId="325" fontId="3" fillId="3" borderId="9">
      <alignment horizontal="center"/>
    </xf>
    <xf numFmtId="325" fontId="3" fillId="3" borderId="9">
      <alignment horizontal="center"/>
    </xf>
    <xf numFmtId="325" fontId="3" fillId="3" borderId="9">
      <alignment horizontal="center"/>
    </xf>
    <xf numFmtId="325" fontId="3" fillId="3" borderId="9">
      <alignment horizontal="center"/>
    </xf>
    <xf numFmtId="3" fontId="93" fillId="0" borderId="2">
      <alignment vertical="center"/>
    </xf>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3" fontId="3" fillId="3" borderId="9" applyFont="0">
      <alignment horizontal="right"/>
    </xf>
    <xf numFmtId="0" fontId="44" fillId="0" borderId="0"/>
    <xf numFmtId="3" fontId="3" fillId="3" borderId="9" applyFont="0">
      <alignment horizontal="right"/>
    </xf>
    <xf numFmtId="0" fontId="3" fillId="0" borderId="0" applyNumberFormat="0" applyFont="0" applyFill="0" applyBorder="0" applyAlignment="0" applyProtection="0"/>
    <xf numFmtId="0" fontId="3" fillId="0" borderId="0" applyNumberFormat="0" applyFont="0" applyFill="0" applyBorder="0" applyAlignment="0" applyProtection="0"/>
    <xf numFmtId="3" fontId="3" fillId="3" borderId="9" applyFont="0">
      <alignment horizontal="right" vertical="center"/>
    </xf>
    <xf numFmtId="3" fontId="3" fillId="3" borderId="9" applyFont="0">
      <alignment horizontal="right" vertical="center"/>
    </xf>
    <xf numFmtId="3" fontId="3" fillId="3" borderId="9" applyFont="0">
      <alignment horizontal="right" vertical="center"/>
    </xf>
    <xf numFmtId="3" fontId="3" fillId="3" borderId="9" applyFont="0">
      <alignment horizontal="right" vertical="center"/>
    </xf>
    <xf numFmtId="3" fontId="3" fillId="3" borderId="9" applyFont="0">
      <alignment horizontal="right"/>
    </xf>
    <xf numFmtId="3" fontId="3" fillId="3" borderId="9" applyFont="0">
      <alignment horizontal="right"/>
    </xf>
    <xf numFmtId="3" fontId="3" fillId="3" borderId="9" applyFont="0">
      <alignment horizontal="right"/>
    </xf>
    <xf numFmtId="3" fontId="3" fillId="3" borderId="9" applyFont="0">
      <alignment horizontal="right"/>
    </xf>
    <xf numFmtId="3" fontId="3" fillId="3" borderId="9" applyFont="0">
      <alignment horizontal="right"/>
    </xf>
    <xf numFmtId="3" fontId="93" fillId="0" borderId="2">
      <alignment vertical="center"/>
    </xf>
    <xf numFmtId="0" fontId="3" fillId="0" borderId="0" applyNumberFormat="0" applyFont="0" applyFill="0" applyBorder="0" applyAlignment="0" applyProtection="0"/>
    <xf numFmtId="0" fontId="44" fillId="0" borderId="0"/>
    <xf numFmtId="3" fontId="3" fillId="3" borderId="9" applyFont="0">
      <alignment horizontal="right"/>
    </xf>
    <xf numFmtId="3" fontId="3" fillId="3" borderId="9" applyFont="0">
      <alignment horizontal="right"/>
    </xf>
    <xf numFmtId="3" fontId="3" fillId="3" borderId="9" applyFont="0">
      <alignment horizontal="right"/>
    </xf>
    <xf numFmtId="3" fontId="3" fillId="3" borderId="9" applyFont="0">
      <alignment horizontal="right"/>
    </xf>
    <xf numFmtId="3" fontId="93" fillId="0" borderId="2">
      <alignment vertical="center"/>
    </xf>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326" fontId="3" fillId="3" borderId="9" applyFont="0">
      <alignment horizontal="right"/>
    </xf>
    <xf numFmtId="0" fontId="44" fillId="0" borderId="0"/>
    <xf numFmtId="326" fontId="3" fillId="3" borderId="9" applyFont="0">
      <alignment horizontal="right"/>
    </xf>
    <xf numFmtId="0" fontId="3" fillId="0" borderId="0" applyNumberFormat="0" applyFont="0" applyFill="0" applyBorder="0" applyAlignment="0" applyProtection="0"/>
    <xf numFmtId="326" fontId="3" fillId="3" borderId="9" applyFont="0">
      <alignment horizontal="right"/>
    </xf>
    <xf numFmtId="326" fontId="3" fillId="3" borderId="9" applyFont="0">
      <alignment horizontal="right"/>
    </xf>
    <xf numFmtId="326" fontId="3" fillId="3" borderId="9" applyFont="0">
      <alignment horizontal="right"/>
    </xf>
    <xf numFmtId="326" fontId="3" fillId="3" borderId="9" applyFont="0">
      <alignment horizontal="right"/>
    </xf>
    <xf numFmtId="3" fontId="93" fillId="0" borderId="2">
      <alignment vertical="center"/>
    </xf>
    <xf numFmtId="0" fontId="3" fillId="0" borderId="0" applyNumberFormat="0" applyFont="0" applyFill="0" applyBorder="0" applyAlignment="0" applyProtection="0"/>
    <xf numFmtId="0" fontId="44" fillId="0" borderId="0"/>
    <xf numFmtId="326" fontId="3" fillId="3" borderId="9" applyFont="0">
      <alignment horizontal="right"/>
    </xf>
    <xf numFmtId="326" fontId="3" fillId="3" borderId="9" applyFont="0">
      <alignment horizontal="right"/>
    </xf>
    <xf numFmtId="326" fontId="3" fillId="3" borderId="9" applyFont="0">
      <alignment horizontal="right"/>
    </xf>
    <xf numFmtId="326" fontId="3" fillId="3" borderId="9" applyFont="0">
      <alignment horizontal="right"/>
    </xf>
    <xf numFmtId="3" fontId="93" fillId="0" borderId="2">
      <alignment vertical="center"/>
    </xf>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234" fontId="3" fillId="3" borderId="9" applyFont="0">
      <alignment horizontal="right"/>
    </xf>
    <xf numFmtId="0" fontId="44" fillId="0" borderId="0"/>
    <xf numFmtId="234" fontId="3" fillId="3" borderId="9" applyFont="0">
      <alignment horizontal="right"/>
    </xf>
    <xf numFmtId="0" fontId="3" fillId="0" borderId="0" applyNumberFormat="0" applyFont="0" applyFill="0" applyBorder="0" applyAlignment="0" applyProtection="0"/>
    <xf numFmtId="234" fontId="3" fillId="3" borderId="9" applyFont="0">
      <alignment horizontal="right"/>
    </xf>
    <xf numFmtId="234" fontId="3" fillId="3" borderId="9" applyFont="0">
      <alignment horizontal="right"/>
    </xf>
    <xf numFmtId="234" fontId="3" fillId="3" borderId="9" applyFont="0">
      <alignment horizontal="right"/>
    </xf>
    <xf numFmtId="234" fontId="3" fillId="3" borderId="9" applyFont="0">
      <alignment horizontal="right"/>
    </xf>
    <xf numFmtId="3" fontId="93" fillId="0" borderId="2">
      <alignment vertical="center"/>
    </xf>
    <xf numFmtId="0" fontId="3" fillId="0" borderId="0" applyNumberFormat="0" applyFont="0" applyFill="0" applyBorder="0" applyAlignment="0" applyProtection="0"/>
    <xf numFmtId="0" fontId="44" fillId="0" borderId="0"/>
    <xf numFmtId="234" fontId="3" fillId="3" borderId="9" applyFont="0">
      <alignment horizontal="right"/>
    </xf>
    <xf numFmtId="234" fontId="3" fillId="3" borderId="9" applyFont="0">
      <alignment horizontal="right"/>
    </xf>
    <xf numFmtId="234" fontId="3" fillId="3" borderId="9" applyFont="0">
      <alignment horizontal="right"/>
    </xf>
    <xf numFmtId="234" fontId="3" fillId="3" borderId="9" applyFont="0">
      <alignment horizontal="right"/>
    </xf>
    <xf numFmtId="3" fontId="93" fillId="0" borderId="2">
      <alignment vertical="center"/>
    </xf>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10" fontId="3" fillId="3" borderId="9" applyFont="0">
      <alignment horizontal="right"/>
    </xf>
    <xf numFmtId="0" fontId="44" fillId="0" borderId="0"/>
    <xf numFmtId="10" fontId="3" fillId="3" borderId="9" applyFont="0">
      <alignment horizontal="right"/>
    </xf>
    <xf numFmtId="0" fontId="3" fillId="0" borderId="0" applyNumberFormat="0" applyFont="0" applyFill="0" applyBorder="0" applyAlignment="0" applyProtection="0"/>
    <xf numFmtId="10" fontId="3" fillId="3" borderId="9" applyFont="0">
      <alignment horizontal="right"/>
    </xf>
    <xf numFmtId="10" fontId="3" fillId="3" borderId="9" applyFont="0">
      <alignment horizontal="right"/>
    </xf>
    <xf numFmtId="10" fontId="3" fillId="3" borderId="9" applyFont="0">
      <alignment horizontal="right"/>
    </xf>
    <xf numFmtId="10" fontId="3" fillId="3" borderId="9" applyFont="0">
      <alignment horizontal="right"/>
    </xf>
    <xf numFmtId="3" fontId="93" fillId="0" borderId="2">
      <alignment vertical="center"/>
    </xf>
    <xf numFmtId="0" fontId="3" fillId="0" borderId="0" applyNumberFormat="0" applyFont="0" applyFill="0" applyBorder="0" applyAlignment="0" applyProtection="0"/>
    <xf numFmtId="0" fontId="44" fillId="0" borderId="0"/>
    <xf numFmtId="10" fontId="3" fillId="3" borderId="9" applyFont="0">
      <alignment horizontal="right"/>
    </xf>
    <xf numFmtId="10" fontId="3" fillId="3" borderId="9" applyFont="0">
      <alignment horizontal="right"/>
    </xf>
    <xf numFmtId="10" fontId="3" fillId="3" borderId="9" applyFont="0">
      <alignment horizontal="right"/>
    </xf>
    <xf numFmtId="10" fontId="3" fillId="3" borderId="9" applyFont="0">
      <alignment horizontal="right"/>
    </xf>
    <xf numFmtId="3" fontId="93" fillId="0" borderId="2">
      <alignment vertical="center"/>
    </xf>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9" fontId="3" fillId="3" borderId="9" applyFont="0">
      <alignment horizontal="right"/>
    </xf>
    <xf numFmtId="0" fontId="44" fillId="0" borderId="0"/>
    <xf numFmtId="9" fontId="3" fillId="3" borderId="9" applyFont="0">
      <alignment horizontal="right"/>
    </xf>
    <xf numFmtId="0" fontId="3" fillId="0" borderId="0" applyNumberFormat="0" applyFont="0" applyFill="0" applyBorder="0" applyAlignment="0" applyProtection="0"/>
    <xf numFmtId="9" fontId="3" fillId="3" borderId="9" applyFont="0">
      <alignment horizontal="right"/>
    </xf>
    <xf numFmtId="9" fontId="3" fillId="3" borderId="9" applyFont="0">
      <alignment horizontal="right"/>
    </xf>
    <xf numFmtId="9" fontId="3" fillId="3" borderId="9" applyFont="0">
      <alignment horizontal="right"/>
    </xf>
    <xf numFmtId="9" fontId="3" fillId="3" borderId="9" applyFont="0">
      <alignment horizontal="right"/>
    </xf>
    <xf numFmtId="3" fontId="93" fillId="0" borderId="2">
      <alignment vertical="center"/>
    </xf>
    <xf numFmtId="0" fontId="3" fillId="0" borderId="0" applyNumberFormat="0" applyFont="0" applyFill="0" applyBorder="0" applyAlignment="0" applyProtection="0"/>
    <xf numFmtId="0" fontId="44" fillId="0" borderId="0"/>
    <xf numFmtId="9" fontId="3" fillId="3" borderId="9" applyFont="0">
      <alignment horizontal="right"/>
    </xf>
    <xf numFmtId="9" fontId="3" fillId="3" borderId="9" applyFont="0">
      <alignment horizontal="right"/>
    </xf>
    <xf numFmtId="9" fontId="3" fillId="3" borderId="9" applyFont="0">
      <alignment horizontal="right"/>
    </xf>
    <xf numFmtId="9" fontId="3" fillId="3" borderId="9" applyFont="0">
      <alignment horizontal="right"/>
    </xf>
    <xf numFmtId="3" fontId="93" fillId="0" borderId="2">
      <alignment vertical="center"/>
    </xf>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327" fontId="3" fillId="3" borderId="9" applyFont="0">
      <alignment horizontal="center" wrapText="1"/>
    </xf>
    <xf numFmtId="0" fontId="44" fillId="0" borderId="0"/>
    <xf numFmtId="327" fontId="3" fillId="3" borderId="9" applyFont="0">
      <alignment horizontal="center" wrapText="1"/>
    </xf>
    <xf numFmtId="0" fontId="3" fillId="0" borderId="0" applyNumberFormat="0" applyFont="0" applyFill="0" applyBorder="0" applyAlignment="0" applyProtection="0"/>
    <xf numFmtId="327" fontId="3" fillId="3" borderId="9" applyFont="0">
      <alignment horizontal="center" wrapText="1"/>
    </xf>
    <xf numFmtId="327" fontId="3" fillId="3" borderId="9" applyFont="0">
      <alignment horizontal="center" wrapText="1"/>
    </xf>
    <xf numFmtId="327" fontId="3" fillId="3" borderId="9" applyFont="0">
      <alignment horizontal="center" wrapText="1"/>
    </xf>
    <xf numFmtId="327" fontId="3" fillId="3" borderId="9" applyFont="0">
      <alignment horizontal="center" wrapText="1"/>
    </xf>
    <xf numFmtId="3" fontId="93" fillId="0" borderId="2">
      <alignment vertical="center"/>
    </xf>
    <xf numFmtId="0" fontId="3" fillId="0" borderId="0" applyNumberFormat="0" applyFont="0" applyFill="0" applyBorder="0" applyAlignment="0" applyProtection="0"/>
    <xf numFmtId="0" fontId="44" fillId="0" borderId="0"/>
    <xf numFmtId="327" fontId="3" fillId="3" borderId="9" applyFont="0">
      <alignment horizontal="center" wrapText="1"/>
    </xf>
    <xf numFmtId="327" fontId="3" fillId="3" borderId="9" applyFont="0">
      <alignment horizontal="center" wrapText="1"/>
    </xf>
    <xf numFmtId="327" fontId="3" fillId="3" borderId="9" applyFont="0">
      <alignment horizontal="center" wrapText="1"/>
    </xf>
    <xf numFmtId="327" fontId="3" fillId="3" borderId="9" applyFont="0">
      <alignment horizontal="center" wrapText="1"/>
    </xf>
    <xf numFmtId="3" fontId="93" fillId="0" borderId="2">
      <alignment vertical="center"/>
    </xf>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174" fontId="223" fillId="0" borderId="0">
      <alignment horizontal="right"/>
    </xf>
    <xf numFmtId="0" fontId="3" fillId="0" borderId="0" applyNumberFormat="0" applyFont="0" applyFill="0" applyBorder="0" applyAlignment="0" applyProtection="0"/>
    <xf numFmtId="0" fontId="44" fillId="0" borderId="0"/>
    <xf numFmtId="0" fontId="44" fillId="0" borderId="0"/>
    <xf numFmtId="44" fontId="3" fillId="0" borderId="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224" fillId="48" borderId="64" applyNumberFormat="0" applyBorder="0">
      <alignment horizontal="centerContinuous"/>
    </xf>
    <xf numFmtId="0" fontId="224" fillId="48" borderId="64" applyNumberFormat="0" applyBorder="0">
      <alignment horizontal="centerContinuous"/>
    </xf>
    <xf numFmtId="0" fontId="224" fillId="48" borderId="64" applyNumberFormat="0" applyBorder="0">
      <alignment horizontal="centerContinuous"/>
    </xf>
    <xf numFmtId="0" fontId="224" fillId="48" borderId="64" applyNumberFormat="0" applyBorder="0">
      <alignment horizontal="centerContinuous"/>
    </xf>
    <xf numFmtId="38" fontId="41" fillId="0" borderId="0" applyFill="0" applyBorder="0" applyAlignment="0" applyProtection="0"/>
    <xf numFmtId="0" fontId="3" fillId="0" borderId="0" applyNumberFormat="0" applyFont="0" applyFill="0" applyBorder="0" applyAlignment="0" applyProtection="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277" fontId="3" fillId="0" borderId="0" applyFont="0" applyFill="0" applyBorder="0" applyAlignment="0" applyProtection="0"/>
    <xf numFmtId="277" fontId="3" fillId="0" borderId="0" applyFont="0" applyFill="0" applyBorder="0" applyAlignment="0" applyProtection="0"/>
    <xf numFmtId="0" fontId="3" fillId="0" borderId="0" applyNumberFormat="0" applyFont="0" applyFill="0" applyBorder="0" applyAlignment="0" applyProtection="0"/>
    <xf numFmtId="3" fontId="93" fillId="0" borderId="2">
      <alignment vertical="center"/>
    </xf>
    <xf numFmtId="0" fontId="174"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197" fillId="52" borderId="54" applyNumberFormat="0" applyAlignment="0" applyProtection="0"/>
    <xf numFmtId="0" fontId="197" fillId="52" borderId="54" applyNumberFormat="0" applyAlignment="0" applyProtection="0"/>
    <xf numFmtId="0" fontId="197" fillId="52" borderId="54" applyNumberFormat="0" applyAlignment="0" applyProtection="0"/>
    <xf numFmtId="0" fontId="197" fillId="52" borderId="54" applyNumberFormat="0" applyAlignment="0" applyProtection="0"/>
    <xf numFmtId="0" fontId="197" fillId="52" borderId="54" applyNumberFormat="0" applyAlignment="0" applyProtection="0"/>
    <xf numFmtId="0" fontId="197" fillId="52" borderId="54" applyNumberFormat="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0" fontId="44" fillId="0" borderId="0"/>
    <xf numFmtId="0" fontId="2" fillId="0" borderId="0" applyNumberFormat="0"/>
    <xf numFmtId="0" fontId="44" fillId="0" borderId="0"/>
    <xf numFmtId="174" fontId="225" fillId="0" borderId="0">
      <alignment horizontal="right"/>
    </xf>
    <xf numFmtId="0" fontId="3" fillId="0" borderId="0" applyNumberFormat="0" applyFont="0" applyFill="0" applyBorder="0" applyAlignment="0" applyProtection="0"/>
    <xf numFmtId="0" fontId="44" fillId="0" borderId="0"/>
    <xf numFmtId="0" fontId="3" fillId="0" borderId="0" applyNumberFormat="0" applyFont="0" applyFill="0" applyBorder="0" applyAlignment="0" applyProtection="0"/>
    <xf numFmtId="0" fontId="7" fillId="0" borderId="0"/>
    <xf numFmtId="0" fontId="7" fillId="0" borderId="0"/>
    <xf numFmtId="0" fontId="7" fillId="0" borderId="0"/>
    <xf numFmtId="0" fontId="3" fillId="0" borderId="0"/>
    <xf numFmtId="15" fontId="3" fillId="0" borderId="0" applyFont="0" applyFill="0" applyBorder="0" applyAlignment="0" applyProtection="0"/>
    <xf numFmtId="3" fontId="3" fillId="56" borderId="12" applyBorder="0"/>
    <xf numFmtId="3" fontId="3" fillId="56" borderId="12" applyBorder="0"/>
    <xf numFmtId="3" fontId="3" fillId="56" borderId="12" applyBorder="0"/>
    <xf numFmtId="3" fontId="3" fillId="56" borderId="12" applyBorder="0"/>
    <xf numFmtId="3" fontId="3" fillId="56" borderId="12" applyBorder="0"/>
    <xf numFmtId="0" fontId="44" fillId="0" borderId="0"/>
    <xf numFmtId="194" fontId="27" fillId="53"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applyNumberFormat="0" applyFont="0" applyFill="0" applyBorder="0" applyAlignment="0" applyProtection="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239" fontId="21" fillId="0" borderId="0" applyFont="0" applyFill="0" applyBorder="0" applyAlignment="0" applyProtection="0"/>
    <xf numFmtId="0" fontId="44" fillId="0" borderId="0"/>
    <xf numFmtId="0" fontId="226" fillId="0" borderId="0"/>
    <xf numFmtId="321" fontId="174" fillId="0" borderId="0">
      <alignment horizontal="right"/>
    </xf>
    <xf numFmtId="0" fontId="3" fillId="0" borderId="0" applyNumberFormat="0" applyFont="0" applyFill="0" applyBorder="0" applyAlignment="0" applyProtection="0"/>
    <xf numFmtId="0" fontId="3" fillId="0" borderId="0" applyNumberFormat="0" applyFont="0" applyFill="0" applyBorder="0" applyAlignment="0" applyProtection="0"/>
    <xf numFmtId="0" fontId="44" fillId="0" borderId="0"/>
    <xf numFmtId="2" fontId="227" fillId="0" borderId="24" applyNumberFormat="0" applyFill="0" applyBorder="0" applyAlignment="0" applyProtection="0">
      <alignment horizontal="center"/>
      <protection locked="0"/>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applyNumberFormat="0" applyFont="0" applyFill="0" applyBorder="0" applyAlignment="0" applyProtection="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xf numFmtId="0" fontId="3"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alignment vertical="top"/>
    </xf>
    <xf numFmtId="165" fontId="3"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4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alignment vertical="top"/>
    </xf>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applyFont="0" applyFill="0" applyBorder="0" applyAlignment="0" applyProtection="0"/>
    <xf numFmtId="165" fontId="3" fillId="0" borderId="0" applyFont="0" applyFill="0" applyBorder="0" applyAlignment="0" applyProtection="0"/>
    <xf numFmtId="4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41" fontId="3" fillId="0" borderId="0" applyFont="0" applyFill="0" applyBorder="0" applyAlignment="0" applyProtection="0"/>
    <xf numFmtId="165" fontId="3" fillId="0" borderId="0" applyFont="0" applyFill="0" applyBorder="0" applyAlignment="0" applyProtection="0"/>
    <xf numFmtId="4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4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4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4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310" fontId="225" fillId="56" borderId="0">
      <alignment horizontal="center"/>
    </xf>
    <xf numFmtId="0" fontId="3" fillId="0" borderId="0" applyNumberFormat="0" applyFont="0" applyFill="0" applyBorder="0" applyAlignment="0" applyProtection="0"/>
    <xf numFmtId="0" fontId="44" fillId="0" borderId="0"/>
    <xf numFmtId="209" fontId="225" fillId="56" borderId="0">
      <alignment horizontal="center"/>
    </xf>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203" fillId="0" borderId="0"/>
    <xf numFmtId="40" fontId="228" fillId="0" borderId="0" applyBorder="0">
      <alignment horizontal="right"/>
    </xf>
    <xf numFmtId="0" fontId="229" fillId="0" borderId="0" applyNumberFormat="0" applyFont="0" applyBorder="0" applyAlignment="0">
      <alignment horizontal="left"/>
    </xf>
    <xf numFmtId="0" fontId="27" fillId="0" borderId="9" applyNumberFormat="0" applyFont="0" applyFill="0" applyBorder="0" applyAlignment="0">
      <protection hidden="1"/>
    </xf>
    <xf numFmtId="0" fontId="44" fillId="0" borderId="0"/>
    <xf numFmtId="0" fontId="27" fillId="0" borderId="9" applyNumberFormat="0" applyFont="0" applyFill="0" applyBorder="0" applyAlignment="0">
      <protection hidden="1"/>
    </xf>
    <xf numFmtId="0" fontId="44" fillId="0" borderId="0"/>
    <xf numFmtId="0" fontId="27" fillId="0" borderId="9" applyNumberFormat="0" applyFont="0" applyFill="0" applyBorder="0" applyAlignment="0">
      <protection hidden="1"/>
    </xf>
    <xf numFmtId="0" fontId="27" fillId="0" borderId="9" applyNumberFormat="0" applyFont="0" applyFill="0" applyBorder="0" applyAlignment="0">
      <protection hidden="1"/>
    </xf>
    <xf numFmtId="0" fontId="27" fillId="0" borderId="9" applyNumberFormat="0" applyFont="0" applyFill="0" applyBorder="0" applyAlignment="0">
      <protection hidden="1"/>
    </xf>
    <xf numFmtId="0" fontId="27" fillId="0" borderId="9" applyNumberFormat="0" applyFont="0" applyFill="0" applyBorder="0" applyAlignment="0">
      <protection hidden="1"/>
    </xf>
    <xf numFmtId="3" fontId="93" fillId="0" borderId="2">
      <alignment vertical="center"/>
    </xf>
    <xf numFmtId="0" fontId="3" fillId="0" borderId="0" applyNumberFormat="0" applyFont="0" applyFill="0" applyBorder="0" applyAlignment="0" applyProtection="0"/>
    <xf numFmtId="0" fontId="44" fillId="0" borderId="0"/>
    <xf numFmtId="0" fontId="27" fillId="0" borderId="9" applyNumberFormat="0" applyFont="0" applyFill="0" applyBorder="0" applyAlignment="0">
      <protection hidden="1"/>
    </xf>
    <xf numFmtId="0" fontId="27" fillId="0" borderId="9" applyNumberFormat="0" applyFont="0" applyFill="0" applyBorder="0" applyAlignment="0">
      <protection hidden="1"/>
    </xf>
    <xf numFmtId="0" fontId="27" fillId="0" borderId="9" applyNumberFormat="0" applyFont="0" applyFill="0" applyBorder="0" applyAlignment="0">
      <protection hidden="1"/>
    </xf>
    <xf numFmtId="0" fontId="27" fillId="0" borderId="9" applyNumberFormat="0" applyFont="0" applyFill="0" applyBorder="0" applyAlignment="0">
      <protection hidden="1"/>
    </xf>
    <xf numFmtId="3" fontId="93" fillId="0" borderId="2">
      <alignment vertical="center"/>
    </xf>
    <xf numFmtId="0" fontId="44" fillId="0" borderId="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0" fontId="3" fillId="0" borderId="0" applyNumberFormat="0" applyFont="0" applyFill="0" applyBorder="0" applyAlignment="0" applyProtection="0"/>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1" fontId="3" fillId="91" borderId="9" applyFont="0">
      <alignment horizontal="right"/>
    </xf>
    <xf numFmtId="0" fontId="44" fillId="0" borderId="0"/>
    <xf numFmtId="1" fontId="3" fillId="91" borderId="9" applyFont="0">
      <alignment horizontal="right"/>
    </xf>
    <xf numFmtId="0" fontId="3" fillId="0" borderId="0" applyNumberFormat="0" applyFont="0" applyFill="0" applyBorder="0" applyAlignment="0" applyProtection="0"/>
    <xf numFmtId="1" fontId="3" fillId="91" borderId="9" applyFont="0">
      <alignment horizontal="right"/>
    </xf>
    <xf numFmtId="1" fontId="3" fillId="91" borderId="9" applyFont="0">
      <alignment horizontal="right"/>
    </xf>
    <xf numFmtId="1" fontId="3" fillId="91" borderId="9" applyFont="0">
      <alignment horizontal="right"/>
    </xf>
    <xf numFmtId="1" fontId="3" fillId="91" borderId="9" applyFont="0">
      <alignment horizontal="right"/>
    </xf>
    <xf numFmtId="3" fontId="93" fillId="0" borderId="2">
      <alignment vertical="center"/>
    </xf>
    <xf numFmtId="0" fontId="3" fillId="0" borderId="0" applyNumberFormat="0" applyFont="0" applyFill="0" applyBorder="0" applyAlignment="0" applyProtection="0"/>
    <xf numFmtId="0" fontId="44" fillId="0" borderId="0"/>
    <xf numFmtId="1" fontId="3" fillId="91" borderId="9" applyFont="0">
      <alignment horizontal="right"/>
    </xf>
    <xf numFmtId="1" fontId="3" fillId="91" borderId="9" applyFont="0">
      <alignment horizontal="right"/>
    </xf>
    <xf numFmtId="1" fontId="3" fillId="91" borderId="9" applyFont="0">
      <alignment horizontal="right"/>
    </xf>
    <xf numFmtId="1" fontId="3" fillId="91" borderId="9" applyFont="0">
      <alignment horizontal="right"/>
    </xf>
    <xf numFmtId="3" fontId="93" fillId="0" borderId="2">
      <alignment vertical="center"/>
    </xf>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281" fontId="3" fillId="91" borderId="9" applyFont="0"/>
    <xf numFmtId="0" fontId="44" fillId="0" borderId="0"/>
    <xf numFmtId="281" fontId="3" fillId="91" borderId="9" applyFont="0"/>
    <xf numFmtId="0" fontId="3" fillId="0" borderId="0" applyNumberFormat="0" applyFont="0" applyFill="0" applyBorder="0" applyAlignment="0" applyProtection="0"/>
    <xf numFmtId="281" fontId="3" fillId="91" borderId="9" applyFont="0"/>
    <xf numFmtId="281" fontId="3" fillId="91" borderId="9" applyFont="0"/>
    <xf numFmtId="281" fontId="3" fillId="91" borderId="9" applyFont="0"/>
    <xf numFmtId="281" fontId="3" fillId="91" borderId="9" applyFont="0"/>
    <xf numFmtId="3" fontId="93" fillId="0" borderId="2">
      <alignment vertical="center"/>
    </xf>
    <xf numFmtId="0" fontId="3" fillId="0" borderId="0" applyNumberFormat="0" applyFont="0" applyFill="0" applyBorder="0" applyAlignment="0" applyProtection="0"/>
    <xf numFmtId="0" fontId="44" fillId="0" borderId="0"/>
    <xf numFmtId="281" fontId="3" fillId="91" borderId="9" applyFont="0"/>
    <xf numFmtId="281" fontId="3" fillId="91" borderId="9" applyFont="0"/>
    <xf numFmtId="281" fontId="3" fillId="91" borderId="9" applyFont="0"/>
    <xf numFmtId="281" fontId="3" fillId="91" borderId="9" applyFont="0"/>
    <xf numFmtId="3" fontId="93" fillId="0" borderId="2">
      <alignment vertical="center"/>
    </xf>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9" fontId="3" fillId="91" borderId="9" applyFont="0">
      <alignment horizontal="right"/>
    </xf>
    <xf numFmtId="0" fontId="44" fillId="0" borderId="0"/>
    <xf numFmtId="9" fontId="3" fillId="91" borderId="9" applyFont="0">
      <alignment horizontal="right"/>
    </xf>
    <xf numFmtId="0" fontId="3" fillId="0" borderId="0" applyNumberFormat="0" applyFont="0" applyFill="0" applyBorder="0" applyAlignment="0" applyProtection="0"/>
    <xf numFmtId="9" fontId="3" fillId="91" borderId="9" applyFont="0">
      <alignment horizontal="right"/>
    </xf>
    <xf numFmtId="9" fontId="3" fillId="91" borderId="9" applyFont="0">
      <alignment horizontal="right"/>
    </xf>
    <xf numFmtId="9" fontId="3" fillId="91" borderId="9" applyFont="0">
      <alignment horizontal="right"/>
    </xf>
    <xf numFmtId="9" fontId="3" fillId="91" borderId="9" applyFont="0">
      <alignment horizontal="right"/>
    </xf>
    <xf numFmtId="3" fontId="93" fillId="0" borderId="2">
      <alignment vertical="center"/>
    </xf>
    <xf numFmtId="0" fontId="3" fillId="0" borderId="0" applyNumberFormat="0" applyFont="0" applyFill="0" applyBorder="0" applyAlignment="0" applyProtection="0"/>
    <xf numFmtId="0" fontId="44" fillId="0" borderId="0"/>
    <xf numFmtId="9" fontId="3" fillId="91" borderId="9" applyFont="0">
      <alignment horizontal="right"/>
    </xf>
    <xf numFmtId="9" fontId="3" fillId="91" borderId="9" applyFont="0">
      <alignment horizontal="right"/>
    </xf>
    <xf numFmtId="9" fontId="3" fillId="91" borderId="9" applyFont="0">
      <alignment horizontal="right"/>
    </xf>
    <xf numFmtId="9" fontId="3" fillId="91" borderId="9" applyFont="0">
      <alignment horizontal="right"/>
    </xf>
    <xf numFmtId="3" fontId="93" fillId="0" borderId="2">
      <alignment vertical="center"/>
    </xf>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308" fontId="3" fillId="91" borderId="9" applyFont="0">
      <alignment horizontal="right"/>
    </xf>
    <xf numFmtId="0" fontId="44" fillId="0" borderId="0"/>
    <xf numFmtId="308" fontId="3" fillId="91" borderId="9" applyFont="0">
      <alignment horizontal="right"/>
    </xf>
    <xf numFmtId="0" fontId="3" fillId="0" borderId="0" applyNumberFormat="0" applyFont="0" applyFill="0" applyBorder="0" applyAlignment="0" applyProtection="0"/>
    <xf numFmtId="308" fontId="3" fillId="91" borderId="9" applyFont="0">
      <alignment horizontal="right"/>
    </xf>
    <xf numFmtId="308" fontId="3" fillId="91" borderId="9" applyFont="0">
      <alignment horizontal="right"/>
    </xf>
    <xf numFmtId="308" fontId="3" fillId="91" borderId="9" applyFont="0">
      <alignment horizontal="right"/>
    </xf>
    <xf numFmtId="308" fontId="3" fillId="91" borderId="9" applyFont="0">
      <alignment horizontal="right"/>
    </xf>
    <xf numFmtId="3" fontId="93" fillId="0" borderId="2">
      <alignment vertical="center"/>
    </xf>
    <xf numFmtId="0" fontId="3" fillId="0" borderId="0" applyNumberFormat="0" applyFont="0" applyFill="0" applyBorder="0" applyAlignment="0" applyProtection="0"/>
    <xf numFmtId="0" fontId="44" fillId="0" borderId="0"/>
    <xf numFmtId="308" fontId="3" fillId="91" borderId="9" applyFont="0">
      <alignment horizontal="right"/>
    </xf>
    <xf numFmtId="308" fontId="3" fillId="91" borderId="9" applyFont="0">
      <alignment horizontal="right"/>
    </xf>
    <xf numFmtId="308" fontId="3" fillId="91" borderId="9" applyFont="0">
      <alignment horizontal="right"/>
    </xf>
    <xf numFmtId="308" fontId="3" fillId="91" borderId="9" applyFont="0">
      <alignment horizontal="right"/>
    </xf>
    <xf numFmtId="3" fontId="93" fillId="0" borderId="2">
      <alignment vertical="center"/>
    </xf>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10" fontId="3" fillId="91" borderId="9" applyFont="0">
      <alignment horizontal="right"/>
    </xf>
    <xf numFmtId="0" fontId="44" fillId="0" borderId="0"/>
    <xf numFmtId="10" fontId="3" fillId="91" borderId="9" applyFont="0">
      <alignment horizontal="right"/>
    </xf>
    <xf numFmtId="0" fontId="3" fillId="0" borderId="0" applyNumberFormat="0" applyFont="0" applyFill="0" applyBorder="0" applyAlignment="0" applyProtection="0"/>
    <xf numFmtId="10" fontId="3" fillId="91" borderId="9" applyFont="0">
      <alignment horizontal="right"/>
    </xf>
    <xf numFmtId="10" fontId="3" fillId="91" borderId="9" applyFont="0">
      <alignment horizontal="right"/>
    </xf>
    <xf numFmtId="10" fontId="3" fillId="91" borderId="9" applyFont="0">
      <alignment horizontal="right"/>
    </xf>
    <xf numFmtId="10" fontId="3" fillId="91" borderId="9" applyFont="0">
      <alignment horizontal="right"/>
    </xf>
    <xf numFmtId="3" fontId="93" fillId="0" borderId="2">
      <alignment vertical="center"/>
    </xf>
    <xf numFmtId="0" fontId="3" fillId="0" borderId="0" applyNumberFormat="0" applyFont="0" applyFill="0" applyBorder="0" applyAlignment="0" applyProtection="0"/>
    <xf numFmtId="0" fontId="44" fillId="0" borderId="0"/>
    <xf numFmtId="10" fontId="3" fillId="91" borderId="9" applyFont="0">
      <alignment horizontal="right"/>
    </xf>
    <xf numFmtId="10" fontId="3" fillId="91" borderId="9" applyFont="0">
      <alignment horizontal="right"/>
    </xf>
    <xf numFmtId="10" fontId="3" fillId="91" borderId="9" applyFont="0">
      <alignment horizontal="right"/>
    </xf>
    <xf numFmtId="10" fontId="3" fillId="91" borderId="9" applyFont="0">
      <alignment horizontal="right"/>
    </xf>
    <xf numFmtId="3" fontId="93" fillId="0" borderId="2">
      <alignment vertical="center"/>
    </xf>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0" fontId="3" fillId="91" borderId="9" applyFont="0">
      <alignment horizontal="center" wrapText="1"/>
    </xf>
    <xf numFmtId="0" fontId="44" fillId="0" borderId="0"/>
    <xf numFmtId="0" fontId="3" fillId="91" borderId="9" applyFont="0">
      <alignment horizontal="center" wrapText="1"/>
    </xf>
    <xf numFmtId="0" fontId="3" fillId="0" borderId="0" applyNumberFormat="0" applyFont="0" applyFill="0" applyBorder="0" applyAlignment="0" applyProtection="0"/>
    <xf numFmtId="0" fontId="3" fillId="91" borderId="9" applyFont="0">
      <alignment horizontal="center" wrapText="1"/>
    </xf>
    <xf numFmtId="0" fontId="3" fillId="91" borderId="9" applyFont="0">
      <alignment horizontal="center" wrapText="1"/>
    </xf>
    <xf numFmtId="0" fontId="3" fillId="91" borderId="9" applyFont="0">
      <alignment horizontal="center" wrapText="1"/>
    </xf>
    <xf numFmtId="0" fontId="3" fillId="91" borderId="9" applyFont="0">
      <alignment horizontal="center" wrapText="1"/>
    </xf>
    <xf numFmtId="3" fontId="93" fillId="0" borderId="2">
      <alignment vertical="center"/>
    </xf>
    <xf numFmtId="0" fontId="3" fillId="0" borderId="0" applyNumberFormat="0" applyFont="0" applyFill="0" applyBorder="0" applyAlignment="0" applyProtection="0"/>
    <xf numFmtId="0" fontId="44" fillId="0" borderId="0"/>
    <xf numFmtId="0" fontId="3" fillId="91" borderId="9" applyFont="0">
      <alignment horizontal="center" wrapText="1"/>
    </xf>
    <xf numFmtId="0" fontId="3" fillId="91" borderId="9" applyFont="0">
      <alignment horizontal="center" wrapText="1"/>
    </xf>
    <xf numFmtId="0" fontId="3" fillId="91" borderId="9" applyFont="0">
      <alignment horizontal="center" wrapText="1"/>
    </xf>
    <xf numFmtId="0" fontId="3" fillId="91" borderId="9" applyFont="0">
      <alignment horizontal="center" wrapText="1"/>
    </xf>
    <xf numFmtId="3" fontId="93" fillId="0" borderId="2">
      <alignment vertical="center"/>
    </xf>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49" fontId="3" fillId="91" borderId="9" applyFont="0"/>
    <xf numFmtId="0" fontId="44" fillId="0" borderId="0"/>
    <xf numFmtId="0" fontId="44" fillId="0" borderId="0"/>
    <xf numFmtId="3" fontId="93" fillId="0" borderId="2">
      <alignment vertical="center"/>
    </xf>
    <xf numFmtId="0" fontId="44" fillId="0" borderId="0"/>
    <xf numFmtId="0" fontId="44" fillId="0" borderId="0"/>
    <xf numFmtId="49" fontId="3" fillId="91" borderId="9" applyFont="0"/>
    <xf numFmtId="0" fontId="3" fillId="0" borderId="0" applyNumberFormat="0" applyFont="0" applyFill="0" applyBorder="0" applyAlignment="0" applyProtection="0"/>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0" fontId="3" fillId="0" borderId="0" applyNumberFormat="0" applyFont="0" applyFill="0" applyBorder="0" applyAlignment="0" applyProtection="0"/>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0" fontId="3" fillId="0" borderId="0" applyNumberFormat="0" applyFont="0" applyFill="0" applyBorder="0" applyAlignment="0" applyProtection="0"/>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3" fontId="93" fillId="0" borderId="2">
      <alignment vertical="center"/>
    </xf>
    <xf numFmtId="281" fontId="3" fillId="92" borderId="9" applyFont="0"/>
    <xf numFmtId="0" fontId="44" fillId="0" borderId="0"/>
    <xf numFmtId="281" fontId="3" fillId="92" borderId="9" applyFont="0"/>
    <xf numFmtId="0" fontId="3" fillId="0" borderId="0" applyNumberFormat="0" applyFont="0" applyFill="0" applyBorder="0" applyAlignment="0" applyProtection="0"/>
    <xf numFmtId="281" fontId="3" fillId="92" borderId="9" applyFont="0"/>
    <xf numFmtId="281" fontId="3" fillId="92" borderId="9" applyFont="0"/>
    <xf numFmtId="281" fontId="3" fillId="92" borderId="9" applyFont="0"/>
    <xf numFmtId="281" fontId="3" fillId="92" borderId="9" applyFont="0"/>
    <xf numFmtId="3" fontId="93" fillId="0" borderId="2">
      <alignment vertical="center"/>
    </xf>
    <xf numFmtId="0" fontId="3" fillId="0" borderId="0" applyNumberFormat="0" applyFont="0" applyFill="0" applyBorder="0" applyAlignment="0" applyProtection="0"/>
    <xf numFmtId="0" fontId="44" fillId="0" borderId="0"/>
    <xf numFmtId="281" fontId="3" fillId="92" borderId="9" applyFont="0"/>
    <xf numFmtId="281" fontId="3" fillId="92" borderId="9" applyFont="0"/>
    <xf numFmtId="281" fontId="3" fillId="92" borderId="9" applyFont="0"/>
    <xf numFmtId="281" fontId="3" fillId="92" borderId="9" applyFont="0"/>
    <xf numFmtId="3" fontId="93" fillId="0" borderId="2">
      <alignment vertical="center"/>
    </xf>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9" fontId="3" fillId="92" borderId="9" applyFont="0">
      <alignment horizontal="right"/>
    </xf>
    <xf numFmtId="0" fontId="44" fillId="0" borderId="0"/>
    <xf numFmtId="9" fontId="3" fillId="92" borderId="9" applyFont="0">
      <alignment horizontal="right"/>
    </xf>
    <xf numFmtId="0" fontId="3" fillId="0" borderId="0" applyNumberFormat="0" applyFont="0" applyFill="0" applyBorder="0" applyAlignment="0" applyProtection="0"/>
    <xf numFmtId="9" fontId="3" fillId="92" borderId="9" applyFont="0">
      <alignment horizontal="right"/>
    </xf>
    <xf numFmtId="9" fontId="3" fillId="92" borderId="9" applyFont="0">
      <alignment horizontal="right"/>
    </xf>
    <xf numFmtId="9" fontId="3" fillId="92" borderId="9" applyFont="0">
      <alignment horizontal="right"/>
    </xf>
    <xf numFmtId="9" fontId="3" fillId="92" borderId="9" applyFont="0">
      <alignment horizontal="right"/>
    </xf>
    <xf numFmtId="3" fontId="93" fillId="0" borderId="2">
      <alignment vertical="center"/>
    </xf>
    <xf numFmtId="0" fontId="3" fillId="0" borderId="0" applyNumberFormat="0" applyFont="0" applyFill="0" applyBorder="0" applyAlignment="0" applyProtection="0"/>
    <xf numFmtId="0" fontId="44" fillId="0" borderId="0"/>
    <xf numFmtId="9" fontId="3" fillId="92" borderId="9" applyFont="0">
      <alignment horizontal="right"/>
    </xf>
    <xf numFmtId="9" fontId="3" fillId="92" borderId="9" applyFont="0">
      <alignment horizontal="right"/>
    </xf>
    <xf numFmtId="9" fontId="3" fillId="92" borderId="9" applyFont="0">
      <alignment horizontal="right"/>
    </xf>
    <xf numFmtId="9" fontId="3" fillId="92" borderId="9" applyFont="0">
      <alignment horizontal="right"/>
    </xf>
    <xf numFmtId="3" fontId="93" fillId="0" borderId="2">
      <alignment vertical="center"/>
    </xf>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0" fontId="3" fillId="0" borderId="0" applyNumberFormat="0" applyFont="0" applyFill="0" applyBorder="0" applyAlignment="0" applyProtection="0"/>
    <xf numFmtId="288" fontId="3" fillId="93" borderId="9">
      <alignment vertical="center"/>
    </xf>
    <xf numFmtId="288" fontId="3" fillId="93" borderId="9">
      <alignment vertical="center"/>
    </xf>
    <xf numFmtId="288" fontId="3" fillId="93" borderId="9">
      <alignment vertical="center"/>
    </xf>
    <xf numFmtId="288" fontId="3" fillId="93" borderId="9">
      <alignment vertical="center"/>
    </xf>
    <xf numFmtId="288" fontId="3" fillId="93" borderId="9">
      <alignment vertical="center"/>
    </xf>
    <xf numFmtId="281" fontId="3" fillId="20" borderId="9" applyFont="0">
      <alignment horizontal="right"/>
    </xf>
    <xf numFmtId="0" fontId="44" fillId="0" borderId="0"/>
    <xf numFmtId="281" fontId="3" fillId="20" borderId="9" applyFont="0">
      <alignment horizontal="right"/>
    </xf>
    <xf numFmtId="0" fontId="3" fillId="0" borderId="0" applyNumberFormat="0" applyFont="0" applyFill="0" applyBorder="0" applyAlignment="0" applyProtection="0"/>
    <xf numFmtId="281" fontId="3" fillId="20" borderId="9" applyFont="0">
      <alignment horizontal="right"/>
    </xf>
    <xf numFmtId="281" fontId="3" fillId="20" borderId="9" applyFont="0">
      <alignment horizontal="right"/>
    </xf>
    <xf numFmtId="281" fontId="3" fillId="20" borderId="9" applyFont="0">
      <alignment horizontal="right"/>
    </xf>
    <xf numFmtId="281" fontId="3" fillId="20" borderId="9" applyFont="0">
      <alignment horizontal="right"/>
    </xf>
    <xf numFmtId="3" fontId="93" fillId="0" borderId="2">
      <alignment vertical="center"/>
    </xf>
    <xf numFmtId="0" fontId="3" fillId="0" borderId="0" applyNumberFormat="0" applyFont="0" applyFill="0" applyBorder="0" applyAlignment="0" applyProtection="0"/>
    <xf numFmtId="0" fontId="44" fillId="0" borderId="0"/>
    <xf numFmtId="281" fontId="3" fillId="20" borderId="9" applyFont="0">
      <alignment horizontal="right"/>
    </xf>
    <xf numFmtId="281" fontId="3" fillId="20" borderId="9" applyFont="0">
      <alignment horizontal="right"/>
    </xf>
    <xf numFmtId="281" fontId="3" fillId="20" borderId="9" applyFont="0">
      <alignment horizontal="right"/>
    </xf>
    <xf numFmtId="281" fontId="3" fillId="20" borderId="9" applyFont="0">
      <alignment horizontal="right"/>
    </xf>
    <xf numFmtId="3" fontId="93" fillId="0" borderId="2">
      <alignment vertical="center"/>
    </xf>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1" fontId="3" fillId="20" borderId="9" applyFont="0">
      <alignment horizontal="right"/>
    </xf>
    <xf numFmtId="0" fontId="44" fillId="0" borderId="0"/>
    <xf numFmtId="1" fontId="3" fillId="20" borderId="9" applyFont="0">
      <alignment horizontal="right"/>
    </xf>
    <xf numFmtId="0" fontId="3" fillId="0" borderId="0" applyNumberFormat="0" applyFont="0" applyFill="0" applyBorder="0" applyAlignment="0" applyProtection="0"/>
    <xf numFmtId="1" fontId="3" fillId="20" borderId="9" applyFont="0">
      <alignment horizontal="right"/>
    </xf>
    <xf numFmtId="1" fontId="3" fillId="20" borderId="9" applyFont="0">
      <alignment horizontal="right"/>
    </xf>
    <xf numFmtId="1" fontId="3" fillId="20" borderId="9" applyFont="0">
      <alignment horizontal="right"/>
    </xf>
    <xf numFmtId="1" fontId="3" fillId="20" borderId="9" applyFont="0">
      <alignment horizontal="right"/>
    </xf>
    <xf numFmtId="3" fontId="93" fillId="0" borderId="2">
      <alignment vertical="center"/>
    </xf>
    <xf numFmtId="0" fontId="3" fillId="0" borderId="0" applyNumberFormat="0" applyFont="0" applyFill="0" applyBorder="0" applyAlignment="0" applyProtection="0"/>
    <xf numFmtId="0" fontId="44" fillId="0" borderId="0"/>
    <xf numFmtId="1" fontId="3" fillId="20" borderId="9" applyFont="0">
      <alignment horizontal="right"/>
    </xf>
    <xf numFmtId="1" fontId="3" fillId="20" borderId="9" applyFont="0">
      <alignment horizontal="right"/>
    </xf>
    <xf numFmtId="1" fontId="3" fillId="20" borderId="9" applyFont="0">
      <alignment horizontal="right"/>
    </xf>
    <xf numFmtId="1" fontId="3" fillId="20" borderId="9" applyFont="0">
      <alignment horizontal="right"/>
    </xf>
    <xf numFmtId="3" fontId="93" fillId="0" borderId="2">
      <alignment vertical="center"/>
    </xf>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281" fontId="3" fillId="20" borderId="9" applyFont="0"/>
    <xf numFmtId="0" fontId="44" fillId="0" borderId="0"/>
    <xf numFmtId="281" fontId="3" fillId="20" borderId="9" applyFont="0"/>
    <xf numFmtId="0" fontId="3" fillId="0" borderId="0" applyNumberFormat="0" applyFont="0" applyFill="0" applyBorder="0" applyAlignment="0" applyProtection="0"/>
    <xf numFmtId="281" fontId="3" fillId="20" borderId="9" applyFont="0"/>
    <xf numFmtId="281" fontId="3" fillId="20" borderId="9" applyFont="0"/>
    <xf numFmtId="281" fontId="3" fillId="20" borderId="9" applyFont="0"/>
    <xf numFmtId="281" fontId="3" fillId="20" borderId="9" applyFont="0"/>
    <xf numFmtId="3" fontId="93" fillId="0" borderId="2">
      <alignment vertical="center"/>
    </xf>
    <xf numFmtId="0" fontId="3" fillId="0" borderId="0" applyNumberFormat="0" applyFont="0" applyFill="0" applyBorder="0" applyAlignment="0" applyProtection="0"/>
    <xf numFmtId="0" fontId="44" fillId="0" borderId="0"/>
    <xf numFmtId="281" fontId="3" fillId="20" borderId="9" applyFont="0"/>
    <xf numFmtId="281" fontId="3" fillId="20" borderId="9" applyFont="0"/>
    <xf numFmtId="281" fontId="3" fillId="20" borderId="9" applyFont="0"/>
    <xf numFmtId="281" fontId="3" fillId="20" borderId="9" applyFont="0"/>
    <xf numFmtId="3" fontId="93" fillId="0" borderId="2">
      <alignment vertical="center"/>
    </xf>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234" fontId="3" fillId="20" borderId="9" applyFont="0"/>
    <xf numFmtId="0" fontId="44" fillId="0" borderId="0"/>
    <xf numFmtId="234" fontId="3" fillId="20" borderId="9" applyFont="0"/>
    <xf numFmtId="0" fontId="3" fillId="0" borderId="0" applyNumberFormat="0" applyFont="0" applyFill="0" applyBorder="0" applyAlignment="0" applyProtection="0"/>
    <xf numFmtId="234" fontId="3" fillId="20" borderId="9" applyFont="0"/>
    <xf numFmtId="234" fontId="3" fillId="20" borderId="9" applyFont="0"/>
    <xf numFmtId="234" fontId="3" fillId="20" borderId="9" applyFont="0"/>
    <xf numFmtId="234" fontId="3" fillId="20" borderId="9" applyFont="0"/>
    <xf numFmtId="3" fontId="93" fillId="0" borderId="2">
      <alignment vertical="center"/>
    </xf>
    <xf numFmtId="0" fontId="3" fillId="0" borderId="0" applyNumberFormat="0" applyFont="0" applyFill="0" applyBorder="0" applyAlignment="0" applyProtection="0"/>
    <xf numFmtId="0" fontId="44" fillId="0" borderId="0"/>
    <xf numFmtId="234" fontId="3" fillId="20" borderId="9" applyFont="0"/>
    <xf numFmtId="234" fontId="3" fillId="20" borderId="9" applyFont="0"/>
    <xf numFmtId="234" fontId="3" fillId="20" borderId="9" applyFont="0"/>
    <xf numFmtId="234" fontId="3" fillId="20" borderId="9" applyFont="0"/>
    <xf numFmtId="3" fontId="93" fillId="0" borderId="2">
      <alignment vertical="center"/>
    </xf>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10" fontId="3" fillId="20" borderId="9" applyFont="0">
      <alignment horizontal="right"/>
    </xf>
    <xf numFmtId="0" fontId="44" fillId="0" borderId="0"/>
    <xf numFmtId="10" fontId="3" fillId="20" borderId="9" applyFont="0">
      <alignment horizontal="right"/>
    </xf>
    <xf numFmtId="0" fontId="3" fillId="0" borderId="0" applyNumberFormat="0" applyFont="0" applyFill="0" applyBorder="0" applyAlignment="0" applyProtection="0"/>
    <xf numFmtId="10" fontId="3" fillId="20" borderId="9" applyFont="0">
      <alignment horizontal="right"/>
    </xf>
    <xf numFmtId="10" fontId="3" fillId="20" borderId="9" applyFont="0">
      <alignment horizontal="right"/>
    </xf>
    <xf numFmtId="10" fontId="3" fillId="20" borderId="9" applyFont="0">
      <alignment horizontal="right"/>
    </xf>
    <xf numFmtId="10" fontId="3" fillId="20" borderId="9" applyFont="0">
      <alignment horizontal="right"/>
    </xf>
    <xf numFmtId="3" fontId="93" fillId="0" borderId="2">
      <alignment vertical="center"/>
    </xf>
    <xf numFmtId="0" fontId="3" fillId="0" borderId="0" applyNumberFormat="0" applyFont="0" applyFill="0" applyBorder="0" applyAlignment="0" applyProtection="0"/>
    <xf numFmtId="0" fontId="44" fillId="0" borderId="0"/>
    <xf numFmtId="10" fontId="3" fillId="20" borderId="9" applyFont="0">
      <alignment horizontal="right"/>
    </xf>
    <xf numFmtId="10" fontId="3" fillId="20" borderId="9" applyFont="0">
      <alignment horizontal="right"/>
    </xf>
    <xf numFmtId="10" fontId="3" fillId="20" borderId="9" applyFont="0">
      <alignment horizontal="right"/>
    </xf>
    <xf numFmtId="10" fontId="3" fillId="20" borderId="9" applyFont="0">
      <alignment horizontal="right"/>
    </xf>
    <xf numFmtId="3" fontId="93" fillId="0" borderId="2">
      <alignment vertical="center"/>
    </xf>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9" fontId="3" fillId="20" borderId="9" applyFont="0">
      <alignment horizontal="right"/>
    </xf>
    <xf numFmtId="0" fontId="44" fillId="0" borderId="0"/>
    <xf numFmtId="9" fontId="3" fillId="20" borderId="9" applyFont="0">
      <alignment horizontal="right"/>
    </xf>
    <xf numFmtId="0" fontId="3" fillId="0" borderId="0" applyNumberFormat="0" applyFont="0" applyFill="0" applyBorder="0" applyAlignment="0" applyProtection="0"/>
    <xf numFmtId="9" fontId="3" fillId="20" borderId="9" applyFont="0">
      <alignment horizontal="right"/>
    </xf>
    <xf numFmtId="9" fontId="3" fillId="20" borderId="9" applyFont="0">
      <alignment horizontal="right"/>
    </xf>
    <xf numFmtId="9" fontId="3" fillId="20" borderId="9" applyFont="0">
      <alignment horizontal="right"/>
    </xf>
    <xf numFmtId="9" fontId="3" fillId="20" borderId="9" applyFont="0">
      <alignment horizontal="right"/>
    </xf>
    <xf numFmtId="3" fontId="93" fillId="0" borderId="2">
      <alignment vertical="center"/>
    </xf>
    <xf numFmtId="0" fontId="3" fillId="0" borderId="0" applyNumberFormat="0" applyFont="0" applyFill="0" applyBorder="0" applyAlignment="0" applyProtection="0"/>
    <xf numFmtId="0" fontId="44" fillId="0" borderId="0"/>
    <xf numFmtId="9" fontId="3" fillId="20" borderId="9" applyFont="0">
      <alignment horizontal="right"/>
    </xf>
    <xf numFmtId="9" fontId="3" fillId="20" borderId="9" applyFont="0">
      <alignment horizontal="right"/>
    </xf>
    <xf numFmtId="9" fontId="3" fillId="20" borderId="9" applyFont="0">
      <alignment horizontal="right"/>
    </xf>
    <xf numFmtId="9" fontId="3" fillId="20" borderId="9" applyFont="0">
      <alignment horizontal="right"/>
    </xf>
    <xf numFmtId="3" fontId="93" fillId="0" borderId="2">
      <alignment vertical="center"/>
    </xf>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308" fontId="3" fillId="20" borderId="9" applyFont="0">
      <alignment horizontal="right"/>
    </xf>
    <xf numFmtId="0" fontId="44" fillId="0" borderId="0"/>
    <xf numFmtId="308" fontId="3" fillId="20" borderId="9" applyFont="0">
      <alignment horizontal="right"/>
    </xf>
    <xf numFmtId="0" fontId="3" fillId="0" borderId="0" applyNumberFormat="0" applyFont="0" applyFill="0" applyBorder="0" applyAlignment="0" applyProtection="0"/>
    <xf numFmtId="308" fontId="3" fillId="20" borderId="9" applyFont="0">
      <alignment horizontal="right"/>
    </xf>
    <xf numFmtId="308" fontId="3" fillId="20" borderId="9" applyFont="0">
      <alignment horizontal="right"/>
    </xf>
    <xf numFmtId="308" fontId="3" fillId="20" borderId="9" applyFont="0">
      <alignment horizontal="right"/>
    </xf>
    <xf numFmtId="308" fontId="3" fillId="20" borderId="9" applyFont="0">
      <alignment horizontal="right"/>
    </xf>
    <xf numFmtId="3" fontId="93" fillId="0" borderId="2">
      <alignment vertical="center"/>
    </xf>
    <xf numFmtId="0" fontId="3" fillId="0" borderId="0" applyNumberFormat="0" applyFont="0" applyFill="0" applyBorder="0" applyAlignment="0" applyProtection="0"/>
    <xf numFmtId="0" fontId="44" fillId="0" borderId="0"/>
    <xf numFmtId="308" fontId="3" fillId="20" borderId="9" applyFont="0">
      <alignment horizontal="right"/>
    </xf>
    <xf numFmtId="308" fontId="3" fillId="20" borderId="9" applyFont="0">
      <alignment horizontal="right"/>
    </xf>
    <xf numFmtId="308" fontId="3" fillId="20" borderId="9" applyFont="0">
      <alignment horizontal="right"/>
    </xf>
    <xf numFmtId="308" fontId="3" fillId="20" borderId="9" applyFont="0">
      <alignment horizontal="right"/>
    </xf>
    <xf numFmtId="3" fontId="93" fillId="0" borderId="2">
      <alignment vertical="center"/>
    </xf>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10" fontId="3" fillId="20" borderId="10" applyFont="0">
      <alignment horizontal="right"/>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10" fontId="3" fillId="20" borderId="10" applyFont="0">
      <alignment horizontal="right"/>
    </xf>
    <xf numFmtId="0" fontId="3" fillId="0" borderId="0" applyNumberFormat="0" applyFont="0" applyFill="0" applyBorder="0" applyAlignment="0" applyProtection="0"/>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3" fontId="93" fillId="0" borderId="2">
      <alignment vertical="center"/>
    </xf>
    <xf numFmtId="0" fontId="3" fillId="0" borderId="0" applyNumberFormat="0" applyFont="0" applyFill="0" applyBorder="0" applyAlignment="0" applyProtection="0"/>
    <xf numFmtId="0" fontId="44" fillId="0" borderId="0"/>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3" fontId="93" fillId="0" borderId="2">
      <alignment vertical="center"/>
    </xf>
    <xf numFmtId="0" fontId="3" fillId="0" borderId="0" applyNumberFormat="0" applyFont="0" applyFill="0" applyBorder="0" applyAlignment="0" applyProtection="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0" fontId="3" fillId="20" borderId="9" applyFont="0">
      <alignment horizontal="center" wrapText="1"/>
      <protection locked="0"/>
    </xf>
    <xf numFmtId="0" fontId="44" fillId="0" borderId="0"/>
    <xf numFmtId="0" fontId="3" fillId="20" borderId="9" applyFont="0">
      <alignment horizontal="center" wrapText="1"/>
      <protection locked="0"/>
    </xf>
    <xf numFmtId="0" fontId="3" fillId="0" borderId="0" applyNumberFormat="0" applyFont="0" applyFill="0" applyBorder="0" applyAlignment="0" applyProtection="0"/>
    <xf numFmtId="0" fontId="3" fillId="20" borderId="9" applyFont="0">
      <alignment horizontal="center" wrapText="1"/>
      <protection locked="0"/>
    </xf>
    <xf numFmtId="0" fontId="3" fillId="20" borderId="9" applyFont="0">
      <alignment horizontal="center" wrapText="1"/>
      <protection locked="0"/>
    </xf>
    <xf numFmtId="0" fontId="3" fillId="20" borderId="9" applyFont="0">
      <alignment horizontal="center" wrapText="1"/>
      <protection locked="0"/>
    </xf>
    <xf numFmtId="0" fontId="3" fillId="20" borderId="9" applyFont="0">
      <alignment horizontal="center" wrapText="1"/>
      <protection locked="0"/>
    </xf>
    <xf numFmtId="3" fontId="93" fillId="0" borderId="2">
      <alignment vertical="center"/>
    </xf>
    <xf numFmtId="0" fontId="3" fillId="0" borderId="0" applyNumberFormat="0" applyFont="0" applyFill="0" applyBorder="0" applyAlignment="0" applyProtection="0"/>
    <xf numFmtId="0" fontId="44" fillId="0" borderId="0"/>
    <xf numFmtId="0" fontId="3" fillId="20" borderId="9" applyFont="0">
      <alignment horizontal="center" wrapText="1"/>
      <protection locked="0"/>
    </xf>
    <xf numFmtId="0" fontId="3" fillId="20" borderId="9" applyFont="0">
      <alignment horizontal="center" wrapText="1"/>
      <protection locked="0"/>
    </xf>
    <xf numFmtId="0" fontId="3" fillId="20" borderId="9" applyFont="0">
      <alignment horizontal="center" wrapText="1"/>
      <protection locked="0"/>
    </xf>
    <xf numFmtId="0" fontId="3" fillId="20" borderId="9" applyFont="0">
      <alignment horizontal="center" wrapText="1"/>
      <protection locked="0"/>
    </xf>
    <xf numFmtId="3" fontId="93" fillId="0" borderId="2">
      <alignment vertical="center"/>
    </xf>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49" fontId="3" fillId="20" borderId="9" applyFont="0"/>
    <xf numFmtId="0" fontId="44" fillId="0" borderId="0"/>
    <xf numFmtId="0" fontId="44" fillId="0" borderId="0"/>
    <xf numFmtId="3" fontId="93" fillId="0" borderId="2">
      <alignment vertical="center"/>
    </xf>
    <xf numFmtId="0" fontId="44" fillId="0" borderId="0"/>
    <xf numFmtId="0" fontId="44" fillId="0" borderId="0"/>
    <xf numFmtId="49" fontId="3" fillId="20" borderId="9" applyFont="0"/>
    <xf numFmtId="0" fontId="3" fillId="0" borderId="0" applyNumberFormat="0" applyFont="0" applyFill="0" applyBorder="0" applyAlignment="0" applyProtection="0"/>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0" fontId="3" fillId="0" borderId="0" applyNumberFormat="0" applyFont="0" applyFill="0" applyBorder="0" applyAlignment="0" applyProtection="0"/>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0" fontId="3" fillId="0" borderId="0" applyNumberFormat="0" applyFont="0" applyFill="0" applyBorder="0" applyAlignment="0" applyProtection="0"/>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3" fontId="93" fillId="0" borderId="2">
      <alignment vertical="center"/>
    </xf>
    <xf numFmtId="0" fontId="230" fillId="0" borderId="65" applyNumberFormat="0" applyAlignment="0" applyProtection="0"/>
    <xf numFmtId="0" fontId="231" fillId="0" borderId="65" applyNumberFormat="0" applyAlignment="0" applyProtection="0">
      <alignment horizontal="left" vertical="top"/>
    </xf>
    <xf numFmtId="0" fontId="3" fillId="0" borderId="0" applyNumberFormat="0" applyProtection="0">
      <alignment horizontal="left" vertical="top"/>
    </xf>
    <xf numFmtId="0" fontId="3" fillId="0" borderId="0" applyNumberFormat="0" applyProtection="0">
      <alignment horizontal="left" vertical="top"/>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0" fontId="3" fillId="0" borderId="0" applyNumberFormat="0" applyFont="0" applyAlignment="0" applyProtection="0"/>
    <xf numFmtId="0" fontId="232" fillId="0" borderId="0" applyNumberFormat="0" applyFill="0" applyBorder="0" applyProtection="0"/>
    <xf numFmtId="0" fontId="233" fillId="0" borderId="0" applyNumberFormat="0" applyFill="0" applyBorder="0" applyProtection="0">
      <alignment vertical="top"/>
    </xf>
    <xf numFmtId="0" fontId="234" fillId="0" borderId="12" applyNumberFormat="0" applyProtection="0">
      <alignment horizontal="left" vertical="top"/>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234" fillId="0" borderId="12" applyNumberFormat="0" applyProtection="0">
      <alignment horizontal="left" vertical="top"/>
    </xf>
    <xf numFmtId="0" fontId="234" fillId="0" borderId="12" applyNumberFormat="0" applyProtection="0">
      <alignment horizontal="left" vertical="top"/>
    </xf>
    <xf numFmtId="0" fontId="3" fillId="0" borderId="0" applyNumberFormat="0" applyFont="0" applyFill="0" applyBorder="0" applyAlignment="0" applyProtection="0"/>
    <xf numFmtId="0" fontId="234" fillId="0" borderId="12" applyNumberFormat="0" applyProtection="0">
      <alignment horizontal="right" vertical="top"/>
    </xf>
    <xf numFmtId="0" fontId="234" fillId="0" borderId="12" applyNumberFormat="0" applyProtection="0">
      <alignment horizontal="right" vertical="top"/>
    </xf>
    <xf numFmtId="0" fontId="234" fillId="0" borderId="12" applyNumberFormat="0" applyProtection="0">
      <alignment horizontal="right" vertical="top"/>
    </xf>
    <xf numFmtId="0" fontId="234" fillId="0" borderId="12" applyNumberFormat="0" applyProtection="0">
      <alignment horizontal="right" vertical="top"/>
    </xf>
    <xf numFmtId="0" fontId="234" fillId="0" borderId="12" applyNumberFormat="0" applyProtection="0">
      <alignment horizontal="right" vertical="top"/>
    </xf>
    <xf numFmtId="0" fontId="231" fillId="0" borderId="0" applyNumberFormat="0" applyProtection="0">
      <alignment horizontal="left" vertical="top"/>
    </xf>
    <xf numFmtId="0" fontId="231" fillId="0" borderId="0" applyNumberFormat="0" applyProtection="0">
      <alignment horizontal="right" vertical="top"/>
    </xf>
    <xf numFmtId="0" fontId="230" fillId="0" borderId="0" applyNumberFormat="0" applyProtection="0">
      <alignment horizontal="left" vertical="top"/>
    </xf>
    <xf numFmtId="0" fontId="230" fillId="0" borderId="0" applyNumberFormat="0" applyProtection="0">
      <alignment horizontal="right" vertical="top"/>
    </xf>
    <xf numFmtId="0" fontId="3" fillId="0" borderId="66" applyNumberFormat="0" applyFont="0" applyAlignment="0" applyProtection="0"/>
    <xf numFmtId="0" fontId="3" fillId="0" borderId="67" applyNumberFormat="0" applyFont="0" applyAlignment="0" applyProtection="0"/>
    <xf numFmtId="0" fontId="3" fillId="0" borderId="68" applyNumberFormat="0" applyFont="0" applyAlignment="0" applyProtection="0"/>
    <xf numFmtId="10" fontId="235" fillId="0" borderId="0" applyNumberFormat="0" applyFill="0" applyBorder="0" applyProtection="0">
      <alignment horizontal="right" vertical="top"/>
    </xf>
    <xf numFmtId="0" fontId="231" fillId="0" borderId="12" applyNumberFormat="0" applyFill="0" applyAlignment="0" applyProtection="0"/>
    <xf numFmtId="0" fontId="231" fillId="0" borderId="12" applyNumberFormat="0" applyFill="0" applyAlignment="0" applyProtection="0"/>
    <xf numFmtId="0" fontId="231" fillId="0" borderId="12" applyNumberFormat="0" applyFill="0" applyAlignment="0" applyProtection="0"/>
    <xf numFmtId="0" fontId="231" fillId="0" borderId="12" applyNumberFormat="0" applyFill="0" applyAlignment="0" applyProtection="0"/>
    <xf numFmtId="0" fontId="231" fillId="0" borderId="12" applyNumberFormat="0" applyFill="0" applyAlignment="0" applyProtection="0"/>
    <xf numFmtId="0" fontId="230" fillId="0" borderId="7" applyNumberFormat="0" applyFont="0" applyFill="0" applyAlignment="0" applyProtection="0">
      <alignment horizontal="left" vertical="top"/>
    </xf>
    <xf numFmtId="0" fontId="230" fillId="0" borderId="7" applyNumberFormat="0" applyFont="0" applyFill="0" applyAlignment="0" applyProtection="0">
      <alignment horizontal="left" vertical="top"/>
    </xf>
    <xf numFmtId="0" fontId="230" fillId="0" borderId="7" applyNumberFormat="0" applyFont="0" applyFill="0" applyAlignment="0" applyProtection="0">
      <alignment horizontal="left" vertical="top"/>
    </xf>
    <xf numFmtId="0" fontId="230" fillId="0" borderId="7" applyNumberFormat="0" applyFont="0" applyFill="0" applyAlignment="0" applyProtection="0">
      <alignment horizontal="left" vertical="top"/>
    </xf>
    <xf numFmtId="0" fontId="230" fillId="0" borderId="7" applyNumberFormat="0" applyFont="0" applyFill="0" applyAlignment="0" applyProtection="0">
      <alignment horizontal="left" vertical="top"/>
    </xf>
    <xf numFmtId="0" fontId="231" fillId="0" borderId="18" applyNumberFormat="0" applyFill="0" applyAlignment="0" applyProtection="0">
      <alignment vertical="top"/>
    </xf>
    <xf numFmtId="0" fontId="231" fillId="0" borderId="18" applyNumberFormat="0" applyFill="0" applyAlignment="0" applyProtection="0">
      <alignment vertical="top"/>
    </xf>
    <xf numFmtId="328" fontId="174" fillId="0" borderId="0">
      <alignment horizontal="right"/>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9">
      <alignment vertical="center" wrapText="1"/>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9">
      <alignment vertical="center" wrapText="1"/>
    </xf>
    <xf numFmtId="0" fontId="3" fillId="0" borderId="9">
      <alignment vertical="center" wrapText="1"/>
    </xf>
    <xf numFmtId="0" fontId="3" fillId="0" borderId="9">
      <alignment vertical="center" wrapText="1"/>
    </xf>
    <xf numFmtId="0" fontId="3" fillId="0" borderId="9">
      <alignment vertical="center" wrapText="1"/>
    </xf>
    <xf numFmtId="0" fontId="3" fillId="0" borderId="0" applyNumberFormat="0" applyFont="0" applyFill="0" applyBorder="0" applyAlignment="0" applyProtection="0"/>
    <xf numFmtId="0" fontId="3" fillId="0" borderId="9">
      <alignment vertical="center" wrapText="1"/>
    </xf>
    <xf numFmtId="0" fontId="3" fillId="0" borderId="9">
      <alignment vertical="center" wrapText="1"/>
    </xf>
    <xf numFmtId="0" fontId="3" fillId="0" borderId="9">
      <alignment vertical="center" wrapText="1"/>
    </xf>
    <xf numFmtId="0" fontId="3" fillId="0" borderId="9">
      <alignment vertical="center" wrapText="1"/>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9">
      <alignment vertical="center" wrapText="1"/>
    </xf>
    <xf numFmtId="0" fontId="3" fillId="0" borderId="9">
      <alignment vertical="center" wrapText="1"/>
    </xf>
    <xf numFmtId="0" fontId="3" fillId="0" borderId="9">
      <alignment vertical="center" wrapText="1"/>
    </xf>
    <xf numFmtId="0" fontId="3" fillId="0" borderId="9">
      <alignment vertical="center" wrapText="1"/>
    </xf>
    <xf numFmtId="0" fontId="3" fillId="0" borderId="0" applyNumberFormat="0" applyFont="0" applyFill="0" applyBorder="0" applyAlignment="0" applyProtection="0"/>
    <xf numFmtId="0" fontId="3" fillId="0" borderId="9">
      <alignment vertical="center" wrapText="1"/>
    </xf>
    <xf numFmtId="0" fontId="3" fillId="0" borderId="9">
      <alignment vertical="center" wrapText="1"/>
    </xf>
    <xf numFmtId="0" fontId="3" fillId="0" borderId="9">
      <alignment vertical="center" wrapText="1"/>
    </xf>
    <xf numFmtId="0" fontId="3" fillId="0" borderId="9">
      <alignment vertical="center" wrapText="1"/>
    </xf>
    <xf numFmtId="0" fontId="3" fillId="0" borderId="0" applyNumberFormat="0" applyFont="0" applyFill="0" applyBorder="0" applyAlignment="0" applyProtection="0"/>
    <xf numFmtId="0" fontId="236" fillId="0" borderId="0" applyFill="0" applyBorder="0" applyProtection="0">
      <alignment horizontal="center" vertical="center"/>
    </xf>
    <xf numFmtId="0" fontId="237" fillId="0" borderId="0" applyBorder="0" applyProtection="0">
      <alignment vertical="center"/>
    </xf>
    <xf numFmtId="253" fontId="237" fillId="0" borderId="18" applyBorder="0" applyProtection="0">
      <alignment horizontal="right" vertical="center"/>
    </xf>
    <xf numFmtId="0" fontId="44" fillId="0" borderId="0"/>
    <xf numFmtId="0" fontId="44" fillId="0" borderId="0"/>
    <xf numFmtId="0" fontId="44" fillId="0" borderId="0"/>
    <xf numFmtId="0" fontId="44" fillId="0" borderId="0"/>
    <xf numFmtId="0" fontId="3" fillId="0" borderId="0" applyNumberFormat="0" applyFont="0" applyFill="0" applyBorder="0" applyAlignment="0" applyProtection="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0" fontId="238" fillId="94" borderId="0" applyBorder="0" applyProtection="0">
      <alignment horizontal="centerContinuous" vertical="center"/>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238" fillId="55" borderId="18" applyBorder="0" applyProtection="0">
      <alignment horizontal="centerContinuous" vertical="center"/>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applyNumberFormat="0" applyFont="0" applyFill="0" applyBorder="0" applyAlignment="0" applyProtection="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0" fontId="152" fillId="0" borderId="0" applyBorder="0" applyProtection="0">
      <alignment horizontal="left"/>
    </xf>
    <xf numFmtId="0" fontId="236" fillId="0" borderId="0" applyFill="0" applyBorder="0" applyProtection="0"/>
    <xf numFmtId="0" fontId="3"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239" fillId="0" borderId="0" applyFill="0" applyBorder="0" applyProtection="0">
      <alignment horizontal="left"/>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46" fillId="0" borderId="8" applyFill="0" applyBorder="0" applyProtection="0">
      <alignment horizontal="left" vertical="top"/>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applyNumberFormat="0" applyFont="0" applyFill="0" applyBorder="0" applyAlignment="0" applyProtection="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0" fontId="3" fillId="0" borderId="0">
      <alignment horizontal="centerContinuous"/>
    </xf>
    <xf numFmtId="0" fontId="44" fillId="0" borderId="0"/>
    <xf numFmtId="0" fontId="44" fillId="0" borderId="0"/>
    <xf numFmtId="3" fontId="93" fillId="0" borderId="2">
      <alignment vertical="center"/>
    </xf>
    <xf numFmtId="0" fontId="240" fillId="56" borderId="0" applyNumberFormat="0" applyFont="0" applyFill="0" applyBorder="0">
      <alignment horizont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63" fillId="78" borderId="69" applyNumberFormat="0" applyFont="0">
      <alignment horizontal="center" vertical="center"/>
    </xf>
    <xf numFmtId="0" fontId="24" fillId="53" borderId="0"/>
    <xf numFmtId="0" fontId="3"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49" fontId="24" fillId="0" borderId="0" applyFill="0" applyBorder="0" applyAlignment="0"/>
    <xf numFmtId="49" fontId="24" fillId="0" borderId="0" applyFill="0" applyBorder="0" applyAlignment="0"/>
    <xf numFmtId="272" fontId="24" fillId="0" borderId="0" applyFill="0" applyBorder="0" applyAlignment="0"/>
    <xf numFmtId="3" fontId="93" fillId="0" borderId="2">
      <alignment vertical="center"/>
    </xf>
    <xf numFmtId="0" fontId="3" fillId="0" borderId="0" applyNumberFormat="0" applyFont="0" applyFill="0" applyBorder="0" applyAlignment="0" applyProtection="0"/>
    <xf numFmtId="0" fontId="44" fillId="0" borderId="0"/>
    <xf numFmtId="0" fontId="44" fillId="0" borderId="0"/>
    <xf numFmtId="3" fontId="93" fillId="0" borderId="2">
      <alignment vertical="center"/>
    </xf>
    <xf numFmtId="231" fontId="21" fillId="0" borderId="0" applyFill="0" applyBorder="0" applyAlignment="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3" fontId="93" fillId="0" borderId="2">
      <alignment vertical="center"/>
    </xf>
    <xf numFmtId="228" fontId="24" fillId="0" borderId="0" applyFill="0" applyBorder="0" applyAlignment="0"/>
    <xf numFmtId="228" fontId="24" fillId="0" borderId="0" applyFill="0" applyBorder="0" applyAlignment="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125" fillId="0" borderId="0" applyNumberFormat="0" applyFill="0" applyBorder="0" applyAlignment="0" applyProtection="0"/>
    <xf numFmtId="0" fontId="44" fillId="0" borderId="0"/>
    <xf numFmtId="0" fontId="44" fillId="0" borderId="0"/>
    <xf numFmtId="0" fontId="44" fillId="0" borderId="0"/>
    <xf numFmtId="49" fontId="3" fillId="0" borderId="0"/>
    <xf numFmtId="329" fontId="2" fillId="56" borderId="38" applyNumberFormat="0" applyBorder="0" applyAlignment="0">
      <alignment horizontal="right"/>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0" fontId="241" fillId="0" borderId="0">
      <alignment horizontal="center"/>
    </xf>
    <xf numFmtId="0" fontId="3"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27"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44" fillId="0" borderId="0"/>
    <xf numFmtId="0" fontId="3" fillId="0" borderId="0" applyNumberFormat="0" applyFont="0" applyFill="0" applyBorder="0" applyAlignment="0" applyProtection="0"/>
    <xf numFmtId="0" fontId="242" fillId="0" borderId="0" applyNumberFormat="0" applyFill="0" applyBorder="0" applyAlignment="0" applyProtection="0"/>
    <xf numFmtId="0" fontId="242" fillId="0" borderId="0" applyNumberFormat="0" applyFill="0" applyBorder="0" applyAlignment="0" applyProtection="0"/>
    <xf numFmtId="0" fontId="242" fillId="0" borderId="0" applyNumberFormat="0" applyFill="0" applyBorder="0" applyAlignment="0" applyProtection="0"/>
    <xf numFmtId="0" fontId="242" fillId="0" borderId="0" applyNumberFormat="0" applyFill="0" applyBorder="0" applyAlignment="0" applyProtection="0"/>
    <xf numFmtId="0" fontId="242" fillId="0" borderId="0" applyNumberFormat="0" applyFill="0" applyBorder="0" applyAlignment="0" applyProtection="0"/>
    <xf numFmtId="0" fontId="243" fillId="95" borderId="0" applyNumberFormat="0">
      <alignment horizontal="left"/>
    </xf>
    <xf numFmtId="0" fontId="243" fillId="95" borderId="0" applyNumberFormat="0">
      <alignment horizontal="left"/>
    </xf>
    <xf numFmtId="0" fontId="243" fillId="95" borderId="0" applyNumberFormat="0">
      <alignment horizontal="left"/>
    </xf>
    <xf numFmtId="0" fontId="242" fillId="0" borderId="0" applyNumberFormat="0" applyFill="0" applyBorder="0" applyAlignment="0" applyProtection="0"/>
    <xf numFmtId="0" fontId="242" fillId="0" borderId="0" applyNumberFormat="0" applyFill="0" applyBorder="0" applyAlignment="0" applyProtection="0"/>
    <xf numFmtId="0" fontId="242" fillId="0" borderId="0" applyNumberFormat="0" applyFill="0" applyBorder="0" applyAlignment="0" applyProtection="0"/>
    <xf numFmtId="0" fontId="242" fillId="0" borderId="0" applyNumberFormat="0" applyFill="0" applyBorder="0" applyAlignment="0" applyProtection="0"/>
    <xf numFmtId="0" fontId="242" fillId="0" borderId="0" applyNumberFormat="0" applyFill="0" applyBorder="0" applyAlignment="0" applyProtection="0"/>
    <xf numFmtId="0" fontId="242" fillId="0" borderId="0" applyNumberFormat="0" applyFill="0" applyBorder="0" applyAlignment="0" applyProtection="0"/>
    <xf numFmtId="37" fontId="113" fillId="0" borderId="0" applyNumberFormat="0">
      <alignment horizont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330" fontId="244" fillId="0" borderId="0">
      <protection locked="0"/>
    </xf>
    <xf numFmtId="330" fontId="244" fillId="0" borderId="0">
      <protection locked="0"/>
    </xf>
    <xf numFmtId="0" fontId="44" fillId="0" borderId="0"/>
    <xf numFmtId="0" fontId="242" fillId="0" borderId="0" applyNumberFormat="0" applyFill="0" applyBorder="0" applyAlignment="0" applyProtection="0"/>
    <xf numFmtId="0" fontId="44" fillId="0" borderId="0"/>
    <xf numFmtId="3" fontId="93" fillId="0" borderId="2">
      <alignment vertical="center"/>
    </xf>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159" fillId="0" borderId="45" applyNumberFormat="0" applyFill="0" applyAlignment="0" applyProtection="0"/>
    <xf numFmtId="0" fontId="44" fillId="0" borderId="0"/>
    <xf numFmtId="0" fontId="44" fillId="0" borderId="0"/>
    <xf numFmtId="0" fontId="44" fillId="0" borderId="0"/>
    <xf numFmtId="0" fontId="162" fillId="0" borderId="47" applyNumberFormat="0" applyFill="0" applyAlignment="0" applyProtection="0"/>
    <xf numFmtId="0" fontId="44" fillId="0" borderId="0"/>
    <xf numFmtId="0" fontId="44" fillId="0" borderId="0"/>
    <xf numFmtId="0" fontId="44" fillId="0" borderId="0"/>
    <xf numFmtId="0" fontId="166" fillId="0" borderId="49" applyNumberFormat="0" applyFill="0" applyAlignment="0" applyProtection="0"/>
    <xf numFmtId="0" fontId="44" fillId="0" borderId="0"/>
    <xf numFmtId="0" fontId="44" fillId="0" borderId="0"/>
    <xf numFmtId="0" fontId="44" fillId="0" borderId="0"/>
    <xf numFmtId="0" fontId="166" fillId="0" borderId="0" applyNumberFormat="0" applyFill="0" applyBorder="0" applyAlignment="0" applyProtection="0"/>
    <xf numFmtId="0" fontId="44" fillId="0" borderId="0"/>
    <xf numFmtId="0" fontId="44" fillId="0" borderId="0"/>
    <xf numFmtId="0" fontId="44" fillId="0" borderId="0"/>
    <xf numFmtId="0" fontId="245" fillId="96" borderId="0">
      <alignment horizontal="centerContinuous"/>
    </xf>
    <xf numFmtId="0" fontId="246" fillId="52" borderId="0" applyNumberFormat="0" applyBorder="0" applyAlignment="0">
      <alignment horizontal="center"/>
    </xf>
    <xf numFmtId="0" fontId="247" fillId="0" borderId="6"/>
    <xf numFmtId="0" fontId="44" fillId="0" borderId="0"/>
    <xf numFmtId="0" fontId="247" fillId="0" borderId="6"/>
    <xf numFmtId="0" fontId="44" fillId="0" borderId="0"/>
    <xf numFmtId="0" fontId="247" fillId="0" borderId="6"/>
    <xf numFmtId="0" fontId="44" fillId="0" borderId="0"/>
    <xf numFmtId="0" fontId="247" fillId="0" borderId="6"/>
    <xf numFmtId="0" fontId="247" fillId="0" borderId="6"/>
    <xf numFmtId="219" fontId="144" fillId="0" borderId="0"/>
    <xf numFmtId="227" fontId="3" fillId="0" borderId="6">
      <alignment horizontal="left"/>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227" fontId="3" fillId="0" borderId="6">
      <alignment horizontal="left"/>
    </xf>
    <xf numFmtId="227" fontId="3" fillId="0" borderId="6">
      <alignment horizontal="left"/>
    </xf>
    <xf numFmtId="227" fontId="3" fillId="0" borderId="6">
      <alignment horizontal="left"/>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227" fontId="3" fillId="0" borderId="6">
      <alignment horizontal="left"/>
    </xf>
    <xf numFmtId="227" fontId="3" fillId="0" borderId="6">
      <alignment horizontal="left"/>
    </xf>
    <xf numFmtId="227" fontId="3" fillId="0" borderId="6">
      <alignment horizontal="left"/>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227" fontId="3" fillId="0" borderId="6">
      <alignment horizontal="left"/>
    </xf>
    <xf numFmtId="227" fontId="3" fillId="0" borderId="6">
      <alignment horizontal="left"/>
    </xf>
    <xf numFmtId="227" fontId="3" fillId="0" borderId="6">
      <alignment horizontal="left"/>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227" fontId="3" fillId="0" borderId="6">
      <alignment horizontal="left"/>
    </xf>
    <xf numFmtId="227" fontId="3" fillId="0" borderId="6">
      <alignment horizontal="left"/>
    </xf>
    <xf numFmtId="227" fontId="3" fillId="0" borderId="6">
      <alignment horizontal="left"/>
    </xf>
    <xf numFmtId="0" fontId="3" fillId="0" borderId="0" applyNumberFormat="0" applyFont="0" applyFill="0" applyBorder="0" applyAlignment="0" applyProtection="0"/>
    <xf numFmtId="0" fontId="3" fillId="0" borderId="0" applyNumberFormat="0" applyFont="0" applyFill="0" applyBorder="0" applyAlignment="0" applyProtection="0"/>
    <xf numFmtId="0" fontId="248" fillId="0" borderId="70" applyNumberFormat="0" applyFill="0" applyAlignment="0" applyProtection="0"/>
    <xf numFmtId="0" fontId="248" fillId="0" borderId="70" applyNumberFormat="0" applyFill="0" applyAlignment="0" applyProtection="0"/>
    <xf numFmtId="0" fontId="248" fillId="0" borderId="70" applyNumberFormat="0" applyFill="0" applyAlignment="0" applyProtection="0"/>
    <xf numFmtId="0" fontId="248" fillId="0" borderId="70" applyNumberFormat="0" applyFill="0" applyAlignment="0" applyProtection="0"/>
    <xf numFmtId="0" fontId="249" fillId="0" borderId="70" applyNumberFormat="0" applyFill="0" applyAlignment="0" applyProtection="0"/>
    <xf numFmtId="0" fontId="249" fillId="0" borderId="70" applyNumberFormat="0" applyFill="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249" fillId="0" borderId="70" applyNumberFormat="0" applyFill="0" applyAlignment="0" applyProtection="0"/>
    <xf numFmtId="0" fontId="249" fillId="0" borderId="70" applyNumberFormat="0" applyFill="0" applyAlignment="0" applyProtection="0"/>
    <xf numFmtId="3" fontId="93" fillId="0" borderId="2">
      <alignment vertical="center"/>
    </xf>
    <xf numFmtId="0" fontId="249" fillId="0" borderId="70" applyNumberFormat="0" applyFill="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249" fillId="0" borderId="70" applyNumberFormat="0" applyFill="0" applyAlignment="0" applyProtection="0"/>
    <xf numFmtId="0" fontId="249" fillId="0" borderId="70" applyNumberFormat="0" applyFill="0" applyAlignment="0" applyProtection="0"/>
    <xf numFmtId="0" fontId="3" fillId="0" borderId="0" applyNumberFormat="0" applyFont="0" applyFill="0" applyBorder="0" applyAlignment="0" applyProtection="0"/>
    <xf numFmtId="0" fontId="249" fillId="0" borderId="70" applyNumberFormat="0" applyFill="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249" fillId="0" borderId="70" applyNumberFormat="0" applyFill="0" applyAlignment="0" applyProtection="0"/>
    <xf numFmtId="0" fontId="249" fillId="0" borderId="70" applyNumberFormat="0" applyFill="0" applyAlignment="0" applyProtection="0"/>
    <xf numFmtId="0" fontId="3" fillId="0" borderId="0" applyNumberFormat="0" applyFont="0" applyFill="0" applyBorder="0" applyAlignment="0" applyProtection="0"/>
    <xf numFmtId="0" fontId="248" fillId="0" borderId="70" applyNumberFormat="0" applyFill="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248" fillId="0" borderId="70" applyNumberFormat="0" applyFill="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248" fillId="0" borderId="70" applyNumberFormat="0" applyFill="0" applyAlignment="0" applyProtection="0"/>
    <xf numFmtId="0" fontId="248" fillId="0" borderId="70" applyNumberFormat="0" applyFill="0" applyAlignment="0" applyProtection="0"/>
    <xf numFmtId="0" fontId="248" fillId="0" borderId="70" applyNumberFormat="0" applyFill="0" applyAlignment="0" applyProtection="0"/>
    <xf numFmtId="0" fontId="3" fillId="0" borderId="0" applyNumberFormat="0" applyFont="0" applyFill="0" applyBorder="0" applyAlignment="0" applyProtection="0"/>
    <xf numFmtId="0" fontId="249" fillId="0" borderId="70" applyNumberFormat="0" applyFill="0" applyAlignment="0" applyProtection="0"/>
    <xf numFmtId="0" fontId="249" fillId="0" borderId="70" applyNumberFormat="0" applyFill="0" applyAlignment="0" applyProtection="0"/>
    <xf numFmtId="0" fontId="249" fillId="0" borderId="70" applyNumberFormat="0" applyFill="0" applyAlignment="0" applyProtection="0"/>
    <xf numFmtId="0" fontId="249" fillId="0" borderId="70" applyNumberFormat="0" applyFill="0" applyAlignment="0" applyProtection="0"/>
    <xf numFmtId="38" fontId="80" fillId="0" borderId="71">
      <alignment horizontal="right"/>
    </xf>
    <xf numFmtId="0" fontId="174" fillId="0" borderId="72" applyProtection="0">
      <alignment horizontal="center"/>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applyNumberFormat="0" applyFont="0" applyFill="0" applyBorder="0" applyAlignment="0" applyProtection="0"/>
    <xf numFmtId="0" fontId="44" fillId="0" borderId="0"/>
    <xf numFmtId="0" fontId="174" fillId="0" borderId="72" applyProtection="0">
      <alignment horizontal="center"/>
    </xf>
    <xf numFmtId="0" fontId="174" fillId="0" borderId="72" applyProtection="0">
      <alignment horizontal="center"/>
    </xf>
    <xf numFmtId="0" fontId="174" fillId="0" borderId="72" applyProtection="0">
      <alignment horizontal="center"/>
    </xf>
    <xf numFmtId="0" fontId="174" fillId="0" borderId="72" applyProtection="0">
      <alignment horizontal="center"/>
    </xf>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0" fontId="12" fillId="3" borderId="0">
      <alignment horizontal="center"/>
    </xf>
    <xf numFmtId="0" fontId="12" fillId="3" borderId="0">
      <alignment horizontal="center"/>
    </xf>
    <xf numFmtId="3" fontId="93" fillId="0" borderId="2">
      <alignment vertical="center"/>
    </xf>
    <xf numFmtId="0" fontId="250" fillId="46" borderId="0" applyNumberFormat="0" applyBorder="0"/>
    <xf numFmtId="0" fontId="63" fillId="0" borderId="73" applyNumberFormat="0" applyFont="0" applyFill="0" applyAlignment="0"/>
    <xf numFmtId="0" fontId="251" fillId="0" borderId="38" applyNumberFormat="0" applyFill="0" applyBorder="0" applyAlignment="0" applyProtection="0">
      <alignment horizontal="center"/>
      <protection locked="0"/>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0" fontId="52" fillId="0" borderId="13" applyNumberFormat="0" applyBorder="0">
      <protection locked="0"/>
    </xf>
    <xf numFmtId="37" fontId="252" fillId="55" borderId="0"/>
    <xf numFmtId="37" fontId="27" fillId="97" borderId="9" applyNumberFormat="0" applyAlignment="0" applyProtection="0"/>
    <xf numFmtId="0" fontId="3" fillId="0" borderId="0" applyNumberFormat="0" applyFont="0" applyFill="0" applyBorder="0" applyAlignment="0" applyProtection="0"/>
    <xf numFmtId="37" fontId="27" fillId="97" borderId="9" applyNumberFormat="0" applyAlignment="0" applyProtection="0"/>
    <xf numFmtId="37" fontId="27" fillId="97" borderId="9" applyNumberFormat="0" applyAlignment="0" applyProtection="0"/>
    <xf numFmtId="37" fontId="27" fillId="97" borderId="9" applyNumberFormat="0" applyAlignment="0" applyProtection="0"/>
    <xf numFmtId="37" fontId="27" fillId="97" borderId="9" applyNumberFormat="0" applyAlignment="0" applyProtection="0"/>
    <xf numFmtId="3" fontId="93" fillId="0" borderId="2">
      <alignment vertical="center"/>
    </xf>
    <xf numFmtId="0" fontId="3" fillId="0" borderId="0" applyNumberFormat="0" applyFont="0" applyFill="0" applyBorder="0" applyAlignment="0" applyProtection="0"/>
    <xf numFmtId="0" fontId="10" fillId="0" borderId="0" applyNumberFormat="0" applyFill="0" applyBorder="0" applyAlignment="0" applyProtection="0"/>
    <xf numFmtId="0" fontId="44" fillId="0" borderId="0"/>
    <xf numFmtId="0" fontId="44" fillId="0" borderId="0"/>
    <xf numFmtId="194" fontId="253" fillId="0" borderId="0" applyNumberForma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alignment horizontal="fill"/>
    </xf>
    <xf numFmtId="37" fontId="254" fillId="0" borderId="18">
      <alignment horizontal="center"/>
    </xf>
    <xf numFmtId="43" fontId="3" fillId="0" borderId="0" applyNumberFormat="0" applyFont="0" applyBorder="0" applyAlignment="0">
      <protection locked="0"/>
    </xf>
    <xf numFmtId="2" fontId="252" fillId="55" borderId="0" applyNumberFormat="0" applyFill="0" applyBorder="0" applyAlignment="0" applyProtection="0"/>
    <xf numFmtId="331" fontId="255" fillId="55" borderId="0" applyNumberFormat="0" applyFill="0" applyBorder="0" applyAlignment="0" applyProtection="0"/>
    <xf numFmtId="37" fontId="256" fillId="54" borderId="0" applyNumberFormat="0" applyFill="0" applyBorder="0" applyAlignment="0"/>
    <xf numFmtId="0" fontId="13" fillId="55" borderId="0" applyNumberFormat="0" applyBorder="0" applyAlignment="0"/>
    <xf numFmtId="0" fontId="3" fillId="0" borderId="7" applyNumberFormat="0" applyFont="0" applyFill="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7" applyNumberFormat="0" applyFont="0" applyFill="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7" applyNumberFormat="0" applyFont="0" applyFill="0" applyAlignment="0" applyProtection="0"/>
    <xf numFmtId="0" fontId="3" fillId="0" borderId="7" applyNumberFormat="0" applyFont="0" applyFill="0" applyAlignment="0" applyProtection="0"/>
    <xf numFmtId="0" fontId="3" fillId="0" borderId="7" applyNumberFormat="0" applyFont="0" applyFill="0" applyAlignment="0" applyProtection="0"/>
    <xf numFmtId="3" fontId="93" fillId="0" borderId="2">
      <alignmen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0" fontId="3" fillId="0" borderId="0" applyNumberFormat="0" applyFont="0" applyFill="0" applyBorder="0" applyAlignment="0" applyProtection="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315" fontId="3" fillId="0" borderId="0"/>
    <xf numFmtId="2" fontId="118" fillId="3" borderId="9" applyBorder="0" applyAlignment="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applyNumberFormat="0" applyFont="0" applyFill="0" applyBorder="0" applyAlignment="0" applyProtection="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0" fontId="44" fillId="0" borderId="0"/>
    <xf numFmtId="3" fontId="93" fillId="0" borderId="2">
      <alignment vertical="center"/>
    </xf>
    <xf numFmtId="0" fontId="44" fillId="0" borderId="0"/>
    <xf numFmtId="174" fontId="257" fillId="3" borderId="8">
      <alignment horizontal="center"/>
    </xf>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332" fontId="25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3" fillId="0" borderId="0" applyNumberFormat="0" applyFont="0" applyFill="0" applyBorder="0" applyAlignment="0" applyProtection="0"/>
    <xf numFmtId="3" fontId="93" fillId="0" borderId="2">
      <alignment vertical="center"/>
    </xf>
    <xf numFmtId="333" fontId="3" fillId="0" borderId="0" applyFont="0" applyFill="0" applyBorder="0" applyAlignment="0" applyProtection="0"/>
    <xf numFmtId="334" fontId="145" fillId="0" borderId="0">
      <protection locked="0"/>
    </xf>
    <xf numFmtId="0" fontId="44" fillId="0" borderId="0"/>
    <xf numFmtId="0" fontId="44" fillId="0" borderId="0"/>
    <xf numFmtId="0" fontId="44" fillId="0" borderId="0"/>
    <xf numFmtId="0" fontId="86" fillId="58" borderId="35" applyNumberFormat="0" applyAlignment="0" applyProtection="0"/>
    <xf numFmtId="0" fontId="44" fillId="0" borderId="0"/>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0" fontId="44" fillId="0" borderId="0"/>
    <xf numFmtId="3" fontId="93" fillId="0" borderId="2">
      <alignment vertical="center"/>
    </xf>
    <xf numFmtId="0" fontId="44" fillId="0" borderId="0"/>
    <xf numFmtId="0" fontId="44" fillId="0" borderId="0"/>
    <xf numFmtId="0" fontId="3" fillId="0" borderId="0" applyNumberFormat="0" applyFont="0" applyFill="0" applyBorder="0" applyAlignment="0" applyProtection="0"/>
    <xf numFmtId="0" fontId="44" fillId="0" borderId="0"/>
    <xf numFmtId="0" fontId="44" fillId="0" borderId="0"/>
    <xf numFmtId="335" fontId="3" fillId="0" borderId="0" applyFont="0" applyFill="0" applyBorder="0" applyAlignment="0" applyProtection="0"/>
    <xf numFmtId="0" fontId="3"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259" fillId="53" borderId="0"/>
    <xf numFmtId="0" fontId="3" fillId="0" borderId="0" applyNumberFormat="0" applyFon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56"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56"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56"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3" fillId="0" borderId="0" applyNumberFormat="0" applyFont="0" applyFill="0" applyBorder="0" applyAlignment="0" applyProtection="0"/>
    <xf numFmtId="0" fontId="261" fillId="30" borderId="0">
      <alignment horizontal="right"/>
    </xf>
    <xf numFmtId="0" fontId="262" fillId="4" borderId="18" applyNumberFormat="0" applyProtection="0">
      <alignmen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75" fillId="0" borderId="0">
      <alignment horizontal="center"/>
    </xf>
    <xf numFmtId="0" fontId="44" fillId="0" borderId="0"/>
    <xf numFmtId="3" fontId="93" fillId="0" borderId="2">
      <alignment vertical="center"/>
    </xf>
    <xf numFmtId="0" fontId="223" fillId="0" borderId="0" applyProtection="0">
      <alignment horizontal="center"/>
    </xf>
    <xf numFmtId="0" fontId="44" fillId="0" borderId="0"/>
    <xf numFmtId="3" fontId="93" fillId="0" borderId="2">
      <alignment vertical="center"/>
    </xf>
    <xf numFmtId="0" fontId="3" fillId="0" borderId="0" applyNumberFormat="0" applyFont="0" applyFill="0" applyBorder="0" applyAlignment="0" applyProtection="0"/>
    <xf numFmtId="0" fontId="263" fillId="0" borderId="0" applyProtection="0">
      <alignment horizontal="center"/>
    </xf>
    <xf numFmtId="0" fontId="44" fillId="0" borderId="0"/>
    <xf numFmtId="3" fontId="93" fillId="0" borderId="2">
      <alignment vertical="center"/>
    </xf>
    <xf numFmtId="0" fontId="2" fillId="0" borderId="0" applyNumberFormat="0" applyFill="0" applyBorder="0" applyProtection="0">
      <alignment horizontal="left"/>
    </xf>
    <xf numFmtId="308" fontId="27" fillId="0" borderId="0" applyNumberFormat="0" applyFont="0" applyFill="0" applyBorder="0" applyProtection="0">
      <alignment vertical="top" wrapText="1"/>
    </xf>
    <xf numFmtId="0" fontId="90" fillId="0" borderId="0" applyNumberFormat="0" applyFill="0" applyBorder="0" applyProtection="0">
      <alignment horizontal="right"/>
    </xf>
    <xf numFmtId="0" fontId="52" fillId="0" borderId="0" applyNumberFormat="0" applyFill="0" applyBorder="0" applyProtection="0">
      <alignment horizontal="center"/>
    </xf>
    <xf numFmtId="15" fontId="52" fillId="0" borderId="0" applyFill="0" applyBorder="0" applyProtection="0">
      <alignment horizontal="center"/>
    </xf>
    <xf numFmtId="336" fontId="12" fillId="0" borderId="0"/>
    <xf numFmtId="336" fontId="12" fillId="0" borderId="0"/>
    <xf numFmtId="0" fontId="3" fillId="0" borderId="0" applyNumberFormat="0" applyFont="0" applyFill="0" applyBorder="0" applyAlignment="0" applyProtection="0"/>
    <xf numFmtId="3" fontId="93" fillId="0" borderId="2">
      <alignment vertical="center"/>
    </xf>
    <xf numFmtId="0" fontId="3" fillId="0" borderId="0" applyNumberFormat="0" applyFont="0" applyFill="0" applyBorder="0" applyAlignment="0" applyProtection="0"/>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44" fillId="0" borderId="0"/>
    <xf numFmtId="3" fontId="93" fillId="0" borderId="2">
      <alignment vertical="center"/>
    </xf>
    <xf numFmtId="0" fontId="2" fillId="0" borderId="74" applyNumberFormat="0"/>
    <xf numFmtId="14" fontId="27" fillId="0" borderId="0" applyFont="0" applyFill="0" applyBorder="0" applyProtection="0"/>
    <xf numFmtId="16" fontId="27" fillId="0" borderId="0" applyFont="0" applyFill="0" applyBorder="0" applyProtection="0"/>
    <xf numFmtId="3" fontId="93" fillId="0" borderId="2">
      <alignment vertical="center"/>
    </xf>
    <xf numFmtId="337" fontId="264" fillId="0" borderId="18" applyBorder="0" applyProtection="0">
      <alignment horizontal="right"/>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3" fontId="93" fillId="0" borderId="2">
      <alignment vertical="center"/>
    </xf>
    <xf numFmtId="0" fontId="3" fillId="0" borderId="0" applyNumberFormat="0" applyFont="0" applyFill="0" applyBorder="0" applyAlignment="0" applyProtection="0"/>
    <xf numFmtId="0" fontId="44" fillId="0" borderId="0"/>
    <xf numFmtId="3" fontId="93" fillId="0" borderId="2">
      <alignment vertical="center"/>
    </xf>
    <xf numFmtId="0" fontId="3" fillId="0" borderId="0" applyNumberFormat="0" applyFont="0" applyFill="0" applyBorder="0" applyAlignment="0" applyProtection="0"/>
    <xf numFmtId="0" fontId="44" fillId="0" borderId="0"/>
    <xf numFmtId="3" fontId="93" fillId="0" borderId="2">
      <alignment vertical="center"/>
    </xf>
    <xf numFmtId="0" fontId="44" fillId="0" borderId="0"/>
    <xf numFmtId="0" fontId="44" fillId="0" borderId="0"/>
    <xf numFmtId="0" fontId="44" fillId="0" borderId="0"/>
    <xf numFmtId="0" fontId="44" fillId="0" borderId="0"/>
    <xf numFmtId="3" fontId="93" fillId="0" borderId="2">
      <alignment vertical="center"/>
    </xf>
    <xf numFmtId="0" fontId="103" fillId="0" borderId="0"/>
    <xf numFmtId="0" fontId="3"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265" fillId="0" borderId="0" applyNumberFormat="0" applyFont="0" applyBorder="0" applyAlignment="0"/>
    <xf numFmtId="0" fontId="266" fillId="0" borderId="0"/>
    <xf numFmtId="0" fontId="267" fillId="0" borderId="0" applyNumberFormat="0" applyFill="0" applyBorder="0" applyAlignment="0" applyProtection="0">
      <alignment vertical="top"/>
      <protection locked="0"/>
    </xf>
    <xf numFmtId="181" fontId="266" fillId="0" borderId="0" applyFont="0" applyFill="0" applyBorder="0" applyAlignment="0" applyProtection="0"/>
    <xf numFmtId="182" fontId="266" fillId="0" borderId="0" applyFont="0" applyFill="0" applyBorder="0" applyAlignment="0" applyProtection="0"/>
    <xf numFmtId="180" fontId="266" fillId="0" borderId="0" applyFont="0" applyFill="0" applyBorder="0" applyAlignment="0" applyProtection="0"/>
    <xf numFmtId="183" fontId="266" fillId="0" borderId="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7" fillId="0" borderId="0" applyFont="0" applyFill="0" applyBorder="0" applyAlignment="0" applyProtection="0"/>
    <xf numFmtId="0" fontId="17" fillId="0" borderId="0" applyFont="0" applyFill="0" applyBorder="0" applyAlignment="0" applyProtection="0"/>
    <xf numFmtId="0" fontId="19" fillId="0" borderId="0"/>
    <xf numFmtId="0" fontId="44" fillId="0" borderId="0"/>
    <xf numFmtId="0" fontId="44" fillId="0" borderId="0"/>
    <xf numFmtId="169" fontId="19" fillId="0" borderId="0" applyFont="0" applyFill="0" applyBorder="0" applyAlignment="0" applyProtection="0"/>
    <xf numFmtId="168" fontId="19" fillId="0" borderId="0" applyFont="0" applyFill="0" applyBorder="0" applyAlignment="0" applyProtection="0"/>
    <xf numFmtId="0" fontId="268" fillId="0" borderId="0" applyNumberFormat="0" applyFill="0" applyBorder="0" applyAlignment="0" applyProtection="0"/>
    <xf numFmtId="0" fontId="269" fillId="0" borderId="0" applyNumberFormat="0" applyFill="0" applyBorder="0" applyAlignment="0" applyProtection="0"/>
    <xf numFmtId="0" fontId="268" fillId="0" borderId="0" applyNumberFormat="0" applyFill="0" applyBorder="0" applyAlignment="0" applyProtection="0"/>
    <xf numFmtId="0" fontId="269" fillId="0" borderId="0" applyNumberFormat="0" applyFill="0" applyBorder="0" applyAlignment="0" applyProtection="0"/>
    <xf numFmtId="0" fontId="268" fillId="0" borderId="0" applyNumberFormat="0" applyFill="0" applyBorder="0" applyAlignment="0" applyProtection="0"/>
    <xf numFmtId="0" fontId="269" fillId="0" borderId="0" applyNumberFormat="0" applyFill="0" applyBorder="0" applyAlignment="0" applyProtection="0"/>
    <xf numFmtId="0" fontId="268" fillId="0" borderId="0" applyNumberFormat="0" applyFill="0" applyBorder="0" applyAlignment="0" applyProtection="0"/>
    <xf numFmtId="0" fontId="269" fillId="0" borderId="0" applyNumberFormat="0" applyFill="0" applyBorder="0" applyAlignment="0" applyProtection="0"/>
    <xf numFmtId="0" fontId="268" fillId="0" borderId="0" applyNumberFormat="0" applyFill="0" applyBorder="0" applyAlignment="0" applyProtection="0"/>
    <xf numFmtId="0" fontId="269" fillId="0" borderId="0" applyNumberFormat="0" applyFill="0" applyBorder="0" applyAlignment="0" applyProtection="0"/>
    <xf numFmtId="0" fontId="268" fillId="0" borderId="0" applyNumberFormat="0" applyFill="0" applyBorder="0" applyAlignment="0" applyProtection="0"/>
    <xf numFmtId="0" fontId="269" fillId="0" borderId="0" applyNumberFormat="0" applyFill="0" applyBorder="0" applyAlignment="0" applyProtection="0"/>
    <xf numFmtId="0" fontId="268" fillId="0" borderId="0" applyNumberFormat="0" applyFill="0" applyBorder="0" applyAlignment="0" applyProtection="0"/>
    <xf numFmtId="0" fontId="269" fillId="0" borderId="0" applyNumberFormat="0" applyFill="0" applyBorder="0" applyAlignment="0" applyProtection="0"/>
    <xf numFmtId="0" fontId="268" fillId="0" borderId="0" applyNumberFormat="0" applyFill="0" applyBorder="0" applyAlignment="0" applyProtection="0"/>
    <xf numFmtId="0" fontId="269" fillId="0" borderId="0" applyNumberFormat="0" applyFill="0" applyBorder="0" applyAlignment="0" applyProtection="0"/>
    <xf numFmtId="0" fontId="268" fillId="0" borderId="0" applyNumberFormat="0" applyFill="0" applyBorder="0" applyAlignment="0" applyProtection="0"/>
    <xf numFmtId="0" fontId="269" fillId="0" borderId="0" applyNumberFormat="0" applyFill="0" applyBorder="0" applyAlignment="0" applyProtection="0"/>
    <xf numFmtId="0" fontId="268" fillId="0" borderId="0" applyNumberFormat="0" applyFill="0" applyBorder="0" applyAlignment="0" applyProtection="0"/>
    <xf numFmtId="0" fontId="269" fillId="0" borderId="0" applyNumberFormat="0" applyFill="0" applyBorder="0" applyAlignment="0" applyProtection="0"/>
    <xf numFmtId="0" fontId="268" fillId="0" borderId="0" applyNumberFormat="0" applyFill="0" applyBorder="0" applyAlignment="0" applyProtection="0"/>
    <xf numFmtId="0" fontId="269" fillId="0" borderId="0" applyNumberFormat="0" applyFill="0" applyBorder="0" applyAlignment="0" applyProtection="0"/>
    <xf numFmtId="0" fontId="268" fillId="0" borderId="0" applyNumberFormat="0" applyFill="0" applyBorder="0" applyAlignment="0" applyProtection="0"/>
    <xf numFmtId="0" fontId="269" fillId="0" borderId="0" applyNumberFormat="0" applyFill="0" applyBorder="0" applyAlignment="0" applyProtection="0"/>
    <xf numFmtId="0" fontId="268" fillId="0" borderId="0" applyNumberFormat="0" applyFill="0" applyBorder="0" applyAlignment="0" applyProtection="0"/>
    <xf numFmtId="0" fontId="269" fillId="0" borderId="0" applyNumberFormat="0" applyFill="0" applyBorder="0" applyAlignment="0" applyProtection="0"/>
    <xf numFmtId="0" fontId="268" fillId="0" borderId="0" applyNumberFormat="0" applyFill="0" applyBorder="0" applyAlignment="0" applyProtection="0"/>
    <xf numFmtId="0" fontId="269" fillId="0" borderId="0" applyNumberFormat="0" applyFill="0" applyBorder="0" applyAlignment="0" applyProtection="0"/>
    <xf numFmtId="0" fontId="268" fillId="0" borderId="0" applyNumberFormat="0" applyFill="0" applyBorder="0" applyAlignment="0" applyProtection="0"/>
    <xf numFmtId="0" fontId="269" fillId="0" borderId="0" applyNumberFormat="0" applyFill="0" applyBorder="0" applyAlignment="0" applyProtection="0"/>
    <xf numFmtId="0" fontId="268" fillId="0" borderId="0" applyNumberFormat="0" applyFill="0" applyBorder="0" applyAlignment="0" applyProtection="0"/>
    <xf numFmtId="0" fontId="269" fillId="0" borderId="0" applyNumberFormat="0" applyFill="0" applyBorder="0" applyAlignment="0" applyProtection="0"/>
    <xf numFmtId="0" fontId="268" fillId="0" borderId="0" applyNumberFormat="0" applyFill="0" applyBorder="0" applyAlignment="0" applyProtection="0"/>
    <xf numFmtId="0" fontId="269" fillId="0" borderId="0" applyNumberFormat="0" applyFill="0" applyBorder="0" applyAlignment="0" applyProtection="0"/>
    <xf numFmtId="0" fontId="268" fillId="0" borderId="0" applyNumberFormat="0" applyFill="0" applyBorder="0" applyAlignment="0" applyProtection="0"/>
    <xf numFmtId="0" fontId="269" fillId="0" borderId="0" applyNumberFormat="0" applyFill="0" applyBorder="0" applyAlignment="0" applyProtection="0"/>
    <xf numFmtId="0" fontId="268" fillId="0" borderId="0" applyNumberFormat="0" applyFill="0" applyBorder="0" applyAlignment="0" applyProtection="0"/>
    <xf numFmtId="0" fontId="269" fillId="0" borderId="0" applyNumberFormat="0" applyFill="0" applyBorder="0" applyAlignment="0" applyProtection="0"/>
    <xf numFmtId="0" fontId="268" fillId="0" borderId="0" applyNumberFormat="0" applyFill="0" applyBorder="0" applyAlignment="0" applyProtection="0"/>
    <xf numFmtId="0" fontId="269" fillId="0" borderId="0" applyNumberFormat="0" applyFill="0" applyBorder="0" applyAlignment="0" applyProtection="0"/>
    <xf numFmtId="0" fontId="7" fillId="0" borderId="0"/>
    <xf numFmtId="0" fontId="7" fillId="0" borderId="0"/>
    <xf numFmtId="0" fontId="3"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5" fillId="0" borderId="76" applyNumberFormat="0" applyAlignment="0" applyProtection="0">
      <alignment horizontal="left" vertical="center"/>
    </xf>
    <xf numFmtId="0" fontId="3" fillId="0" borderId="75" applyNumberFormat="0" applyFont="0" applyAlignment="0" applyProtection="0"/>
    <xf numFmtId="0" fontId="268" fillId="0" borderId="0" applyNumberFormat="0" applyFill="0" applyBorder="0" applyAlignment="0" applyProtection="0"/>
    <xf numFmtId="0" fontId="268" fillId="0" borderId="0" applyNumberFormat="0" applyFill="0" applyBorder="0" applyAlignment="0" applyProtection="0"/>
  </cellStyleXfs>
  <cellXfs count="290">
    <xf numFmtId="0" fontId="0" fillId="0" borderId="0" xfId="0"/>
    <xf numFmtId="0" fontId="277" fillId="0" borderId="77" xfId="0" quotePrefix="1" applyFont="1" applyFill="1" applyBorder="1" applyAlignment="1">
      <alignment horizontal="center" vertical="center" wrapText="1"/>
    </xf>
    <xf numFmtId="338" fontId="277" fillId="0" borderId="77" xfId="6406" quotePrefix="1" applyNumberFormat="1" applyFont="1" applyFill="1" applyBorder="1" applyAlignment="1">
      <alignment horizontal="center" vertical="center" wrapText="1"/>
    </xf>
    <xf numFmtId="0" fontId="277" fillId="0" borderId="77" xfId="0" applyFont="1" applyFill="1" applyBorder="1" applyAlignment="1">
      <alignment horizontal="center" vertical="center" wrapText="1"/>
    </xf>
    <xf numFmtId="249" fontId="277" fillId="0" borderId="77" xfId="0" quotePrefix="1" applyNumberFormat="1" applyFont="1" applyFill="1" applyBorder="1" applyAlignment="1">
      <alignment horizontal="center" vertical="center" wrapText="1"/>
    </xf>
    <xf numFmtId="0" fontId="280" fillId="0" borderId="0" xfId="1" applyFont="1" applyAlignment="1">
      <alignment vertical="top"/>
    </xf>
    <xf numFmtId="0" fontId="280" fillId="0" borderId="0" xfId="1" applyFont="1" applyFill="1" applyAlignment="1">
      <alignment vertical="top"/>
    </xf>
    <xf numFmtId="0" fontId="280" fillId="0" borderId="0" xfId="1" applyFont="1" applyAlignment="1">
      <alignment vertical="center"/>
    </xf>
    <xf numFmtId="338" fontId="280" fillId="0" borderId="0" xfId="6406" applyNumberFormat="1" applyFont="1" applyAlignment="1">
      <alignment vertical="center"/>
    </xf>
    <xf numFmtId="323" fontId="280" fillId="0" borderId="0" xfId="1" applyNumberFormat="1" applyFont="1" applyAlignment="1">
      <alignment vertical="center"/>
    </xf>
    <xf numFmtId="3" fontId="280" fillId="0" borderId="0" xfId="1" applyNumberFormat="1" applyFont="1" applyAlignment="1">
      <alignment vertical="center"/>
    </xf>
    <xf numFmtId="0" fontId="280" fillId="0" borderId="0" xfId="1" quotePrefix="1" applyFont="1" applyAlignment="1">
      <alignment vertical="top"/>
    </xf>
    <xf numFmtId="0" fontId="280" fillId="0" borderId="0" xfId="1" applyFont="1" applyAlignment="1">
      <alignment horizontal="center" vertical="top"/>
    </xf>
    <xf numFmtId="338" fontId="282" fillId="2" borderId="77" xfId="6406" applyNumberFormat="1" applyFont="1" applyFill="1" applyBorder="1" applyAlignment="1">
      <alignment vertical="center"/>
    </xf>
    <xf numFmtId="338" fontId="280" fillId="0" borderId="77" xfId="6406" applyNumberFormat="1" applyFont="1" applyFill="1" applyBorder="1" applyAlignment="1">
      <alignment vertical="center"/>
    </xf>
    <xf numFmtId="173" fontId="280" fillId="0" borderId="0" xfId="6406" applyFont="1" applyAlignment="1">
      <alignment vertical="center"/>
    </xf>
    <xf numFmtId="338" fontId="282" fillId="0" borderId="0" xfId="6406" applyNumberFormat="1" applyFont="1" applyAlignment="1">
      <alignment vertical="top"/>
    </xf>
    <xf numFmtId="338" fontId="282" fillId="100" borderId="85" xfId="6406" applyNumberFormat="1" applyFont="1" applyFill="1" applyBorder="1" applyAlignment="1">
      <alignment vertical="center"/>
    </xf>
    <xf numFmtId="338" fontId="282" fillId="100" borderId="77" xfId="6406" applyNumberFormat="1" applyFont="1" applyFill="1" applyBorder="1" applyAlignment="1">
      <alignment vertical="center"/>
    </xf>
    <xf numFmtId="338" fontId="282" fillId="98" borderId="77" xfId="6406" applyNumberFormat="1" applyFont="1" applyFill="1" applyBorder="1" applyAlignment="1">
      <alignment vertical="center"/>
    </xf>
    <xf numFmtId="338" fontId="282" fillId="98" borderId="87" xfId="6406" applyNumberFormat="1" applyFont="1" applyFill="1" applyBorder="1" applyAlignment="1">
      <alignment vertical="center"/>
    </xf>
    <xf numFmtId="338" fontId="280" fillId="0" borderId="87" xfId="6406" applyNumberFormat="1" applyFont="1" applyFill="1" applyBorder="1" applyAlignment="1">
      <alignment vertical="center"/>
    </xf>
    <xf numFmtId="338" fontId="282" fillId="98" borderId="83" xfId="6406" applyNumberFormat="1" applyFont="1" applyFill="1" applyBorder="1" applyAlignment="1">
      <alignment vertical="center"/>
    </xf>
    <xf numFmtId="338" fontId="282" fillId="98" borderId="85" xfId="6406" applyNumberFormat="1" applyFont="1" applyFill="1" applyBorder="1" applyAlignment="1">
      <alignment vertical="center"/>
    </xf>
    <xf numFmtId="0" fontId="284" fillId="0" borderId="0" xfId="1" applyFont="1" applyAlignment="1">
      <alignment vertical="top"/>
    </xf>
    <xf numFmtId="338" fontId="282" fillId="98" borderId="89" xfId="6406" applyNumberFormat="1" applyFont="1" applyFill="1" applyBorder="1" applyAlignment="1">
      <alignment vertical="center"/>
    </xf>
    <xf numFmtId="338" fontId="282" fillId="98" borderId="94" xfId="6406" applyNumberFormat="1" applyFont="1" applyFill="1" applyBorder="1" applyAlignment="1">
      <alignment vertical="center"/>
    </xf>
    <xf numFmtId="338" fontId="282" fillId="98" borderId="95" xfId="6406" applyNumberFormat="1" applyFont="1" applyFill="1" applyBorder="1" applyAlignment="1">
      <alignment vertical="center"/>
    </xf>
    <xf numFmtId="338" fontId="282" fillId="98" borderId="91" xfId="6406" applyNumberFormat="1" applyFont="1" applyFill="1" applyBorder="1" applyAlignment="1">
      <alignment vertical="center"/>
    </xf>
    <xf numFmtId="0" fontId="277" fillId="3" borderId="0" xfId="3" applyFont="1" applyFill="1" applyBorder="1" applyAlignment="1">
      <alignment horizontal="left" vertical="top"/>
    </xf>
    <xf numFmtId="0" fontId="277" fillId="3" borderId="0" xfId="3" applyFont="1" applyFill="1" applyAlignment="1">
      <alignment vertical="top"/>
    </xf>
    <xf numFmtId="0" fontId="277" fillId="0" borderId="0" xfId="3" applyFont="1" applyFill="1" applyBorder="1" applyAlignment="1">
      <alignment vertical="top"/>
    </xf>
    <xf numFmtId="338" fontId="281" fillId="2" borderId="85" xfId="6406" applyNumberFormat="1" applyFont="1" applyFill="1" applyBorder="1" applyAlignment="1">
      <alignment horizontal="left" vertical="center" wrapText="1"/>
    </xf>
    <xf numFmtId="338" fontId="277" fillId="0" borderId="85" xfId="6406" applyNumberFormat="1" applyFont="1" applyFill="1" applyBorder="1" applyAlignment="1">
      <alignment horizontal="left" vertical="center" wrapText="1"/>
    </xf>
    <xf numFmtId="338" fontId="281" fillId="99" borderId="85" xfId="6406" applyNumberFormat="1" applyFont="1" applyFill="1" applyBorder="1" applyAlignment="1">
      <alignment horizontal="left" vertical="center" wrapText="1"/>
    </xf>
    <xf numFmtId="10" fontId="277" fillId="0" borderId="85" xfId="0" applyNumberFormat="1" applyFont="1" applyFill="1" applyBorder="1" applyAlignment="1">
      <alignment horizontal="right" vertical="center" wrapText="1"/>
    </xf>
    <xf numFmtId="0" fontId="281" fillId="101" borderId="81" xfId="0" applyFont="1" applyFill="1" applyBorder="1" applyAlignment="1">
      <alignment horizontal="center" vertical="center" wrapText="1"/>
    </xf>
    <xf numFmtId="0" fontId="281" fillId="101" borderId="83" xfId="0" applyFont="1" applyFill="1" applyBorder="1" applyAlignment="1">
      <alignment horizontal="center" vertical="center" wrapText="1"/>
    </xf>
    <xf numFmtId="10" fontId="286" fillId="101" borderId="89" xfId="0" applyNumberFormat="1" applyFont="1" applyFill="1" applyBorder="1" applyAlignment="1">
      <alignment horizontal="right" vertical="center" wrapText="1"/>
    </xf>
    <xf numFmtId="0" fontId="279" fillId="3" borderId="0" xfId="3" applyFont="1" applyFill="1" applyAlignment="1">
      <alignment vertical="top"/>
    </xf>
    <xf numFmtId="0" fontId="279" fillId="3" borderId="0" xfId="3" applyFont="1" applyFill="1" applyAlignment="1">
      <alignment horizontal="center" vertical="center"/>
    </xf>
    <xf numFmtId="0" fontId="277" fillId="3" borderId="0" xfId="3" applyFont="1" applyFill="1" applyAlignment="1">
      <alignment horizontal="center" vertical="center"/>
    </xf>
    <xf numFmtId="0" fontId="279" fillId="3" borderId="0" xfId="3" applyFont="1" applyFill="1" applyAlignment="1">
      <alignment horizontal="left" vertical="center"/>
    </xf>
    <xf numFmtId="0" fontId="279" fillId="3" borderId="0" xfId="3" applyFont="1" applyFill="1" applyAlignment="1">
      <alignment horizontal="right" vertical="center"/>
    </xf>
    <xf numFmtId="0" fontId="278" fillId="3" borderId="0" xfId="3" applyFont="1" applyFill="1" applyAlignment="1">
      <alignment vertical="top"/>
    </xf>
    <xf numFmtId="0" fontId="282" fillId="0" borderId="0" xfId="1" applyFont="1" applyAlignment="1">
      <alignment vertical="center"/>
    </xf>
    <xf numFmtId="0" fontId="1" fillId="0" borderId="77" xfId="0" applyFont="1" applyBorder="1"/>
    <xf numFmtId="0" fontId="0" fillId="0" borderId="77" xfId="0" applyBorder="1"/>
    <xf numFmtId="0" fontId="280" fillId="0" borderId="0" xfId="0" applyFont="1"/>
    <xf numFmtId="338" fontId="280" fillId="0" borderId="0" xfId="6406" applyNumberFormat="1" applyFont="1"/>
    <xf numFmtId="1" fontId="280" fillId="0" borderId="0" xfId="0" applyNumberFormat="1" applyFont="1"/>
    <xf numFmtId="0" fontId="277" fillId="0" borderId="0" xfId="0" applyFont="1" applyAlignment="1">
      <alignment horizontal="center" vertical="center"/>
    </xf>
    <xf numFmtId="0" fontId="280" fillId="0" borderId="0" xfId="0" applyFont="1" applyAlignment="1">
      <alignment horizontal="left"/>
    </xf>
    <xf numFmtId="0" fontId="287" fillId="0" borderId="0" xfId="0" applyFont="1" applyAlignment="1">
      <alignment horizontal="left"/>
    </xf>
    <xf numFmtId="0" fontId="282" fillId="0" borderId="0" xfId="0" applyFont="1" applyAlignment="1">
      <alignment horizontal="right"/>
    </xf>
    <xf numFmtId="338" fontId="282" fillId="0" borderId="0" xfId="0" applyNumberFormat="1" applyFont="1"/>
    <xf numFmtId="14" fontId="282" fillId="0" borderId="0" xfId="0" applyNumberFormat="1" applyFont="1"/>
    <xf numFmtId="338" fontId="280" fillId="0" borderId="0" xfId="0" applyNumberFormat="1" applyFont="1"/>
    <xf numFmtId="43" fontId="283" fillId="0" borderId="0" xfId="0" applyNumberFormat="1" applyFont="1" applyFill="1"/>
    <xf numFmtId="0" fontId="283" fillId="0" borderId="0" xfId="0" applyFont="1" applyFill="1"/>
    <xf numFmtId="0" fontId="280" fillId="0" borderId="0" xfId="0" applyFont="1" applyFill="1"/>
    <xf numFmtId="0" fontId="277" fillId="0" borderId="0" xfId="0" applyFont="1" applyFill="1" applyAlignment="1">
      <alignment horizontal="center" vertical="center"/>
    </xf>
    <xf numFmtId="0" fontId="277" fillId="0" borderId="84" xfId="0" applyFont="1" applyFill="1" applyBorder="1" applyAlignment="1">
      <alignment horizontal="center" vertical="center"/>
    </xf>
    <xf numFmtId="173" fontId="280" fillId="0" borderId="0" xfId="6406" applyFont="1" applyAlignment="1">
      <alignment vertical="top"/>
    </xf>
    <xf numFmtId="173" fontId="280" fillId="0" borderId="0" xfId="6406" applyFont="1" applyFill="1" applyAlignment="1">
      <alignment vertical="top"/>
    </xf>
    <xf numFmtId="173" fontId="284" fillId="0" borderId="0" xfId="6406" applyFont="1" applyAlignment="1">
      <alignment vertical="center"/>
    </xf>
    <xf numFmtId="0" fontId="281" fillId="0" borderId="0" xfId="0" applyFont="1" applyAlignment="1">
      <alignment horizontal="left" vertical="center"/>
    </xf>
    <xf numFmtId="0" fontId="272" fillId="0" borderId="0" xfId="0" applyFont="1"/>
    <xf numFmtId="338" fontId="272" fillId="0" borderId="0" xfId="6406" applyNumberFormat="1" applyFont="1" applyAlignment="1">
      <alignment vertical="center"/>
    </xf>
    <xf numFmtId="0" fontId="1" fillId="0" borderId="96" xfId="0" applyFont="1" applyFill="1" applyBorder="1"/>
    <xf numFmtId="0" fontId="0" fillId="0" borderId="96" xfId="0" applyFill="1" applyBorder="1"/>
    <xf numFmtId="0" fontId="276" fillId="0" borderId="0" xfId="0" applyFont="1"/>
    <xf numFmtId="0" fontId="274" fillId="99" borderId="84" xfId="6406" applyNumberFormat="1" applyFont="1" applyFill="1" applyBorder="1" applyAlignment="1">
      <alignment horizontal="left" vertical="center" wrapText="1"/>
    </xf>
    <xf numFmtId="0" fontId="288" fillId="0" borderId="0" xfId="0" applyFont="1"/>
    <xf numFmtId="0" fontId="276" fillId="98" borderId="83" xfId="0" applyFont="1" applyFill="1" applyBorder="1" applyAlignment="1" applyProtection="1">
      <alignment vertical="center" wrapText="1"/>
    </xf>
    <xf numFmtId="0" fontId="289" fillId="0" borderId="0" xfId="0" applyFont="1"/>
    <xf numFmtId="0" fontId="288" fillId="0" borderId="85" xfId="0" applyFont="1" applyBorder="1" applyAlignment="1">
      <alignment horizontal="left" vertical="center" wrapText="1"/>
    </xf>
    <xf numFmtId="0" fontId="275" fillId="0" borderId="85" xfId="0" applyFont="1" applyFill="1" applyBorder="1" applyAlignment="1">
      <alignment vertical="center" wrapText="1"/>
    </xf>
    <xf numFmtId="0" fontId="275" fillId="0" borderId="89" xfId="0" applyFont="1" applyFill="1" applyBorder="1" applyAlignment="1">
      <alignment vertical="center" wrapText="1"/>
    </xf>
    <xf numFmtId="338" fontId="272" fillId="0" borderId="0" xfId="6406" applyNumberFormat="1" applyFont="1" applyFill="1" applyBorder="1" applyAlignment="1">
      <alignment vertical="center"/>
    </xf>
    <xf numFmtId="0" fontId="276" fillId="0" borderId="0" xfId="0" applyFont="1" applyFill="1"/>
    <xf numFmtId="0" fontId="272" fillId="0" borderId="0" xfId="0" applyFont="1" applyFill="1"/>
    <xf numFmtId="0" fontId="289" fillId="101" borderId="81" xfId="0" applyFont="1" applyFill="1" applyBorder="1" applyAlignment="1">
      <alignment horizontal="center" vertical="center"/>
    </xf>
    <xf numFmtId="0" fontId="289" fillId="101" borderId="82" xfId="0" applyFont="1" applyFill="1" applyBorder="1" applyAlignment="1">
      <alignment horizontal="center" vertical="center"/>
    </xf>
    <xf numFmtId="0" fontId="289" fillId="101" borderId="83" xfId="0" applyFont="1" applyFill="1" applyBorder="1" applyAlignment="1">
      <alignment horizontal="center" vertical="center"/>
    </xf>
    <xf numFmtId="0" fontId="288" fillId="2" borderId="85" xfId="0" applyFont="1" applyFill="1" applyBorder="1" applyAlignment="1">
      <alignment horizontal="left" vertical="center" wrapText="1"/>
    </xf>
    <xf numFmtId="0" fontId="271" fillId="101" borderId="88" xfId="0" applyNumberFormat="1" applyFont="1" applyFill="1" applyBorder="1" applyAlignment="1">
      <alignment horizontal="left" vertical="center" wrapText="1"/>
    </xf>
    <xf numFmtId="0" fontId="276" fillId="100" borderId="85" xfId="0" applyFont="1" applyFill="1" applyBorder="1" applyAlignment="1" applyProtection="1">
      <alignment vertical="center" wrapText="1"/>
    </xf>
    <xf numFmtId="0" fontId="275" fillId="2" borderId="85" xfId="0" applyFont="1" applyFill="1" applyBorder="1" applyAlignment="1">
      <alignment vertical="center" wrapText="1"/>
    </xf>
    <xf numFmtId="0" fontId="275" fillId="98" borderId="85" xfId="0" applyFont="1" applyFill="1" applyBorder="1" applyAlignment="1">
      <alignment vertical="center" wrapText="1"/>
    </xf>
    <xf numFmtId="0" fontId="275" fillId="98" borderId="89" xfId="0" applyFont="1" applyFill="1" applyBorder="1" applyAlignment="1">
      <alignment vertical="center" wrapText="1"/>
    </xf>
    <xf numFmtId="0" fontId="288" fillId="0" borderId="0" xfId="0" applyFont="1" applyFill="1"/>
    <xf numFmtId="0" fontId="276" fillId="0" borderId="0" xfId="0" applyFont="1" applyAlignment="1"/>
    <xf numFmtId="0" fontId="272" fillId="0" borderId="0" xfId="0" applyFont="1" applyAlignment="1">
      <alignment horizontal="left" vertical="center"/>
    </xf>
    <xf numFmtId="0" fontId="273" fillId="0" borderId="0" xfId="0" applyFont="1" applyAlignment="1">
      <alignment horizontal="left" vertical="center"/>
    </xf>
    <xf numFmtId="0" fontId="276" fillId="0" borderId="0" xfId="0" applyFont="1" applyFill="1" applyAlignment="1">
      <alignment vertical="center"/>
    </xf>
    <xf numFmtId="0" fontId="291" fillId="0" borderId="0" xfId="0" applyFont="1"/>
    <xf numFmtId="14" fontId="278" fillId="3" borderId="0" xfId="3" applyNumberFormat="1" applyFont="1" applyFill="1" applyAlignment="1">
      <alignment horizontal="left" vertical="top"/>
    </xf>
    <xf numFmtId="0" fontId="292" fillId="100" borderId="78" xfId="0" applyFont="1" applyFill="1" applyBorder="1" applyAlignment="1">
      <alignment vertical="center"/>
    </xf>
    <xf numFmtId="0" fontId="276" fillId="100" borderId="79" xfId="0" applyFont="1" applyFill="1" applyBorder="1" applyAlignment="1"/>
    <xf numFmtId="0" fontId="288" fillId="100" borderId="80" xfId="0" applyFont="1" applyFill="1" applyBorder="1"/>
    <xf numFmtId="0" fontId="270" fillId="0" borderId="0" xfId="0" applyFont="1" applyAlignment="1">
      <alignment horizontal="left" vertical="center"/>
    </xf>
    <xf numFmtId="0" fontId="274" fillId="98" borderId="85" xfId="0" applyFont="1" applyFill="1" applyBorder="1" applyAlignment="1" applyProtection="1">
      <alignment vertical="center" wrapText="1"/>
    </xf>
    <xf numFmtId="0" fontId="275" fillId="0" borderId="85" xfId="0" applyFont="1" applyBorder="1" applyAlignment="1">
      <alignment horizontal="left" vertical="center" wrapText="1"/>
    </xf>
    <xf numFmtId="0" fontId="293" fillId="0" borderId="0" xfId="0" applyFont="1" applyAlignment="1">
      <alignment vertical="center"/>
    </xf>
    <xf numFmtId="0" fontId="294" fillId="0" borderId="0" xfId="0" applyFont="1" applyAlignment="1">
      <alignment vertical="center"/>
    </xf>
    <xf numFmtId="0" fontId="294" fillId="0" borderId="0" xfId="0" applyFont="1" applyAlignment="1">
      <alignment horizontal="left" vertical="center" indent="2"/>
    </xf>
    <xf numFmtId="0" fontId="274" fillId="2" borderId="85" xfId="0" applyFont="1" applyFill="1" applyBorder="1" applyAlignment="1">
      <alignment vertical="center" wrapText="1"/>
    </xf>
    <xf numFmtId="0" fontId="275" fillId="0" borderId="85" xfId="0" applyFont="1" applyBorder="1" applyAlignment="1">
      <alignment vertical="center" wrapText="1"/>
    </xf>
    <xf numFmtId="338" fontId="282" fillId="100" borderId="99" xfId="6406" applyNumberFormat="1" applyFont="1" applyFill="1" applyBorder="1" applyAlignment="1">
      <alignment vertical="center"/>
    </xf>
    <xf numFmtId="338" fontId="282" fillId="100" borderId="100" xfId="6406" applyNumberFormat="1" applyFont="1" applyFill="1" applyBorder="1" applyAlignment="1">
      <alignment vertical="center"/>
    </xf>
    <xf numFmtId="0" fontId="295" fillId="0" borderId="0" xfId="0" applyFont="1"/>
    <xf numFmtId="14" fontId="280" fillId="2" borderId="101" xfId="0" applyNumberFormat="1" applyFont="1" applyFill="1" applyBorder="1" applyAlignment="1">
      <alignment horizontal="center" vertical="center" wrapText="1"/>
    </xf>
    <xf numFmtId="1" fontId="282" fillId="0" borderId="0" xfId="0" applyNumberFormat="1" applyFont="1" applyBorder="1" applyAlignment="1"/>
    <xf numFmtId="0" fontId="277" fillId="2" borderId="0" xfId="0" applyFont="1" applyFill="1" applyBorder="1" applyAlignment="1">
      <alignment horizontal="center" vertical="center" wrapText="1"/>
    </xf>
    <xf numFmtId="1" fontId="277" fillId="2" borderId="0" xfId="6406" quotePrefix="1" applyNumberFormat="1" applyFont="1" applyFill="1" applyBorder="1" applyAlignment="1">
      <alignment horizontal="center" vertical="center" wrapText="1"/>
    </xf>
    <xf numFmtId="0" fontId="282" fillId="101" borderId="0" xfId="0" quotePrefix="1" applyFont="1" applyFill="1" applyBorder="1" applyAlignment="1">
      <alignment horizontal="center" vertical="center" wrapText="1"/>
    </xf>
    <xf numFmtId="0" fontId="280" fillId="2" borderId="77" xfId="0" applyFont="1" applyFill="1" applyBorder="1" applyAlignment="1" applyProtection="1">
      <alignment horizontal="center" vertical="center" wrapText="1"/>
    </xf>
    <xf numFmtId="0" fontId="270" fillId="0" borderId="0" xfId="3" applyFont="1" applyFill="1" applyBorder="1" applyAlignment="1">
      <alignment vertical="top" wrapText="1"/>
    </xf>
    <xf numFmtId="0" fontId="281" fillId="2" borderId="84" xfId="0" applyFont="1" applyFill="1" applyBorder="1" applyAlignment="1">
      <alignment horizontal="left" vertical="center" wrapText="1" indent="3"/>
    </xf>
    <xf numFmtId="0" fontId="281" fillId="99" borderId="84" xfId="0" applyFont="1" applyFill="1" applyBorder="1" applyAlignment="1">
      <alignment horizontal="left" vertical="center" wrapText="1" indent="1"/>
    </xf>
    <xf numFmtId="49" fontId="277" fillId="0" borderId="84" xfId="0" applyNumberFormat="1" applyFont="1" applyFill="1" applyBorder="1" applyAlignment="1">
      <alignment horizontal="left" vertical="center" wrapText="1" indent="5"/>
    </xf>
    <xf numFmtId="0" fontId="277" fillId="0" borderId="84" xfId="0" applyFont="1" applyFill="1" applyBorder="1" applyAlignment="1">
      <alignment horizontal="left" vertical="center" wrapText="1" indent="3"/>
    </xf>
    <xf numFmtId="0" fontId="281" fillId="0" borderId="84" xfId="0" applyFont="1" applyFill="1" applyBorder="1" applyAlignment="1">
      <alignment horizontal="left" vertical="center" wrapText="1" indent="3"/>
    </xf>
    <xf numFmtId="49" fontId="279" fillId="0" borderId="84" xfId="0" applyNumberFormat="1" applyFont="1" applyFill="1" applyBorder="1" applyAlignment="1">
      <alignment horizontal="left" vertical="center" wrapText="1" indent="5"/>
    </xf>
    <xf numFmtId="0" fontId="286" fillId="101" borderId="88" xfId="0" applyFont="1" applyFill="1" applyBorder="1" applyAlignment="1">
      <alignment horizontal="left" vertical="center" wrapText="1" indent="3"/>
    </xf>
    <xf numFmtId="0" fontId="277" fillId="0" borderId="77" xfId="6406" quotePrefix="1" applyNumberFormat="1" applyFont="1" applyFill="1" applyBorder="1" applyAlignment="1">
      <alignment horizontal="center" vertical="center" wrapText="1"/>
    </xf>
    <xf numFmtId="0" fontId="277" fillId="0" borderId="77" xfId="0" quotePrefix="1" applyNumberFormat="1" applyFont="1" applyFill="1" applyBorder="1" applyAlignment="1">
      <alignment horizontal="center" vertical="center" wrapText="1"/>
    </xf>
    <xf numFmtId="0" fontId="282" fillId="100" borderId="84" xfId="0" applyFont="1" applyFill="1" applyBorder="1" applyAlignment="1" applyProtection="1">
      <alignment vertical="center" wrapText="1"/>
    </xf>
    <xf numFmtId="0" fontId="277" fillId="2" borderId="84" xfId="0" applyFont="1" applyFill="1" applyBorder="1" applyAlignment="1">
      <alignment horizontal="left" vertical="center" wrapText="1" indent="3"/>
    </xf>
    <xf numFmtId="0" fontId="279" fillId="2" borderId="84" xfId="0" applyFont="1" applyFill="1" applyBorder="1" applyAlignment="1">
      <alignment horizontal="left" vertical="center" wrapText="1" indent="5"/>
    </xf>
    <xf numFmtId="0" fontId="277" fillId="98" borderId="84" xfId="0" applyFont="1" applyFill="1" applyBorder="1" applyAlignment="1">
      <alignment horizontal="left" vertical="center" wrapText="1" indent="3"/>
    </xf>
    <xf numFmtId="0" fontId="279" fillId="98" borderId="84" xfId="0" applyFont="1" applyFill="1" applyBorder="1" applyAlignment="1">
      <alignment horizontal="left" vertical="center" wrapText="1" indent="5"/>
    </xf>
    <xf numFmtId="0" fontId="279" fillId="98" borderId="88" xfId="0" applyFont="1" applyFill="1" applyBorder="1" applyAlignment="1">
      <alignment horizontal="left" vertical="center" wrapText="1" indent="5"/>
    </xf>
    <xf numFmtId="338" fontId="280" fillId="0" borderId="102" xfId="6406" applyNumberFormat="1" applyFont="1" applyBorder="1" applyAlignment="1">
      <alignment vertical="center"/>
    </xf>
    <xf numFmtId="338" fontId="280" fillId="0" borderId="0" xfId="6406" applyNumberFormat="1" applyFont="1" applyBorder="1" applyAlignment="1">
      <alignment vertical="center"/>
    </xf>
    <xf numFmtId="338" fontId="280" fillId="0" borderId="103" xfId="6406" applyNumberFormat="1" applyFont="1" applyBorder="1" applyAlignment="1">
      <alignment vertical="center"/>
    </xf>
    <xf numFmtId="0" fontId="285" fillId="98" borderId="81" xfId="0" applyFont="1" applyFill="1" applyBorder="1" applyAlignment="1" applyProtection="1">
      <alignment vertical="center" wrapText="1"/>
    </xf>
    <xf numFmtId="0" fontId="279" fillId="0" borderId="84" xfId="0" applyFont="1" applyFill="1" applyBorder="1" applyAlignment="1">
      <alignment horizontal="left" vertical="center" wrapText="1" indent="5"/>
    </xf>
    <xf numFmtId="0" fontId="285" fillId="98" borderId="84" xfId="0" applyFont="1" applyFill="1" applyBorder="1" applyAlignment="1" applyProtection="1">
      <alignment vertical="center" wrapText="1"/>
    </xf>
    <xf numFmtId="0" fontId="278" fillId="98" borderId="84" xfId="0" applyFont="1" applyFill="1" applyBorder="1" applyAlignment="1" applyProtection="1">
      <alignment vertical="center" wrapText="1"/>
    </xf>
    <xf numFmtId="0" fontId="279" fillId="0" borderId="88" xfId="0" applyFont="1" applyFill="1" applyBorder="1" applyAlignment="1">
      <alignment horizontal="left" vertical="center" wrapText="1" indent="5"/>
    </xf>
    <xf numFmtId="0" fontId="278" fillId="3" borderId="0" xfId="3" applyFont="1" applyFill="1" applyAlignment="1">
      <alignment horizontal="center" vertical="top"/>
    </xf>
    <xf numFmtId="14" fontId="278" fillId="3" borderId="0" xfId="3" applyNumberFormat="1" applyFont="1" applyFill="1" applyAlignment="1">
      <alignment horizontal="center" vertical="top"/>
    </xf>
    <xf numFmtId="0" fontId="282" fillId="0" borderId="0" xfId="1" applyFont="1" applyAlignment="1">
      <alignment horizontal="center" vertical="center"/>
    </xf>
    <xf numFmtId="338" fontId="280" fillId="0" borderId="0" xfId="6406" applyNumberFormat="1" applyFont="1" applyBorder="1" applyAlignment="1">
      <alignment horizontal="center" vertical="center"/>
    </xf>
    <xf numFmtId="0" fontId="280" fillId="0" borderId="0" xfId="1" quotePrefix="1" applyFont="1" applyAlignment="1">
      <alignment horizontal="center" vertical="top"/>
    </xf>
    <xf numFmtId="338" fontId="280" fillId="100" borderId="77" xfId="6406" applyNumberFormat="1" applyFont="1" applyFill="1" applyBorder="1" applyAlignment="1">
      <alignment horizontal="center" vertical="center"/>
    </xf>
    <xf numFmtId="0" fontId="277" fillId="98" borderId="77" xfId="0" quotePrefix="1" applyFont="1" applyFill="1" applyBorder="1" applyAlignment="1">
      <alignment horizontal="center" vertical="center" wrapText="1"/>
    </xf>
    <xf numFmtId="0" fontId="277" fillId="2" borderId="77" xfId="0" quotePrefix="1" applyFont="1" applyFill="1" applyBorder="1" applyAlignment="1">
      <alignment horizontal="center" vertical="center" wrapText="1"/>
    </xf>
    <xf numFmtId="0" fontId="277" fillId="98" borderId="87" xfId="0" quotePrefix="1" applyFont="1" applyFill="1" applyBorder="1" applyAlignment="1">
      <alignment horizontal="center" vertical="center" wrapText="1"/>
    </xf>
    <xf numFmtId="0" fontId="280" fillId="2" borderId="77" xfId="0" quotePrefix="1" applyFont="1" applyFill="1" applyBorder="1" applyAlignment="1" applyProtection="1">
      <alignment horizontal="center" vertical="center" wrapText="1"/>
    </xf>
    <xf numFmtId="0" fontId="280" fillId="2" borderId="85" xfId="0" quotePrefix="1" applyFont="1" applyFill="1" applyBorder="1" applyAlignment="1" applyProtection="1">
      <alignment horizontal="center" vertical="center" wrapText="1"/>
    </xf>
    <xf numFmtId="0" fontId="280" fillId="101" borderId="98" xfId="0" quotePrefix="1" applyFont="1" applyFill="1" applyBorder="1" applyAlignment="1" applyProtection="1">
      <alignment horizontal="center" vertical="center" wrapText="1"/>
    </xf>
    <xf numFmtId="0" fontId="277" fillId="0" borderId="77" xfId="0" quotePrefix="1" applyFont="1" applyFill="1" applyBorder="1" applyAlignment="1">
      <alignment horizontal="left" vertical="center" wrapText="1"/>
    </xf>
    <xf numFmtId="338" fontId="277" fillId="0" borderId="77" xfId="6406" quotePrefix="1" applyNumberFormat="1" applyFont="1" applyFill="1" applyBorder="1" applyAlignment="1">
      <alignment horizontal="right" vertical="center" wrapText="1"/>
    </xf>
    <xf numFmtId="1" fontId="277" fillId="2" borderId="77" xfId="6406" quotePrefix="1" applyNumberFormat="1" applyFont="1" applyFill="1" applyBorder="1" applyAlignment="1">
      <alignment horizontal="center" vertical="center" wrapText="1"/>
    </xf>
    <xf numFmtId="1" fontId="277" fillId="2" borderId="85" xfId="6406" quotePrefix="1" applyNumberFormat="1" applyFont="1" applyFill="1" applyBorder="1" applyAlignment="1">
      <alignment horizontal="center" vertical="center" wrapText="1"/>
    </xf>
    <xf numFmtId="0" fontId="289" fillId="101" borderId="92" xfId="0" applyFont="1" applyFill="1" applyBorder="1" applyAlignment="1">
      <alignment horizontal="center" vertical="center"/>
    </xf>
    <xf numFmtId="0" fontId="289" fillId="0" borderId="0" xfId="0" applyFont="1" applyFill="1" applyBorder="1" applyAlignment="1">
      <alignment horizontal="center" vertical="center"/>
    </xf>
    <xf numFmtId="0" fontId="270" fillId="0" borderId="0" xfId="6406" applyNumberFormat="1" applyFont="1" applyFill="1" applyBorder="1" applyAlignment="1">
      <alignment horizontal="center" vertical="center" wrapText="1"/>
    </xf>
    <xf numFmtId="0" fontId="271" fillId="0" borderId="0" xfId="6406" applyNumberFormat="1" applyFont="1" applyFill="1" applyBorder="1" applyAlignment="1">
      <alignment horizontal="center" vertical="center" wrapText="1"/>
    </xf>
    <xf numFmtId="0" fontId="271" fillId="0" borderId="0" xfId="0" applyNumberFormat="1" applyFont="1" applyFill="1" applyBorder="1" applyAlignment="1">
      <alignment horizontal="center" vertical="center" wrapText="1"/>
    </xf>
    <xf numFmtId="0" fontId="276" fillId="2" borderId="84" xfId="0" applyFont="1" applyFill="1" applyBorder="1" applyAlignment="1">
      <alignment vertical="center" wrapText="1"/>
    </xf>
    <xf numFmtId="0" fontId="276" fillId="0" borderId="84" xfId="0" applyFont="1" applyBorder="1" applyAlignment="1">
      <alignment vertical="center" wrapText="1"/>
    </xf>
    <xf numFmtId="0" fontId="270" fillId="99" borderId="77" xfId="6406" applyNumberFormat="1" applyFont="1" applyFill="1" applyBorder="1" applyAlignment="1">
      <alignment horizontal="center" vertical="center" wrapText="1"/>
    </xf>
    <xf numFmtId="0" fontId="270" fillId="2" borderId="77" xfId="6406" applyNumberFormat="1" applyFont="1" applyFill="1" applyBorder="1" applyAlignment="1">
      <alignment horizontal="center" vertical="center" wrapText="1"/>
    </xf>
    <xf numFmtId="0" fontId="271" fillId="0" borderId="77" xfId="6406" applyNumberFormat="1" applyFont="1" applyFill="1" applyBorder="1" applyAlignment="1">
      <alignment horizontal="center" vertical="center" wrapText="1"/>
    </xf>
    <xf numFmtId="0" fontId="271" fillId="0" borderId="77" xfId="0" applyNumberFormat="1" applyFont="1" applyFill="1" applyBorder="1" applyAlignment="1">
      <alignment horizontal="center" vertical="center" wrapText="1"/>
    </xf>
    <xf numFmtId="0" fontId="275" fillId="99" borderId="85" xfId="6406" applyNumberFormat="1" applyFont="1" applyFill="1" applyBorder="1" applyAlignment="1">
      <alignment horizontal="left" vertical="center" wrapText="1"/>
    </xf>
    <xf numFmtId="0" fontId="271" fillId="101" borderId="87" xfId="0" applyNumberFormat="1" applyFont="1" applyFill="1" applyBorder="1" applyAlignment="1">
      <alignment horizontal="center" vertical="center" wrapText="1"/>
    </xf>
    <xf numFmtId="0" fontId="275" fillId="101" borderId="89" xfId="0" applyNumberFormat="1" applyFont="1" applyFill="1" applyBorder="1" applyAlignment="1">
      <alignment horizontal="left" vertical="center" wrapText="1"/>
    </xf>
    <xf numFmtId="0" fontId="270" fillId="2" borderId="84" xfId="0" applyFont="1" applyFill="1" applyBorder="1" applyAlignment="1">
      <alignment horizontal="left" vertical="center" wrapText="1" indent="3"/>
    </xf>
    <xf numFmtId="338" fontId="270" fillId="2" borderId="85" xfId="6406" applyNumberFormat="1" applyFont="1" applyFill="1" applyBorder="1" applyAlignment="1">
      <alignment horizontal="center" vertical="center" wrapText="1"/>
    </xf>
    <xf numFmtId="0" fontId="276" fillId="98" borderId="81" xfId="0" applyFont="1" applyFill="1" applyBorder="1" applyAlignment="1" applyProtection="1">
      <alignment vertical="center" wrapText="1"/>
    </xf>
    <xf numFmtId="0" fontId="271" fillId="0" borderId="84" xfId="0" applyFont="1" applyFill="1" applyBorder="1" applyAlignment="1">
      <alignment vertical="center" wrapText="1"/>
    </xf>
    <xf numFmtId="0" fontId="275" fillId="0" borderId="84" xfId="0" applyFont="1" applyFill="1" applyBorder="1" applyAlignment="1">
      <alignment horizontal="center" vertical="center" wrapText="1"/>
    </xf>
    <xf numFmtId="0" fontId="276" fillId="98" borderId="84" xfId="0" applyFont="1" applyFill="1" applyBorder="1" applyAlignment="1" applyProtection="1">
      <alignment vertical="center" wrapText="1"/>
    </xf>
    <xf numFmtId="0" fontId="275" fillId="0" borderId="88" xfId="0" applyFont="1" applyFill="1" applyBorder="1" applyAlignment="1">
      <alignment horizontal="center" vertical="center" wrapText="1"/>
    </xf>
    <xf numFmtId="0" fontId="289" fillId="100" borderId="84" xfId="0" applyFont="1" applyFill="1" applyBorder="1" applyAlignment="1" applyProtection="1">
      <alignment vertical="center" wrapText="1"/>
    </xf>
    <xf numFmtId="0" fontId="271" fillId="2" borderId="84" xfId="0" applyFont="1" applyFill="1" applyBorder="1" applyAlignment="1">
      <alignment vertical="center" wrapText="1"/>
    </xf>
    <xf numFmtId="0" fontId="275" fillId="2" borderId="84" xfId="0" applyFont="1" applyFill="1" applyBorder="1" applyAlignment="1">
      <alignment vertical="center" wrapText="1"/>
    </xf>
    <xf numFmtId="0" fontId="271" fillId="98" borderId="84" xfId="0" applyFont="1" applyFill="1" applyBorder="1" applyAlignment="1">
      <alignment vertical="center" wrapText="1"/>
    </xf>
    <xf numFmtId="0" fontId="275" fillId="98" borderId="84" xfId="0" applyFont="1" applyFill="1" applyBorder="1" applyAlignment="1">
      <alignment vertical="center" wrapText="1"/>
    </xf>
    <xf numFmtId="0" fontId="275" fillId="98" borderId="88" xfId="0" applyFont="1" applyFill="1" applyBorder="1" applyAlignment="1">
      <alignment vertical="center" wrapText="1"/>
    </xf>
    <xf numFmtId="0" fontId="289" fillId="100" borderId="86" xfId="0" applyFont="1" applyFill="1" applyBorder="1" applyAlignment="1" applyProtection="1">
      <alignment horizontal="center" vertical="center" wrapText="1"/>
    </xf>
    <xf numFmtId="0" fontId="271" fillId="2" borderId="86" xfId="0" applyFont="1" applyFill="1" applyBorder="1" applyAlignment="1">
      <alignment horizontal="center" vertical="center" wrapText="1"/>
    </xf>
    <xf numFmtId="0" fontId="271" fillId="98" borderId="86" xfId="0" applyFont="1" applyFill="1" applyBorder="1" applyAlignment="1">
      <alignment horizontal="center" vertical="center" wrapText="1"/>
    </xf>
    <xf numFmtId="0" fontId="272" fillId="0" borderId="0" xfId="0" applyFont="1" applyAlignment="1">
      <alignment horizontal="center"/>
    </xf>
    <xf numFmtId="0" fontId="272" fillId="0" borderId="0" xfId="0" applyFont="1" applyAlignment="1">
      <alignment horizontal="center" vertical="center"/>
    </xf>
    <xf numFmtId="0" fontId="273" fillId="0" borderId="0" xfId="0" applyFont="1" applyAlignment="1">
      <alignment horizontal="center" vertical="center"/>
    </xf>
    <xf numFmtId="338" fontId="272" fillId="0" borderId="0" xfId="6406" applyNumberFormat="1" applyFont="1" applyAlignment="1">
      <alignment horizontal="center" vertical="center"/>
    </xf>
    <xf numFmtId="0" fontId="271" fillId="0" borderId="86" xfId="0" applyFont="1" applyFill="1" applyBorder="1" applyAlignment="1">
      <alignment horizontal="center" vertical="center" wrapText="1"/>
    </xf>
    <xf numFmtId="0" fontId="289" fillId="100" borderId="79" xfId="0" applyFont="1" applyFill="1" applyBorder="1" applyAlignment="1">
      <alignment horizontal="center"/>
    </xf>
    <xf numFmtId="0" fontId="289" fillId="0" borderId="0" xfId="0" applyFont="1" applyFill="1" applyAlignment="1">
      <alignment horizontal="center"/>
    </xf>
    <xf numFmtId="0" fontId="289" fillId="0" borderId="0" xfId="0" applyFont="1" applyAlignment="1">
      <alignment horizontal="center" vertical="center"/>
    </xf>
    <xf numFmtId="0" fontId="289" fillId="0" borderId="0" xfId="0" applyFont="1" applyAlignment="1">
      <alignment horizontal="center"/>
    </xf>
    <xf numFmtId="0" fontId="289" fillId="98" borderId="92" xfId="0" applyFont="1" applyFill="1" applyBorder="1" applyAlignment="1" applyProtection="1">
      <alignment horizontal="center" vertical="center" wrapText="1"/>
    </xf>
    <xf numFmtId="0" fontId="289" fillId="98" borderId="86" xfId="0" applyFont="1" applyFill="1" applyBorder="1" applyAlignment="1" applyProtection="1">
      <alignment horizontal="center" vertical="center" wrapText="1"/>
    </xf>
    <xf numFmtId="0" fontId="274" fillId="0" borderId="84" xfId="0" applyFont="1" applyFill="1" applyBorder="1" applyAlignment="1">
      <alignment vertical="center" wrapText="1"/>
    </xf>
    <xf numFmtId="0" fontId="274" fillId="0" borderId="88" xfId="0" applyFont="1" applyFill="1" applyBorder="1" applyAlignment="1">
      <alignment vertical="center" wrapText="1"/>
    </xf>
    <xf numFmtId="0" fontId="271" fillId="0" borderId="87" xfId="0" applyFont="1" applyFill="1" applyBorder="1" applyAlignment="1">
      <alignment horizontal="center" vertical="center" wrapText="1"/>
    </xf>
    <xf numFmtId="0" fontId="281" fillId="101" borderId="88" xfId="0" applyFont="1" applyFill="1" applyBorder="1" applyAlignment="1">
      <alignment horizontal="center" vertical="center"/>
    </xf>
    <xf numFmtId="0" fontId="282" fillId="101" borderId="87" xfId="0" quotePrefix="1" applyFont="1" applyFill="1" applyBorder="1" applyAlignment="1">
      <alignment vertical="center" wrapText="1"/>
    </xf>
    <xf numFmtId="338" fontId="282" fillId="101" borderId="87" xfId="6406" quotePrefix="1" applyNumberFormat="1" applyFont="1" applyFill="1" applyBorder="1" applyAlignment="1">
      <alignment horizontal="center" vertical="center" wrapText="1"/>
    </xf>
    <xf numFmtId="338" fontId="281" fillId="101" borderId="87" xfId="6406" quotePrefix="1" applyNumberFormat="1" applyFont="1" applyFill="1" applyBorder="1" applyAlignment="1">
      <alignment horizontal="right" vertical="center" wrapText="1"/>
    </xf>
    <xf numFmtId="249" fontId="282" fillId="101" borderId="87" xfId="0" quotePrefix="1" applyNumberFormat="1" applyFont="1" applyFill="1" applyBorder="1" applyAlignment="1">
      <alignment horizontal="center" vertical="center" wrapText="1"/>
    </xf>
    <xf numFmtId="1" fontId="282" fillId="101" borderId="87" xfId="0" quotePrefix="1" applyNumberFormat="1" applyFont="1" applyFill="1" applyBorder="1" applyAlignment="1">
      <alignment horizontal="center" vertical="center" wrapText="1"/>
    </xf>
    <xf numFmtId="0" fontId="282" fillId="101" borderId="89" xfId="0" quotePrefix="1" applyFont="1" applyFill="1" applyBorder="1" applyAlignment="1">
      <alignment horizontal="center" vertical="center" wrapText="1"/>
    </xf>
    <xf numFmtId="338" fontId="277" fillId="0" borderId="84" xfId="6406" quotePrefix="1" applyNumberFormat="1" applyFont="1" applyFill="1" applyBorder="1" applyAlignment="1">
      <alignment horizontal="right" vertical="center" wrapText="1"/>
    </xf>
    <xf numFmtId="338" fontId="281" fillId="98" borderId="85" xfId="6406" quotePrefix="1" applyNumberFormat="1" applyFont="1" applyFill="1" applyBorder="1" applyAlignment="1">
      <alignment horizontal="right" vertical="center" wrapText="1"/>
    </xf>
    <xf numFmtId="173" fontId="282" fillId="101" borderId="88" xfId="6406" quotePrefix="1" applyFont="1" applyFill="1" applyBorder="1" applyAlignment="1">
      <alignment horizontal="center" vertical="center" wrapText="1"/>
    </xf>
    <xf numFmtId="173" fontId="282" fillId="101" borderId="87" xfId="6406" quotePrefix="1" applyFont="1" applyFill="1" applyBorder="1" applyAlignment="1">
      <alignment horizontal="center" vertical="center" wrapText="1"/>
    </xf>
    <xf numFmtId="173" fontId="282" fillId="101" borderId="89" xfId="6406" quotePrefix="1" applyFont="1" applyFill="1" applyBorder="1" applyAlignment="1">
      <alignment horizontal="center" vertical="center" wrapText="1"/>
    </xf>
    <xf numFmtId="338" fontId="277" fillId="2" borderId="85" xfId="6406" applyNumberFormat="1" applyFont="1" applyFill="1" applyBorder="1" applyAlignment="1">
      <alignment horizontal="center" vertical="center" wrapText="1"/>
    </xf>
    <xf numFmtId="14" fontId="279" fillId="3" borderId="0" xfId="3" applyNumberFormat="1" applyFont="1" applyFill="1" applyAlignment="1">
      <alignment horizontal="left" vertical="top"/>
    </xf>
    <xf numFmtId="0" fontId="277" fillId="101" borderId="82" xfId="0" applyFont="1" applyFill="1" applyBorder="1" applyAlignment="1">
      <alignment horizontal="center" vertical="center" wrapText="1"/>
    </xf>
    <xf numFmtId="0" fontId="277" fillId="99" borderId="77" xfId="6406" quotePrefix="1" applyNumberFormat="1" applyFont="1" applyFill="1" applyBorder="1" applyAlignment="1">
      <alignment horizontal="center" vertical="center" wrapText="1"/>
    </xf>
    <xf numFmtId="0" fontId="277" fillId="2" borderId="77" xfId="6406" quotePrefix="1" applyNumberFormat="1" applyFont="1" applyFill="1" applyBorder="1" applyAlignment="1">
      <alignment horizontal="center" vertical="center" wrapText="1"/>
    </xf>
    <xf numFmtId="0" fontId="277" fillId="101" borderId="87" xfId="0" quotePrefix="1" applyNumberFormat="1" applyFont="1" applyFill="1" applyBorder="1" applyAlignment="1">
      <alignment horizontal="center" vertical="center" wrapText="1"/>
    </xf>
    <xf numFmtId="338" fontId="280" fillId="98" borderId="82" xfId="6406" quotePrefix="1" applyNumberFormat="1" applyFont="1" applyFill="1" applyBorder="1" applyAlignment="1">
      <alignment horizontal="center" vertical="center"/>
    </xf>
    <xf numFmtId="338" fontId="280" fillId="0" borderId="77" xfId="6406" quotePrefix="1" applyNumberFormat="1" applyFont="1" applyFill="1" applyBorder="1" applyAlignment="1">
      <alignment horizontal="center" vertical="center"/>
    </xf>
    <xf numFmtId="338" fontId="280" fillId="98" borderId="77" xfId="6406" quotePrefix="1" applyNumberFormat="1" applyFont="1" applyFill="1" applyBorder="1" applyAlignment="1">
      <alignment horizontal="center" vertical="center"/>
    </xf>
    <xf numFmtId="338" fontId="280" fillId="0" borderId="87" xfId="6406" quotePrefix="1" applyNumberFormat="1" applyFont="1" applyFill="1" applyBorder="1" applyAlignment="1">
      <alignment horizontal="center" vertical="center"/>
    </xf>
    <xf numFmtId="338" fontId="280" fillId="0" borderId="0" xfId="1" applyNumberFormat="1" applyFont="1" applyAlignment="1">
      <alignment vertical="center"/>
    </xf>
    <xf numFmtId="0" fontId="288" fillId="0" borderId="0" xfId="0" applyFont="1" applyAlignment="1">
      <alignment horizontal="left" vertical="center"/>
    </xf>
    <xf numFmtId="0" fontId="289" fillId="0" borderId="0" xfId="0" applyFont="1" applyAlignment="1">
      <alignment horizontal="left" vertical="center"/>
    </xf>
    <xf numFmtId="0" fontId="280" fillId="2" borderId="84" xfId="0" applyFont="1" applyFill="1" applyBorder="1" applyAlignment="1" applyProtection="1">
      <alignment horizontal="center" vertical="center" wrapText="1"/>
    </xf>
    <xf numFmtId="0" fontId="271" fillId="0" borderId="77" xfId="0" applyFont="1" applyFill="1" applyBorder="1" applyAlignment="1">
      <alignment horizontal="center" vertical="center" wrapText="1"/>
    </xf>
    <xf numFmtId="0" fontId="274" fillId="0" borderId="84" xfId="0" applyFont="1" applyFill="1" applyBorder="1" applyAlignment="1">
      <alignment horizontal="left" vertical="center" wrapText="1"/>
    </xf>
    <xf numFmtId="0" fontId="277" fillId="2" borderId="82" xfId="0" applyFont="1" applyFill="1" applyBorder="1" applyAlignment="1">
      <alignment horizontal="center" vertical="center" wrapText="1"/>
    </xf>
    <xf numFmtId="0" fontId="277" fillId="2" borderId="77" xfId="0" applyFont="1" applyFill="1" applyBorder="1" applyAlignment="1">
      <alignment horizontal="center" vertical="center" wrapText="1"/>
    </xf>
    <xf numFmtId="0" fontId="296" fillId="0" borderId="0" xfId="0" applyFont="1"/>
    <xf numFmtId="338" fontId="296" fillId="0" borderId="0" xfId="0" applyNumberFormat="1" applyFont="1"/>
    <xf numFmtId="43" fontId="296" fillId="0" borderId="0" xfId="0" applyNumberFormat="1" applyFont="1" applyFill="1"/>
    <xf numFmtId="338" fontId="297" fillId="0" borderId="0" xfId="6406" applyNumberFormat="1" applyFont="1"/>
    <xf numFmtId="338" fontId="296" fillId="0" borderId="0" xfId="6406" applyNumberFormat="1" applyFont="1"/>
    <xf numFmtId="0" fontId="297" fillId="0" borderId="0" xfId="0" applyFont="1"/>
    <xf numFmtId="338" fontId="298" fillId="0" borderId="0" xfId="6406" applyNumberFormat="1" applyFont="1"/>
    <xf numFmtId="173" fontId="280" fillId="0" borderId="0" xfId="6406" quotePrefix="1" applyFont="1" applyAlignment="1">
      <alignment vertical="center"/>
    </xf>
    <xf numFmtId="339" fontId="280" fillId="0" borderId="0" xfId="6406" applyNumberFormat="1" applyFont="1" applyAlignment="1">
      <alignment vertical="center"/>
    </xf>
    <xf numFmtId="173" fontId="280" fillId="0" borderId="77" xfId="6406" applyFont="1" applyFill="1" applyBorder="1" applyAlignment="1">
      <alignment vertical="center"/>
    </xf>
    <xf numFmtId="43" fontId="280" fillId="0" borderId="0" xfId="1" applyNumberFormat="1" applyFont="1" applyAlignment="1">
      <alignment vertical="center"/>
    </xf>
    <xf numFmtId="0" fontId="272" fillId="0" borderId="0" xfId="0" applyFont="1" applyAlignment="1">
      <alignment vertical="center"/>
    </xf>
    <xf numFmtId="0" fontId="272" fillId="0" borderId="0" xfId="0" applyFont="1" applyAlignment="1">
      <alignment vertical="center" wrapText="1"/>
    </xf>
    <xf numFmtId="0" fontId="272" fillId="0" borderId="0" xfId="0" applyFont="1" applyAlignment="1">
      <alignment horizontal="center" vertical="center" wrapText="1"/>
    </xf>
    <xf numFmtId="0" fontId="294" fillId="0" borderId="0" xfId="0" applyFont="1" applyAlignment="1">
      <alignment horizontal="left" vertical="center" indent="4"/>
    </xf>
    <xf numFmtId="0" fontId="268" fillId="0" borderId="0" xfId="15644" applyFont="1"/>
    <xf numFmtId="0" fontId="271" fillId="2" borderId="86" xfId="0" quotePrefix="1" applyFont="1" applyFill="1" applyBorder="1" applyAlignment="1">
      <alignment horizontal="center" vertical="center" wrapText="1"/>
    </xf>
    <xf numFmtId="0" fontId="271" fillId="98" borderId="86" xfId="0" quotePrefix="1" applyFont="1" applyFill="1" applyBorder="1" applyAlignment="1">
      <alignment horizontal="center" vertical="center" wrapText="1"/>
    </xf>
    <xf numFmtId="0" fontId="271" fillId="98" borderId="104" xfId="0" quotePrefix="1" applyFont="1" applyFill="1" applyBorder="1" applyAlignment="1">
      <alignment horizontal="center" vertical="center" wrapText="1"/>
    </xf>
    <xf numFmtId="0" fontId="271" fillId="0" borderId="86" xfId="0" quotePrefix="1" applyFont="1" applyFill="1" applyBorder="1" applyAlignment="1">
      <alignment horizontal="center" vertical="center" wrapText="1"/>
    </xf>
    <xf numFmtId="0" fontId="271" fillId="0" borderId="104" xfId="0" quotePrefix="1" applyFont="1" applyFill="1" applyBorder="1" applyAlignment="1">
      <alignment horizontal="center" vertical="center" wrapText="1"/>
    </xf>
    <xf numFmtId="0" fontId="300" fillId="0" borderId="0" xfId="3" applyFont="1" applyFill="1" applyBorder="1" applyAlignment="1">
      <alignment vertical="top"/>
    </xf>
    <xf numFmtId="0" fontId="300" fillId="0" borderId="0" xfId="3" applyFont="1" applyFill="1" applyBorder="1" applyAlignment="1">
      <alignment vertical="center"/>
    </xf>
    <xf numFmtId="0" fontId="300" fillId="0" borderId="0" xfId="0" applyFont="1" applyAlignment="1">
      <alignment vertical="center"/>
    </xf>
    <xf numFmtId="338" fontId="300" fillId="0" borderId="0" xfId="3" applyNumberFormat="1" applyFont="1" applyFill="1" applyBorder="1" applyAlignment="1">
      <alignment vertical="top"/>
    </xf>
    <xf numFmtId="0" fontId="277" fillId="0" borderId="0" xfId="0" applyFont="1"/>
    <xf numFmtId="0" fontId="281" fillId="2" borderId="83" xfId="0" applyFont="1" applyFill="1" applyBorder="1" applyAlignment="1">
      <alignment horizontal="center" vertical="center" wrapText="1"/>
    </xf>
    <xf numFmtId="0" fontId="277" fillId="2" borderId="84" xfId="0" applyFont="1" applyFill="1" applyBorder="1" applyAlignment="1">
      <alignment horizontal="center" vertical="center" wrapText="1"/>
    </xf>
    <xf numFmtId="0" fontId="281" fillId="2" borderId="85" xfId="0" applyFont="1" applyFill="1" applyBorder="1" applyAlignment="1">
      <alignment horizontal="center" vertical="center" wrapText="1"/>
    </xf>
    <xf numFmtId="0" fontId="277" fillId="2" borderId="85" xfId="0" quotePrefix="1" applyFont="1" applyFill="1" applyBorder="1" applyAlignment="1">
      <alignment horizontal="center" vertical="center" wrapText="1"/>
    </xf>
    <xf numFmtId="0" fontId="277" fillId="2" borderId="84" xfId="0" quotePrefix="1" applyFont="1" applyFill="1" applyBorder="1" applyAlignment="1">
      <alignment horizontal="center" vertical="center" wrapText="1"/>
    </xf>
    <xf numFmtId="0" fontId="281" fillId="2" borderId="85" xfId="0" quotePrefix="1" applyFont="1" applyFill="1" applyBorder="1" applyAlignment="1">
      <alignment horizontal="center" vertical="center" wrapText="1"/>
    </xf>
    <xf numFmtId="43" fontId="277" fillId="0" borderId="0" xfId="0" applyNumberFormat="1" applyFont="1" applyFill="1"/>
    <xf numFmtId="0" fontId="278" fillId="3" borderId="0" xfId="3" applyFont="1" applyFill="1" applyAlignment="1">
      <alignment horizontal="left" vertical="top"/>
    </xf>
    <xf numFmtId="0" fontId="270" fillId="0" borderId="0" xfId="3" applyFont="1" applyFill="1" applyBorder="1" applyAlignment="1">
      <alignment horizontal="left" vertical="top" wrapText="1"/>
    </xf>
    <xf numFmtId="0" fontId="280" fillId="2" borderId="82" xfId="1" applyFont="1" applyFill="1" applyBorder="1" applyAlignment="1">
      <alignment horizontal="center" vertical="top"/>
    </xf>
    <xf numFmtId="0" fontId="280" fillId="2" borderId="81" xfId="0" applyFont="1" applyFill="1" applyBorder="1" applyAlignment="1" applyProtection="1">
      <alignment horizontal="center" vertical="center" wrapText="1"/>
    </xf>
    <xf numFmtId="0" fontId="280" fillId="2" borderId="84" xfId="0" applyFont="1" applyFill="1" applyBorder="1" applyAlignment="1" applyProtection="1">
      <alignment horizontal="center" vertical="center" wrapText="1"/>
    </xf>
    <xf numFmtId="0" fontId="282" fillId="2" borderId="83" xfId="0" applyFont="1" applyFill="1" applyBorder="1" applyAlignment="1" applyProtection="1">
      <alignment horizontal="center" vertical="center" wrapText="1"/>
    </xf>
    <xf numFmtId="0" fontId="282" fillId="2" borderId="85" xfId="0" applyFont="1" applyFill="1" applyBorder="1" applyAlignment="1" applyProtection="1">
      <alignment horizontal="center" vertical="center" wrapText="1"/>
    </xf>
    <xf numFmtId="0" fontId="282" fillId="101" borderId="97" xfId="0" applyFont="1" applyFill="1" applyBorder="1" applyAlignment="1" applyProtection="1">
      <alignment horizontal="center" vertical="center" wrapText="1"/>
    </xf>
    <xf numFmtId="0" fontId="282" fillId="101" borderId="98" xfId="0" applyFont="1" applyFill="1" applyBorder="1" applyAlignment="1" applyProtection="1">
      <alignment horizontal="center" vertical="center" wrapText="1"/>
    </xf>
    <xf numFmtId="0" fontId="280" fillId="2" borderId="93" xfId="0" applyFont="1" applyFill="1" applyBorder="1" applyAlignment="1" applyProtection="1">
      <alignment horizontal="center" vertical="center" wrapText="1"/>
    </xf>
    <xf numFmtId="0" fontId="280" fillId="2" borderId="90" xfId="0" applyFont="1" applyFill="1" applyBorder="1" applyAlignment="1" applyProtection="1">
      <alignment horizontal="center" vertical="center" wrapText="1"/>
    </xf>
    <xf numFmtId="0" fontId="277" fillId="2" borderId="82" xfId="0" applyFont="1" applyFill="1" applyBorder="1" applyAlignment="1">
      <alignment horizontal="center" vertical="center" wrapText="1"/>
    </xf>
    <xf numFmtId="0" fontId="277" fillId="2" borderId="77" xfId="0" applyFont="1" applyFill="1" applyBorder="1" applyAlignment="1">
      <alignment horizontal="center" vertical="center" wrapText="1"/>
    </xf>
    <xf numFmtId="0" fontId="277" fillId="2" borderId="81" xfId="0" applyFont="1" applyFill="1" applyBorder="1" applyAlignment="1">
      <alignment horizontal="center" vertical="center" wrapText="1"/>
    </xf>
    <xf numFmtId="0" fontId="277" fillId="2" borderId="83" xfId="0" applyFont="1" applyFill="1" applyBorder="1" applyAlignment="1">
      <alignment horizontal="center" vertical="center" wrapText="1"/>
    </xf>
    <xf numFmtId="0" fontId="277" fillId="2" borderId="85" xfId="0" applyFont="1" applyFill="1" applyBorder="1" applyAlignment="1">
      <alignment horizontal="center" vertical="center" wrapText="1"/>
    </xf>
    <xf numFmtId="1" fontId="277" fillId="2" borderId="82" xfId="0" applyNumberFormat="1" applyFont="1" applyFill="1" applyBorder="1" applyAlignment="1">
      <alignment horizontal="center" vertical="center" wrapText="1"/>
    </xf>
    <xf numFmtId="1" fontId="277" fillId="2" borderId="77" xfId="0" applyNumberFormat="1" applyFont="1" applyFill="1" applyBorder="1" applyAlignment="1">
      <alignment horizontal="center" vertical="center" wrapText="1"/>
    </xf>
    <xf numFmtId="0" fontId="281" fillId="2" borderId="81" xfId="0" applyFont="1" applyFill="1" applyBorder="1" applyAlignment="1">
      <alignment horizontal="center" vertical="center" wrapText="1"/>
    </xf>
    <xf numFmtId="0" fontId="281" fillId="2" borderId="84" xfId="0" applyFont="1" applyFill="1" applyBorder="1" applyAlignment="1">
      <alignment horizontal="center" vertical="center" wrapText="1"/>
    </xf>
    <xf numFmtId="0" fontId="274" fillId="0" borderId="84" xfId="0" applyFont="1" applyFill="1" applyBorder="1" applyAlignment="1">
      <alignment horizontal="left" vertical="center" wrapText="1"/>
    </xf>
    <xf numFmtId="0" fontId="271" fillId="0" borderId="77" xfId="0" applyFont="1" applyFill="1" applyBorder="1" applyAlignment="1">
      <alignment horizontal="center" vertical="center" wrapText="1"/>
    </xf>
    <xf numFmtId="0" fontId="272" fillId="0" borderId="0" xfId="0" applyFont="1" applyAlignment="1">
      <alignment horizontal="left" vertical="center" wrapText="1"/>
    </xf>
    <xf numFmtId="0" fontId="271" fillId="0" borderId="0" xfId="0" applyFont="1" applyAlignment="1">
      <alignment horizontal="left" vertical="center" wrapText="1"/>
    </xf>
    <xf numFmtId="0" fontId="289" fillId="0" borderId="0" xfId="0" applyFont="1" applyAlignment="1">
      <alignment horizontal="left" vertical="center" wrapText="1"/>
    </xf>
  </cellXfs>
  <cellStyles count="15645">
    <cellStyle name=" 1" xfId="9"/>
    <cellStyle name=" 1 2" xfId="10"/>
    <cellStyle name=" 1 2 2" xfId="11"/>
    <cellStyle name=" 1 3" xfId="12"/>
    <cellStyle name=" 1_Cadrage conso" xfId="13"/>
    <cellStyle name="$" xfId="14"/>
    <cellStyle name="$ &amp; ¢" xfId="15"/>
    <cellStyle name="$ &amp; ¢ 2" xfId="16"/>
    <cellStyle name="$ 2" xfId="17"/>
    <cellStyle name="$ 3" xfId="18"/>
    <cellStyle name="$ 4" xfId="19"/>
    <cellStyle name="$ 5" xfId="20"/>
    <cellStyle name="$ 6" xfId="21"/>
    <cellStyle name="$ 7" xfId="22"/>
    <cellStyle name="$.0" xfId="23"/>
    <cellStyle name="$.0 2" xfId="24"/>
    <cellStyle name="$.00" xfId="25"/>
    <cellStyle name="$.00 2" xfId="26"/>
    <cellStyle name="$.000" xfId="27"/>
    <cellStyle name="$.000 2" xfId="28"/>
    <cellStyle name="$_AFS" xfId="29"/>
    <cellStyle name="$_Cadrage conso" xfId="30"/>
    <cellStyle name="$_Classeur1" xfId="31"/>
    <cellStyle name="$_Classeur2" xfId="32"/>
    <cellStyle name="$_Classeur3" xfId="33"/>
    <cellStyle name="$_dcf" xfId="34"/>
    <cellStyle name="$_dcf 2" xfId="35"/>
    <cellStyle name="$_dcf 3" xfId="36"/>
    <cellStyle name="$_dcf_Cadrage conso" xfId="37"/>
    <cellStyle name="$_dcf_shadow publication 2010.12" xfId="38"/>
    <cellStyle name="$_dcf_Synthese cumul 300910" xfId="39"/>
    <cellStyle name="$_Etat CA FPBII Fortis - 2010 Q4" xfId="40"/>
    <cellStyle name="$_Etat CA FPBII Fortis - 2011 Q1" xfId="41"/>
    <cellStyle name="$_Justificatifs V0911" xfId="42"/>
    <cellStyle name="$_Q3 2010 Fortis - Minoritaires" xfId="43"/>
    <cellStyle name="$_Q4 2010 Fortis - Minoritaires" xfId="44"/>
    <cellStyle name="$_shadow publication 2010.12" xfId="45"/>
    <cellStyle name="$_shadow publication 2010.12 2" xfId="46"/>
    <cellStyle name="$_Synthese cumul 300910" xfId="47"/>
    <cellStyle name="$_Synthese cumul 300910 2" xfId="48"/>
    <cellStyle name="$_T409_BII Emissions admises en FP  y compris FORTIS v3bis" xfId="49"/>
    <cellStyle name="%" xfId="50"/>
    <cellStyle name="% 2" xfId="51"/>
    <cellStyle name="%.00" xfId="52"/>
    <cellStyle name="%.00 2" xfId="53"/>
    <cellStyle name="*MB Hardwired" xfId="54"/>
    <cellStyle name="*MB Hardwired 10" xfId="55"/>
    <cellStyle name="*MB Hardwired 11" xfId="56"/>
    <cellStyle name="*MB Hardwired 12" xfId="57"/>
    <cellStyle name="*MB Hardwired 13" xfId="58"/>
    <cellStyle name="*MB Hardwired 14" xfId="59"/>
    <cellStyle name="*MB Hardwired 15" xfId="60"/>
    <cellStyle name="*MB Hardwired 16" xfId="61"/>
    <cellStyle name="*MB Hardwired 17" xfId="62"/>
    <cellStyle name="*MB Hardwired 2" xfId="63"/>
    <cellStyle name="*MB Hardwired 3" xfId="64"/>
    <cellStyle name="*MB Hardwired 4" xfId="65"/>
    <cellStyle name="*MB Hardwired 5" xfId="66"/>
    <cellStyle name="*MB Hardwired 6" xfId="67"/>
    <cellStyle name="*MB Hardwired 7" xfId="68"/>
    <cellStyle name="*MB Hardwired 8" xfId="69"/>
    <cellStyle name="*MB Hardwired 9" xfId="70"/>
    <cellStyle name="*MB Hardwired_Display" xfId="71"/>
    <cellStyle name="*MB Input Table Calc" xfId="72"/>
    <cellStyle name="*MB Input Table Calc 10" xfId="73"/>
    <cellStyle name="*MB Input Table Calc 11" xfId="74"/>
    <cellStyle name="*MB Input Table Calc 12" xfId="75"/>
    <cellStyle name="*MB Input Table Calc 13" xfId="76"/>
    <cellStyle name="*MB Input Table Calc 14" xfId="77"/>
    <cellStyle name="*MB Input Table Calc 15" xfId="78"/>
    <cellStyle name="*MB Input Table Calc 16" xfId="79"/>
    <cellStyle name="*MB Input Table Calc 17" xfId="80"/>
    <cellStyle name="*MB Input Table Calc 2" xfId="81"/>
    <cellStyle name="*MB Input Table Calc 3" xfId="82"/>
    <cellStyle name="*MB Input Table Calc 4" xfId="83"/>
    <cellStyle name="*MB Input Table Calc 5" xfId="84"/>
    <cellStyle name="*MB Input Table Calc 6" xfId="85"/>
    <cellStyle name="*MB Input Table Calc 7" xfId="86"/>
    <cellStyle name="*MB Input Table Calc 8" xfId="87"/>
    <cellStyle name="*MB Input Table Calc 9" xfId="88"/>
    <cellStyle name="*MB Input Table Calc_Display" xfId="89"/>
    <cellStyle name="*MB Normal" xfId="90"/>
    <cellStyle name="*MB Placeholder" xfId="91"/>
    <cellStyle name="*MB Placeholder 10" xfId="92"/>
    <cellStyle name="*MB Placeholder 11" xfId="93"/>
    <cellStyle name="*MB Placeholder 12" xfId="94"/>
    <cellStyle name="*MB Placeholder 13" xfId="95"/>
    <cellStyle name="*MB Placeholder 14" xfId="96"/>
    <cellStyle name="*MB Placeholder 15" xfId="97"/>
    <cellStyle name="*MB Placeholder 16" xfId="98"/>
    <cellStyle name="*MB Placeholder 17" xfId="99"/>
    <cellStyle name="*MB Placeholder 2" xfId="100"/>
    <cellStyle name="*MB Placeholder 3" xfId="101"/>
    <cellStyle name="*MB Placeholder 4" xfId="102"/>
    <cellStyle name="*MB Placeholder 5" xfId="103"/>
    <cellStyle name="*MB Placeholder 6" xfId="104"/>
    <cellStyle name="*MB Placeholder 7" xfId="105"/>
    <cellStyle name="*MB Placeholder 8" xfId="106"/>
    <cellStyle name="*MB Placeholder 9" xfId="107"/>
    <cellStyle name="*MB Placeholder_Display" xfId="108"/>
    <cellStyle name="?? [0.00]_3.20 FRN Note" xfId="109"/>
    <cellStyle name="???? [0.00]_2002.11.01_N_NISHIMURA_BNPP Spread PRD " xfId="110"/>
    <cellStyle name="??????????? [0]_11-99" xfId="111"/>
    <cellStyle name="???????????? ????????/??????????? [0]_11-99" xfId="112"/>
    <cellStyle name="???????????? ????????/???????????_11-99" xfId="113"/>
    <cellStyle name="???????????_11-99" xfId="114"/>
    <cellStyle name="??????_11-99" xfId="115"/>
    <cellStyle name="????_2002.11.01_N_NISHIMURA_BNPP Spread PRD " xfId="116"/>
    <cellStyle name="??_3.20 FRN Note" xfId="117"/>
    <cellStyle name="?árky [0]_laroux" xfId="118"/>
    <cellStyle name="?árky_laroux" xfId="119"/>
    <cellStyle name="?Q\?1@" xfId="120"/>
    <cellStyle name="?Q\?1@ 2" xfId="121"/>
    <cellStyle name="?Q\?1@ 3" xfId="122"/>
    <cellStyle name="?Q\?1@_Cadrage conso" xfId="123"/>
    <cellStyle name="\" xfId="124"/>
    <cellStyle name="_%(SignOnly)" xfId="125"/>
    <cellStyle name="_%(SignOnly) 2" xfId="126"/>
    <cellStyle name="_%(SignOnly) 2 2" xfId="127"/>
    <cellStyle name="_%(SignOnly) 2 2 2" xfId="128"/>
    <cellStyle name="_%(SignOnly) 2 3" xfId="129"/>
    <cellStyle name="_%(SignOnly) 2 4" xfId="130"/>
    <cellStyle name="_%(SignOnly) 3" xfId="131"/>
    <cellStyle name="_%(SignOnly) 3 2" xfId="132"/>
    <cellStyle name="_%(SignOnly) 3 3" xfId="133"/>
    <cellStyle name="_%(SignOnly) 3 4" xfId="134"/>
    <cellStyle name="_%(SignOnly) 4" xfId="135"/>
    <cellStyle name="_%(SignOnly) 5" xfId="136"/>
    <cellStyle name="_%(SignOnly)_45647 - Annexe 6a au 31 03 2011 v2" xfId="137"/>
    <cellStyle name="_%(SignOnly)_ABS Deal Tracer - Q3 2008" xfId="138"/>
    <cellStyle name="_%(SignOnly)_ABS Deal Tracer - Q3 2008 2" xfId="139"/>
    <cellStyle name="_%(SignOnly)_ABS Deal Tracer - Q3 2008 2 2" xfId="140"/>
    <cellStyle name="_%(SignOnly)_ABS Deal Tracer - Q3 2008 2 2 2" xfId="141"/>
    <cellStyle name="_%(SignOnly)_ABS Deal Tracer - Q3 2008 2 3" xfId="142"/>
    <cellStyle name="_%(SignOnly)_ABS Deal Tracer - Q3 2008 3" xfId="143"/>
    <cellStyle name="_%(SignOnly)_ABS Deal Tracer - Q3 2008 3 2" xfId="144"/>
    <cellStyle name="_%(SignOnly)_ABS Deal Tracer - Q3 2008 4" xfId="145"/>
    <cellStyle name="_%(SignOnly)_Aerium - Chester" xfId="146"/>
    <cellStyle name="_%(SignOnly)_Aerium - Chester 2" xfId="147"/>
    <cellStyle name="_%(SignOnly)_Aerium - Chester 2 2" xfId="148"/>
    <cellStyle name="_%(SignOnly)_Aerium - Chester 2 2 2" xfId="149"/>
    <cellStyle name="_%(SignOnly)_Aerium - Chester 2 3" xfId="150"/>
    <cellStyle name="_%(SignOnly)_Aerium - Chester 3" xfId="151"/>
    <cellStyle name="_%(SignOnly)_Aerium - Chester 3 2" xfId="152"/>
    <cellStyle name="_%(SignOnly)_Aerium - Chester 4" xfId="153"/>
    <cellStyle name="_%(SignOnly)_Aerium - Mercoeur" xfId="154"/>
    <cellStyle name="_%(SignOnly)_Aerium - Mercoeur 2" xfId="155"/>
    <cellStyle name="_%(SignOnly)_Aerium - Mercoeur 2 2" xfId="156"/>
    <cellStyle name="_%(SignOnly)_Aerium - Mercoeur 2 2 2" xfId="157"/>
    <cellStyle name="_%(SignOnly)_Aerium - Mercoeur 2 3" xfId="158"/>
    <cellStyle name="_%(SignOnly)_Aerium - Mercoeur 3" xfId="159"/>
    <cellStyle name="_%(SignOnly)_Aerium - Mercoeur 3 2" xfId="160"/>
    <cellStyle name="_%(SignOnly)_Aerium - Mercoeur 4" xfId="161"/>
    <cellStyle name="_%(SignOnly)_Annexe 6 Détail comptes" xfId="162"/>
    <cellStyle name="_%(SignOnly)_Babcock &amp; Brown Air Funding I" xfId="163"/>
    <cellStyle name="_%(SignOnly)_Babcock &amp; Brown Air Funding I 2" xfId="164"/>
    <cellStyle name="_%(SignOnly)_Babcock &amp; Brown Air Funding I 2 2" xfId="165"/>
    <cellStyle name="_%(SignOnly)_Babcock &amp; Brown Air Funding I 2 2 2" xfId="166"/>
    <cellStyle name="_%(SignOnly)_Babcock &amp; Brown Air Funding I 2 3" xfId="167"/>
    <cellStyle name="_%(SignOnly)_Babcock &amp; Brown Air Funding I 3" xfId="168"/>
    <cellStyle name="_%(SignOnly)_Babcock &amp; Brown Air Funding I 3 2" xfId="169"/>
    <cellStyle name="_%(SignOnly)_Babcock &amp; Brown Air Funding I 4" xfId="170"/>
    <cellStyle name="_%(SignOnly)_Exclusion Karma" xfId="171"/>
    <cellStyle name="_%(SignOnly)_Exposition des titres souverains (zone euro) au 31.12.2011 V4" xfId="172"/>
    <cellStyle name="_%(SignOnly)_FCAR 364-day" xfId="173"/>
    <cellStyle name="_%(SignOnly)_FCAR 364-day 2" xfId="174"/>
    <cellStyle name="_%(SignOnly)_FCAR 364-day 2 2" xfId="175"/>
    <cellStyle name="_%(SignOnly)_FCAR 364-day 2 2 2" xfId="176"/>
    <cellStyle name="_%(SignOnly)_FCAR 364-day 2 3" xfId="177"/>
    <cellStyle name="_%(SignOnly)_FCAR 364-day 3" xfId="178"/>
    <cellStyle name="_%(SignOnly)_FCAR 364-day 3 2" xfId="179"/>
    <cellStyle name="_%(SignOnly)_FCAR 364-day 4" xfId="180"/>
    <cellStyle name="_%(SignOnly)_FCAR 5-year" xfId="181"/>
    <cellStyle name="_%(SignOnly)_FCAR 5-year 2" xfId="182"/>
    <cellStyle name="_%(SignOnly)_FCAR 5-year 2 2" xfId="183"/>
    <cellStyle name="_%(SignOnly)_FCAR 5-year 2 2 2" xfId="184"/>
    <cellStyle name="_%(SignOnly)_FCAR 5-year 2 3" xfId="185"/>
    <cellStyle name="_%(SignOnly)_FCAR 5-year 3" xfId="186"/>
    <cellStyle name="_%(SignOnly)_FCAR 5-year 3 2" xfId="187"/>
    <cellStyle name="_%(SignOnly)_FCAR 5-year 4" xfId="188"/>
    <cellStyle name="_%(SignOnly)_FCC Zeus" xfId="189"/>
    <cellStyle name="_%(SignOnly)_FCC Zeus 2" xfId="190"/>
    <cellStyle name="_%(SignOnly)_FCC Zeus 2 2" xfId="191"/>
    <cellStyle name="_%(SignOnly)_FCC Zeus 2 2 2" xfId="192"/>
    <cellStyle name="_%(SignOnly)_FCC Zeus 2 3" xfId="193"/>
    <cellStyle name="_%(SignOnly)_FCC Zeus 3" xfId="194"/>
    <cellStyle name="_%(SignOnly)_FCC Zeus 3 2" xfId="195"/>
    <cellStyle name="_%(SignOnly)_FCC Zeus 4" xfId="196"/>
    <cellStyle name="_%(SignOnly)_Flagstar 2007-1A C AF4" xfId="197"/>
    <cellStyle name="_%(SignOnly)_Flagstar 2007-1A C AF4 2" xfId="198"/>
    <cellStyle name="_%(SignOnly)_Flagstar 2007-1A C AF4 2 2" xfId="199"/>
    <cellStyle name="_%(SignOnly)_Flagstar 2007-1A C AF4 2 2 2" xfId="200"/>
    <cellStyle name="_%(SignOnly)_Flagstar 2007-1A C AF4 2 3" xfId="201"/>
    <cellStyle name="_%(SignOnly)_Flagstar 2007-1A C AF4 3" xfId="202"/>
    <cellStyle name="_%(SignOnly)_Flagstar 2007-1A C AF4 3 2" xfId="203"/>
    <cellStyle name="_%(SignOnly)_Flagstar 2007-1A C AF4 4" xfId="204"/>
    <cellStyle name="_%(SignOnly)_ItalFinance SV2" xfId="205"/>
    <cellStyle name="_%(SignOnly)_ItalFinance SV2 2" xfId="206"/>
    <cellStyle name="_%(SignOnly)_ItalFinance SV2 2 2" xfId="207"/>
    <cellStyle name="_%(SignOnly)_ItalFinance SV2 2 2 2" xfId="208"/>
    <cellStyle name="_%(SignOnly)_ItalFinance SV2 2 3" xfId="209"/>
    <cellStyle name="_%(SignOnly)_ItalFinance SV2 3" xfId="210"/>
    <cellStyle name="_%(SignOnly)_ItalFinance SV2 3 2" xfId="211"/>
    <cellStyle name="_%(SignOnly)_ItalFinance SV2 4" xfId="212"/>
    <cellStyle name="_%(SignOnly)_Meliadi SaRL" xfId="213"/>
    <cellStyle name="_%(SignOnly)_Meliadi SaRL 2" xfId="214"/>
    <cellStyle name="_%(SignOnly)_Meliadi SaRL 2 2" xfId="215"/>
    <cellStyle name="_%(SignOnly)_Meliadi SaRL 2 2 2" xfId="216"/>
    <cellStyle name="_%(SignOnly)_Meliadi SaRL 2 3" xfId="217"/>
    <cellStyle name="_%(SignOnly)_Meliadi SaRL 3" xfId="218"/>
    <cellStyle name="_%(SignOnly)_Meliadi SaRL 3 2" xfId="219"/>
    <cellStyle name="_%(SignOnly)_Meliadi SaRL 4" xfId="220"/>
    <cellStyle name="_%(SignOnly)_shadow publication 2010.12" xfId="221"/>
    <cellStyle name="_%(SignOnly)_shadow publication 2010.12 2" xfId="222"/>
    <cellStyle name="_%(SignOnly)_Sheet1" xfId="223"/>
    <cellStyle name="_%(SignOnly)_Sheet1 2" xfId="224"/>
    <cellStyle name="_%(SignOnly)_Sheet1 2 2" xfId="225"/>
    <cellStyle name="_%(SignOnly)_Sheet1 2 2 2" xfId="226"/>
    <cellStyle name="_%(SignOnly)_Sheet1 2 3" xfId="227"/>
    <cellStyle name="_%(SignOnly)_Sheet1 3" xfId="228"/>
    <cellStyle name="_%(SignOnly)_Sheet1 3 2" xfId="229"/>
    <cellStyle name="_%(SignOnly)_Sheet1 4" xfId="230"/>
    <cellStyle name="_%(SignOnly)_Synthese cumul 300910" xfId="231"/>
    <cellStyle name="_%(SignOnly)_Synthese cumul 300910 2" xfId="232"/>
    <cellStyle name="_%(SignOnly)_Template" xfId="233"/>
    <cellStyle name="_%(SignOnly)_Template 2" xfId="234"/>
    <cellStyle name="_%(SignOnly)_Template 2 2" xfId="235"/>
    <cellStyle name="_%(SignOnly)_Template 2 2 2" xfId="236"/>
    <cellStyle name="_%(SignOnly)_Template 2 3" xfId="237"/>
    <cellStyle name="_%(SignOnly)_Template 3" xfId="238"/>
    <cellStyle name="_%(SignOnly)_Template 3 2" xfId="239"/>
    <cellStyle name="_%(SignOnly)_Template 4" xfId="240"/>
    <cellStyle name="_%(SignSpaceOnly)" xfId="241"/>
    <cellStyle name="_%(SignSpaceOnly) 2" xfId="242"/>
    <cellStyle name="_%(SignSpaceOnly) 2 2" xfId="243"/>
    <cellStyle name="_%(SignSpaceOnly) 2 2 2" xfId="244"/>
    <cellStyle name="_%(SignSpaceOnly) 2 3" xfId="245"/>
    <cellStyle name="_%(SignSpaceOnly) 2 4" xfId="246"/>
    <cellStyle name="_%(SignSpaceOnly) 3" xfId="247"/>
    <cellStyle name="_%(SignSpaceOnly) 3 2" xfId="248"/>
    <cellStyle name="_%(SignSpaceOnly) 3 3" xfId="249"/>
    <cellStyle name="_%(SignSpaceOnly) 3 4" xfId="250"/>
    <cellStyle name="_%(SignSpaceOnly) 4" xfId="251"/>
    <cellStyle name="_%(SignSpaceOnly) 5" xfId="252"/>
    <cellStyle name="_%(SignSpaceOnly)_45647 - Annexe 6a au 31 03 2011 v2" xfId="253"/>
    <cellStyle name="_%(SignSpaceOnly)_ABS Deal Tracer - Q3 2008" xfId="254"/>
    <cellStyle name="_%(SignSpaceOnly)_ABS Deal Tracer - Q3 2008 2" xfId="255"/>
    <cellStyle name="_%(SignSpaceOnly)_ABS Deal Tracer - Q3 2008 2 2" xfId="256"/>
    <cellStyle name="_%(SignSpaceOnly)_ABS Deal Tracer - Q3 2008 2 2 2" xfId="257"/>
    <cellStyle name="_%(SignSpaceOnly)_ABS Deal Tracer - Q3 2008 2 3" xfId="258"/>
    <cellStyle name="_%(SignSpaceOnly)_ABS Deal Tracer - Q3 2008 3" xfId="259"/>
    <cellStyle name="_%(SignSpaceOnly)_ABS Deal Tracer - Q3 2008 3 2" xfId="260"/>
    <cellStyle name="_%(SignSpaceOnly)_ABS Deal Tracer - Q3 2008 4" xfId="261"/>
    <cellStyle name="_%(SignSpaceOnly)_Aerium - Chester" xfId="262"/>
    <cellStyle name="_%(SignSpaceOnly)_Aerium - Chester 2" xfId="263"/>
    <cellStyle name="_%(SignSpaceOnly)_Aerium - Chester 2 2" xfId="264"/>
    <cellStyle name="_%(SignSpaceOnly)_Aerium - Chester 2 2 2" xfId="265"/>
    <cellStyle name="_%(SignSpaceOnly)_Aerium - Chester 2 3" xfId="266"/>
    <cellStyle name="_%(SignSpaceOnly)_Aerium - Chester 3" xfId="267"/>
    <cellStyle name="_%(SignSpaceOnly)_Aerium - Chester 3 2" xfId="268"/>
    <cellStyle name="_%(SignSpaceOnly)_Aerium - Chester 4" xfId="269"/>
    <cellStyle name="_%(SignSpaceOnly)_Aerium - Mercoeur" xfId="270"/>
    <cellStyle name="_%(SignSpaceOnly)_Aerium - Mercoeur 2" xfId="271"/>
    <cellStyle name="_%(SignSpaceOnly)_Aerium - Mercoeur 2 2" xfId="272"/>
    <cellStyle name="_%(SignSpaceOnly)_Aerium - Mercoeur 2 2 2" xfId="273"/>
    <cellStyle name="_%(SignSpaceOnly)_Aerium - Mercoeur 2 3" xfId="274"/>
    <cellStyle name="_%(SignSpaceOnly)_Aerium - Mercoeur 3" xfId="275"/>
    <cellStyle name="_%(SignSpaceOnly)_Aerium - Mercoeur 3 2" xfId="276"/>
    <cellStyle name="_%(SignSpaceOnly)_Aerium - Mercoeur 4" xfId="277"/>
    <cellStyle name="_%(SignSpaceOnly)_Annexe 6 Détail comptes" xfId="278"/>
    <cellStyle name="_%(SignSpaceOnly)_Babcock &amp; Brown Air Funding I" xfId="279"/>
    <cellStyle name="_%(SignSpaceOnly)_Babcock &amp; Brown Air Funding I 2" xfId="280"/>
    <cellStyle name="_%(SignSpaceOnly)_Babcock &amp; Brown Air Funding I 2 2" xfId="281"/>
    <cellStyle name="_%(SignSpaceOnly)_Babcock &amp; Brown Air Funding I 2 2 2" xfId="282"/>
    <cellStyle name="_%(SignSpaceOnly)_Babcock &amp; Brown Air Funding I 2 3" xfId="283"/>
    <cellStyle name="_%(SignSpaceOnly)_Babcock &amp; Brown Air Funding I 3" xfId="284"/>
    <cellStyle name="_%(SignSpaceOnly)_Babcock &amp; Brown Air Funding I 3 2" xfId="285"/>
    <cellStyle name="_%(SignSpaceOnly)_Babcock &amp; Brown Air Funding I 4" xfId="286"/>
    <cellStyle name="_%(SignSpaceOnly)_Exclusion Karma" xfId="287"/>
    <cellStyle name="_%(SignSpaceOnly)_Exposition des titres souverains (zone euro) au 31.12.2011 V4" xfId="288"/>
    <cellStyle name="_%(SignSpaceOnly)_FCAR 364-day" xfId="289"/>
    <cellStyle name="_%(SignSpaceOnly)_FCAR 364-day 2" xfId="290"/>
    <cellStyle name="_%(SignSpaceOnly)_FCAR 364-day 2 2" xfId="291"/>
    <cellStyle name="_%(SignSpaceOnly)_FCAR 364-day 2 2 2" xfId="292"/>
    <cellStyle name="_%(SignSpaceOnly)_FCAR 364-day 2 3" xfId="293"/>
    <cellStyle name="_%(SignSpaceOnly)_FCAR 364-day 3" xfId="294"/>
    <cellStyle name="_%(SignSpaceOnly)_FCAR 364-day 3 2" xfId="295"/>
    <cellStyle name="_%(SignSpaceOnly)_FCAR 364-day 4" xfId="296"/>
    <cellStyle name="_%(SignSpaceOnly)_FCAR 5-year" xfId="297"/>
    <cellStyle name="_%(SignSpaceOnly)_FCAR 5-year 2" xfId="298"/>
    <cellStyle name="_%(SignSpaceOnly)_FCAR 5-year 2 2" xfId="299"/>
    <cellStyle name="_%(SignSpaceOnly)_FCAR 5-year 2 2 2" xfId="300"/>
    <cellStyle name="_%(SignSpaceOnly)_FCAR 5-year 2 3" xfId="301"/>
    <cellStyle name="_%(SignSpaceOnly)_FCAR 5-year 3" xfId="302"/>
    <cellStyle name="_%(SignSpaceOnly)_FCAR 5-year 3 2" xfId="303"/>
    <cellStyle name="_%(SignSpaceOnly)_FCAR 5-year 4" xfId="304"/>
    <cellStyle name="_%(SignSpaceOnly)_FCC Zeus" xfId="305"/>
    <cellStyle name="_%(SignSpaceOnly)_FCC Zeus 2" xfId="306"/>
    <cellStyle name="_%(SignSpaceOnly)_FCC Zeus 2 2" xfId="307"/>
    <cellStyle name="_%(SignSpaceOnly)_FCC Zeus 2 2 2" xfId="308"/>
    <cellStyle name="_%(SignSpaceOnly)_FCC Zeus 2 3" xfId="309"/>
    <cellStyle name="_%(SignSpaceOnly)_FCC Zeus 3" xfId="310"/>
    <cellStyle name="_%(SignSpaceOnly)_FCC Zeus 3 2" xfId="311"/>
    <cellStyle name="_%(SignSpaceOnly)_FCC Zeus 4" xfId="312"/>
    <cellStyle name="_%(SignSpaceOnly)_Flagstar 2007-1A C AF4" xfId="313"/>
    <cellStyle name="_%(SignSpaceOnly)_Flagstar 2007-1A C AF4 2" xfId="314"/>
    <cellStyle name="_%(SignSpaceOnly)_Flagstar 2007-1A C AF4 2 2" xfId="315"/>
    <cellStyle name="_%(SignSpaceOnly)_Flagstar 2007-1A C AF4 2 2 2" xfId="316"/>
    <cellStyle name="_%(SignSpaceOnly)_Flagstar 2007-1A C AF4 2 3" xfId="317"/>
    <cellStyle name="_%(SignSpaceOnly)_Flagstar 2007-1A C AF4 3" xfId="318"/>
    <cellStyle name="_%(SignSpaceOnly)_Flagstar 2007-1A C AF4 3 2" xfId="319"/>
    <cellStyle name="_%(SignSpaceOnly)_Flagstar 2007-1A C AF4 4" xfId="320"/>
    <cellStyle name="_%(SignSpaceOnly)_ItalFinance SV2" xfId="321"/>
    <cellStyle name="_%(SignSpaceOnly)_ItalFinance SV2 2" xfId="322"/>
    <cellStyle name="_%(SignSpaceOnly)_ItalFinance SV2 2 2" xfId="323"/>
    <cellStyle name="_%(SignSpaceOnly)_ItalFinance SV2 2 2 2" xfId="324"/>
    <cellStyle name="_%(SignSpaceOnly)_ItalFinance SV2 2 3" xfId="325"/>
    <cellStyle name="_%(SignSpaceOnly)_ItalFinance SV2 3" xfId="326"/>
    <cellStyle name="_%(SignSpaceOnly)_ItalFinance SV2 3 2" xfId="327"/>
    <cellStyle name="_%(SignSpaceOnly)_ItalFinance SV2 4" xfId="328"/>
    <cellStyle name="_%(SignSpaceOnly)_Meliadi SaRL" xfId="329"/>
    <cellStyle name="_%(SignSpaceOnly)_Meliadi SaRL 2" xfId="330"/>
    <cellStyle name="_%(SignSpaceOnly)_Meliadi SaRL 2 2" xfId="331"/>
    <cellStyle name="_%(SignSpaceOnly)_Meliadi SaRL 2 2 2" xfId="332"/>
    <cellStyle name="_%(SignSpaceOnly)_Meliadi SaRL 2 3" xfId="333"/>
    <cellStyle name="_%(SignSpaceOnly)_Meliadi SaRL 3" xfId="334"/>
    <cellStyle name="_%(SignSpaceOnly)_Meliadi SaRL 3 2" xfId="335"/>
    <cellStyle name="_%(SignSpaceOnly)_Meliadi SaRL 4" xfId="336"/>
    <cellStyle name="_%(SignSpaceOnly)_shadow publication 2010.12" xfId="337"/>
    <cellStyle name="_%(SignSpaceOnly)_shadow publication 2010.12 2" xfId="338"/>
    <cellStyle name="_%(SignSpaceOnly)_Sheet1" xfId="339"/>
    <cellStyle name="_%(SignSpaceOnly)_Sheet1 2" xfId="340"/>
    <cellStyle name="_%(SignSpaceOnly)_Sheet1 2 2" xfId="341"/>
    <cellStyle name="_%(SignSpaceOnly)_Sheet1 2 2 2" xfId="342"/>
    <cellStyle name="_%(SignSpaceOnly)_Sheet1 2 3" xfId="343"/>
    <cellStyle name="_%(SignSpaceOnly)_Sheet1 3" xfId="344"/>
    <cellStyle name="_%(SignSpaceOnly)_Sheet1 3 2" xfId="345"/>
    <cellStyle name="_%(SignSpaceOnly)_Sheet1 4" xfId="346"/>
    <cellStyle name="_%(SignSpaceOnly)_Synthese cumul 300910" xfId="347"/>
    <cellStyle name="_%(SignSpaceOnly)_Synthese cumul 300910 2" xfId="348"/>
    <cellStyle name="_%(SignSpaceOnly)_Template" xfId="349"/>
    <cellStyle name="_%(SignSpaceOnly)_Template 2" xfId="350"/>
    <cellStyle name="_%(SignSpaceOnly)_Template 2 2" xfId="351"/>
    <cellStyle name="_%(SignSpaceOnly)_Template 2 2 2" xfId="352"/>
    <cellStyle name="_%(SignSpaceOnly)_Template 2 3" xfId="353"/>
    <cellStyle name="_%(SignSpaceOnly)_Template 3" xfId="354"/>
    <cellStyle name="_%(SignSpaceOnly)_Template 3 2" xfId="355"/>
    <cellStyle name="_%(SignSpaceOnly)_Template 4" xfId="356"/>
    <cellStyle name="_~1496816" xfId="357"/>
    <cellStyle name="_~4266309" xfId="358"/>
    <cellStyle name="_~7614701" xfId="359"/>
    <cellStyle name="_~7614701 2" xfId="360"/>
    <cellStyle name="_~7614701 3" xfId="361"/>
    <cellStyle name="_~9127352" xfId="362"/>
    <cellStyle name="_~9127352 2" xfId="363"/>
    <cellStyle name="_~9127352 3" xfId="364"/>
    <cellStyle name="_~9127352_AFS" xfId="365"/>
    <cellStyle name="_~9127352_Cadrage conso" xfId="366"/>
    <cellStyle name="_~9127352_Master états financiers de synthèse IFRS_201112 V0" xfId="367"/>
    <cellStyle name="_~9127352_Q1_Fortis participations" xfId="368"/>
    <cellStyle name="_~9127352_Q3 2011 Fortis - Minoritaires" xfId="369"/>
    <cellStyle name="_~9127352_Var Immo incorp Q2" xfId="370"/>
    <cellStyle name="_~temp~705547512a" xfId="371"/>
    <cellStyle name="_~temp~705547512a_1" xfId="372"/>
    <cellStyle name="_000_Ecarts d'acquisition 2011.12_envoi 2001" xfId="373"/>
    <cellStyle name="_051101 warehouse" xfId="374"/>
    <cellStyle name="_060331 WS II PF_investors" xfId="375"/>
    <cellStyle name="_060621_PF_investor_Nordea" xfId="376"/>
    <cellStyle name="_060720_Vector_input" xfId="377"/>
    <cellStyle name="_060916_Vector_output" xfId="378"/>
    <cellStyle name="_061025 Credaris Equity stress - Green Park CDO PLC" xfId="379"/>
    <cellStyle name="_070201 Consolidation - post Tax and Normalisations" xfId="380"/>
    <cellStyle name="_070201 Consolidation - post Tax and Normalisations 2" xfId="381"/>
    <cellStyle name="_070201 Consolidation - post Tax and Normalisations 3" xfId="382"/>
    <cellStyle name="_070201 Consolidation - post Tax and Normalisations_AFS" xfId="383"/>
    <cellStyle name="_070201 Consolidation - post Tax and Normalisations_Cadrage conso" xfId="384"/>
    <cellStyle name="_070201 Consolidation - post Tax and Normalisations_Master états financiers de synthèse IFRS_201112 V0" xfId="385"/>
    <cellStyle name="_070201 Consolidation - post Tax and Normalisations_Q1_Fortis participations" xfId="386"/>
    <cellStyle name="_070201 Consolidation - post Tax and Normalisations_Q3 2011 Fortis - Minoritaires" xfId="387"/>
    <cellStyle name="_070201 Consolidation - post Tax and Normalisations_Var Immo incorp Q2" xfId="388"/>
    <cellStyle name="_070220 Waterfall" xfId="389"/>
    <cellStyle name="_070220 Waterfall 2" xfId="390"/>
    <cellStyle name="_070220 Waterfall 3" xfId="391"/>
    <cellStyle name="_070220 Waterfall_AFS" xfId="392"/>
    <cellStyle name="_070220 Waterfall_Cadrage conso" xfId="393"/>
    <cellStyle name="_070220 Waterfall_Master états financiers de synthèse IFRS_201112 V0" xfId="394"/>
    <cellStyle name="_070220 Waterfall_Q1_Fortis participations" xfId="395"/>
    <cellStyle name="_070220 Waterfall_Q3 2011 Fortis - Minoritaires" xfId="396"/>
    <cellStyle name="_070220 Waterfall_shadow publication 2010.12" xfId="397"/>
    <cellStyle name="_070220 Waterfall_shadow publication 2010.12 2" xfId="398"/>
    <cellStyle name="_070220 Waterfall_shadow publication 2010.12_Master états financiers de synthèse IFRS_201112 V0" xfId="399"/>
    <cellStyle name="_070220 Waterfall_Synthese cumul 300910" xfId="400"/>
    <cellStyle name="_070220 Waterfall_Synthese cumul 300910 2" xfId="401"/>
    <cellStyle name="_070220 Waterfall_Synthese cumul 300910_Master états financiers de synthèse IFRS_201112 V0" xfId="402"/>
    <cellStyle name="_070220 Waterfall_Var Immo incorp Q2" xfId="403"/>
    <cellStyle name="_10 Tableau de Variation des KP 200712" xfId="404"/>
    <cellStyle name="_10 Tableau de Variation des KP 200803" xfId="405"/>
    <cellStyle name="_10 Tableau de Variation des KP 200803_Dérivés actions propres" xfId="406"/>
    <cellStyle name="_10 Tableau de Variation des KP 200803_Dérivés actions propres_v2" xfId="407"/>
    <cellStyle name="_10 Tableau de Variation des KP 200806" xfId="408"/>
    <cellStyle name="_11634_Disclosure_300609_values_updated270709" xfId="409"/>
    <cellStyle name="_11634_Disclosure_300609_values_updated270709 2" xfId="410"/>
    <cellStyle name="_11634_Disclosure_300609_values_updated270709_Master états financiers de synthèse IFRS_201112 V0" xfId="411"/>
    <cellStyle name="_11652_LT Holding Bonds_AFS FVH_0609_values_final" xfId="412"/>
    <cellStyle name="_11652_LT Holding Bonds_AFS FVH_0609_values_final 2" xfId="413"/>
    <cellStyle name="_11652_LT Holding Bonds_AFS FVH_0609_values_final_Master états financiers de synthèse IFRS_201112 V0" xfId="414"/>
    <cellStyle name="_11664_LT Holding Bonds_AFS FRNs_0609_values_final" xfId="415"/>
    <cellStyle name="_11664_LT Holding Bonds_AFS FRNs_0609_values_final 2" xfId="416"/>
    <cellStyle name="_11664_LT Holding Bonds_AFS FRNs_0609_values_final_Master états financiers de synthèse IFRS_201112 V0" xfId="417"/>
    <cellStyle name="_11698_Disclosure_300609_values" xfId="418"/>
    <cellStyle name="_11698_Disclosure_300609_values 2" xfId="419"/>
    <cellStyle name="_11698_Disclosure_300609_values_Master états financiers de synthèse IFRS_201112 V0" xfId="420"/>
    <cellStyle name="_12045_Disclosure_300609_values_Revisedtransferprice_PostMAP_blended" xfId="421"/>
    <cellStyle name="_12045_Disclosure_300609_values_Revisedtransferprice_PostMAP_blended 2" xfId="422"/>
    <cellStyle name="_12045_Disclosure_300609_values_Revisedtransferprice_PostMAP_blended_Master états financiers de synthèse IFRS_201112 V0" xfId="423"/>
    <cellStyle name="_2005-08-11 Collateral Model" xfId="424"/>
    <cellStyle name="_2005-11-09 Vanderbilt ABS CDS Portfolio" xfId="425"/>
    <cellStyle name="_2006-06-27 Deerfield HG Pitch Asset Mix" xfId="426"/>
    <cellStyle name="_20070601 - REFERENCE Portfolio" xfId="427"/>
    <cellStyle name="_20070601 - REFERENCE Portfolio 2" xfId="428"/>
    <cellStyle name="_20070601 - REFERENCE Portfolio 2 2" xfId="429"/>
    <cellStyle name="_20070601 - REFERENCE Portfolio 2 2 2" xfId="430"/>
    <cellStyle name="_20070601 - REFERENCE Portfolio 2 3" xfId="431"/>
    <cellStyle name="_20070601 - REFERENCE Portfolio 3" xfId="432"/>
    <cellStyle name="_20070601 - REFERENCE Portfolio 3 2" xfId="433"/>
    <cellStyle name="_20070601 - REFERENCE Portfolio 4" xfId="434"/>
    <cellStyle name="_20070601 - REFERENCE Portfolio_Annexe 7c (2)" xfId="435"/>
    <cellStyle name="_20070601 - REFERENCE Portfolio_annexe 7c mise à jour uk" xfId="436"/>
    <cellStyle name="_20191_Disclosure_300609_values" xfId="437"/>
    <cellStyle name="_20191_Disclosure_300609_values 2" xfId="438"/>
    <cellStyle name="_20191_Disclosure_300609_values_Master états financiers de synthèse IFRS_201112 V0" xfId="439"/>
    <cellStyle name="_20196_Disclosure_300609_values" xfId="440"/>
    <cellStyle name="_20196_Disclosure_300609_values 2" xfId="441"/>
    <cellStyle name="_20196_Disclosure_300609_values_Master états financiers de synthèse IFRS_201112 V0" xfId="442"/>
    <cellStyle name="_20198_Disclosure_300609_values" xfId="443"/>
    <cellStyle name="_20198_Disclosure_300609_values 2" xfId="444"/>
    <cellStyle name="_20198_Disclosure_300609_values_Master états financiers de synthèse IFRS_201112 V0" xfId="445"/>
    <cellStyle name="_20223_Disclosure_300609_values" xfId="446"/>
    <cellStyle name="_20223_Disclosure_300609_values 2" xfId="447"/>
    <cellStyle name="_20223_Disclosure_300609_values_Master états financiers de synthèse IFRS_201112 V0" xfId="448"/>
    <cellStyle name="_21503_ABS_Copperfield_0609_values_final" xfId="449"/>
    <cellStyle name="_21503_ABS_Copperfield_0609_values_final 2" xfId="450"/>
    <cellStyle name="_21503_ABS_Copperfield_0609_values_final_Master états financiers de synthèse IFRS_201112 V0" xfId="451"/>
    <cellStyle name="_21504_ABS_ASG_0609_values_final" xfId="452"/>
    <cellStyle name="_21504_ABS_ASG_0609_values_final 2" xfId="453"/>
    <cellStyle name="_21504_ABS_ASG_0609_values_final_Master états financiers de synthèse IFRS_201112 V0" xfId="454"/>
    <cellStyle name="_21505_ABS_Flow_0609_values_final" xfId="455"/>
    <cellStyle name="_21505_ABS_Flow_0609_values_final 2" xfId="456"/>
    <cellStyle name="_21505_ABS_Flow_0609_values_final_Master états financiers de synthèse IFRS_201112 V0" xfId="457"/>
    <cellStyle name="_21506_ABS_Arbitrage_0609_values_final" xfId="458"/>
    <cellStyle name="_21506_ABS_Arbitrage_0609_values_final 2" xfId="459"/>
    <cellStyle name="_21506_ABS_Arbitrage_0609_values_final_Master états financiers de synthèse IFRS_201112 V0" xfId="460"/>
    <cellStyle name="_2Q08 FSF ASG 20080630 vRCM" xfId="461"/>
    <cellStyle name="_45647 - Annexe 6a au 31 03 2011 v2" xfId="462"/>
    <cellStyle name="_7BD" xfId="463"/>
    <cellStyle name="_7BD_Degas HFTO" xfId="464"/>
    <cellStyle name="_A" xfId="465"/>
    <cellStyle name="_A.Save" xfId="466"/>
    <cellStyle name="_A_1" xfId="467"/>
    <cellStyle name="_abcp LL SFA Trade Rec" xfId="468"/>
    <cellStyle name="_abcp LL SFA Trade Rec 2" xfId="469"/>
    <cellStyle name="_abcp LL SFA Trade Rec_17-Juste valeur en annexe" xfId="470"/>
    <cellStyle name="_abcp LL SFA Trade Rec_2 - Appendices to be completed by the entities" xfId="471"/>
    <cellStyle name="_abcp LL SFA Trade Rec_2 - Appendix 11 Dérivés crédit  300611 V2 UK" xfId="472"/>
    <cellStyle name="_abcp LL SFA Trade Rec_2 - Appendix 7d  envoi 200911 GB" xfId="473"/>
    <cellStyle name="_abcp LL SFA Trade Rec_2 - Appendix 7e envoi160911" xfId="474"/>
    <cellStyle name="_abcp LL SFA Trade Rec_3 - Annexes d'information et notices" xfId="475"/>
    <cellStyle name="_abcp LL SFA Trade Rec_Annexe 16 - Titre classé en L&amp;R" xfId="476"/>
    <cellStyle name="_abcp LL SFA Trade Rec_Annexe 1c" xfId="477"/>
    <cellStyle name="_abcp LL SFA Trade Rec_Annexe 7c (2)" xfId="478"/>
    <cellStyle name="_abcp LL SFA Trade Rec_annexe 7c mise à jour uk" xfId="479"/>
    <cellStyle name="_abcp LL SFA Trade Rec_Annexes FR" xfId="480"/>
    <cellStyle name="_abcp LL SFA Trade Rec_Appendix 7d" xfId="481"/>
    <cellStyle name="_abcp LL SFA Trade Rec_Cadrage conso" xfId="482"/>
    <cellStyle name="_abcp LL SFA Trade Rec_Instructions appendix 7c" xfId="483"/>
    <cellStyle name="_ABCP_Kalcharge2008-03" xfId="484"/>
    <cellStyle name="_ABCP_Kalcharge2008-03 2" xfId="485"/>
    <cellStyle name="_ABCP_Kalcharge2008-03 2 2" xfId="486"/>
    <cellStyle name="_ABCP_Kalcharge2008-03 2 2 2" xfId="487"/>
    <cellStyle name="_ABCP_Kalcharge2008-03 2 3" xfId="488"/>
    <cellStyle name="_ABCP_Kalcharge2008-03 3" xfId="489"/>
    <cellStyle name="_ABCP_Kalcharge2008-03 3 2" xfId="490"/>
    <cellStyle name="_ABCP_Kalcharge2008-03 4" xfId="491"/>
    <cellStyle name="_ABCP_Kalcharge2008-03_Annexe 7c (2)" xfId="492"/>
    <cellStyle name="_ABCP_Kalcharge2008-03_annexe 7c mise à jour uk" xfId="493"/>
    <cellStyle name="_Analyse des réserves de réévaluation 2011Q3" xfId="494"/>
    <cellStyle name="_Annexe 1c (FR et UK) 2010 09" xfId="495"/>
    <cellStyle name="_Annexes FR" xfId="496"/>
    <cellStyle name="_ASG L&amp;R PORTFOLIO - LIVE" xfId="497"/>
    <cellStyle name="_ASG L&amp;R PORTFOLIO - LIVE 2" xfId="498"/>
    <cellStyle name="_ASG L&amp;R PORTFOLIO - LIVE 2 2" xfId="499"/>
    <cellStyle name="_ASG L&amp;R PORTFOLIO - LIVE 2 2 2" xfId="500"/>
    <cellStyle name="_ASG L&amp;R PORTFOLIO - LIVE 2 3" xfId="501"/>
    <cellStyle name="_ASG L&amp;R PORTFOLIO - LIVE 3" xfId="502"/>
    <cellStyle name="_ASG L&amp;R PORTFOLIO - LIVE 3 2" xfId="503"/>
    <cellStyle name="_ASG L&amp;R PORTFOLIO - LIVE 4" xfId="504"/>
    <cellStyle name="_ASG L&amp;R PORTFOLIO - LIVE_Annexe 7c (2)" xfId="505"/>
    <cellStyle name="_ASG L&amp;R PORTFOLIO - LIVE_annexe 7c mise à jour uk" xfId="506"/>
    <cellStyle name="_ASG PORTFOLIO" xfId="507"/>
    <cellStyle name="_ASG PORTFOLIO 2" xfId="508"/>
    <cellStyle name="_ASG PORTFOLIO 2 2" xfId="509"/>
    <cellStyle name="_ASG PORTFOLIO 2 2 2" xfId="510"/>
    <cellStyle name="_ASG PORTFOLIO 2 3" xfId="511"/>
    <cellStyle name="_ASG PORTFOLIO 3" xfId="512"/>
    <cellStyle name="_ASG PORTFOLIO 3 2" xfId="513"/>
    <cellStyle name="_ASG PORTFOLIO 4" xfId="514"/>
    <cellStyle name="_ASG PORTFOLIO_Annexe 7c (2)" xfId="515"/>
    <cellStyle name="_ASG PORTFOLIO_annexe 7c mise à jour uk" xfId="516"/>
    <cellStyle name="_Assets" xfId="517"/>
    <cellStyle name="_Autres métiers CIB dec" xfId="518"/>
    <cellStyle name="_B - Pricing" xfId="519"/>
    <cellStyle name="_B trento e bolzano 06T2" xfId="520"/>
    <cellStyle name="_B.Save" xfId="521"/>
    <cellStyle name="_base" xfId="522"/>
    <cellStyle name="_Base de données Matisse - 03 2008" xfId="523"/>
    <cellStyle name="_Base historique" xfId="524"/>
    <cellStyle name="_Basel 2 Estimates v1" xfId="525"/>
    <cellStyle name="_Basel 2 Estimates v1 2" xfId="526"/>
    <cellStyle name="_Basel 2 Estimates v1 2 2" xfId="527"/>
    <cellStyle name="_Basel 2 Estimates v1 2 2 2" xfId="528"/>
    <cellStyle name="_Basel 2 Estimates v1 2 3" xfId="529"/>
    <cellStyle name="_Basel 2 Estimates v1 3" xfId="530"/>
    <cellStyle name="_Basel 2 Estimates v1 3 2" xfId="531"/>
    <cellStyle name="_Basel 2 Estimates v1 4" xfId="532"/>
    <cellStyle name="_Basel 2 Estimates v1_Annexe 7c (2)" xfId="533"/>
    <cellStyle name="_Basel 2 Estimates v1_annexe 7c mise à jour uk" xfId="534"/>
    <cellStyle name="_Bd" xfId="535"/>
    <cellStyle name="_BDDF (2)" xfId="536"/>
    <cellStyle name="_Bloomberg Data" xfId="537"/>
    <cellStyle name="_BNPP Standalone Baseline_19062009" xfId="538"/>
    <cellStyle name="_BNPP-2Q07 Generales - File_D-10 14-06-07" xfId="539"/>
    <cellStyle name="_BNPP-2Q07 Generales - File_D-20" xfId="540"/>
    <cellStyle name="_BNPP-4Q06 Generales - File_D-20 reçu" xfId="541"/>
    <cellStyle name="_BNPP-4Q06 Generales - File_D-20 reçu_Annexe AFS_ Taiwan vie_BNPP Q12010" xfId="542"/>
    <cellStyle name="_BNPP-4Q06 Vida - File_D-20 version corrigée CMO" xfId="543"/>
    <cellStyle name="_BNPP-4Q06 Vida - File_D-20 version corrigée CMO_Annexe AFS_ Taiwan vie_BNPP Q12010" xfId="544"/>
    <cellStyle name="_Bond" xfId="545"/>
    <cellStyle name="_Bond 2" xfId="546"/>
    <cellStyle name="_Bond 2 2" xfId="547"/>
    <cellStyle name="_Bond 2 2 2" xfId="548"/>
    <cellStyle name="_Bond 2 3" xfId="549"/>
    <cellStyle name="_Bond 3" xfId="550"/>
    <cellStyle name="_Bond 3 2" xfId="551"/>
    <cellStyle name="_Bond 4" xfId="552"/>
    <cellStyle name="_Bond_Annexe 7c (2)" xfId="553"/>
    <cellStyle name="_Bond_annexe 7c mise à jour uk" xfId="554"/>
    <cellStyle name="_BondSheet" xfId="555"/>
    <cellStyle name="_Book11" xfId="556"/>
    <cellStyle name="_Book2" xfId="557"/>
    <cellStyle name="_Book2_Degas HFTO" xfId="558"/>
    <cellStyle name="_Bresil Vie T3 2006 Coda XL v6" xfId="559"/>
    <cellStyle name="_Bresil Vie T3 2006 Coda XL v6_Annexe AFS_ Taiwan vie_BNPP Q12010" xfId="560"/>
    <cellStyle name="_C - main" xfId="561"/>
    <cellStyle name="_C.Loader" xfId="562"/>
    <cellStyle name="_Ca" xfId="563"/>
    <cellStyle name="_Central Functions Cut" xfId="564"/>
    <cellStyle name="_Centroleasing - Foglio di Lavoro - 06T3" xfId="565"/>
    <cellStyle name="_Centrovita_Suivi_Technique_CHRONIQUE" xfId="566"/>
    <cellStyle name="_Cf" xfId="567"/>
    <cellStyle name="_Cheyne(07-04-2005)" xfId="568"/>
    <cellStyle name="_Chilird 122006 reçu v3" xfId="569"/>
    <cellStyle name="_Chilird 122006 reçu v3_Annexe AFS_ Taiwan vie_BNPP Q12010" xfId="570"/>
    <cellStyle name="_Chilird T3 2006 Coda XL v2" xfId="571"/>
    <cellStyle name="_Chilird T3 2006 Coda XL v2_Annexe AFS_ Taiwan vie_BNPP Q12010" xfId="572"/>
    <cellStyle name="_Chilird T3 2006 Coda XL v2_Taiwan RD - Arrete BNPPA 1T07" xfId="573"/>
    <cellStyle name="_Chilird T3 2006 Coda XL v2_Taiwan RD - Arrete BNPPA 1T07 modifié" xfId="574"/>
    <cellStyle name="_Chilird T3 2006 Coda XL v2_Taiwan RD - final draft_J-20 1Q07 v travail" xfId="575"/>
    <cellStyle name="_Chilird T3 2006 Coda XL v2_Taiwan RD intégration dans CODA v6" xfId="576"/>
    <cellStyle name="_Chilird T3 2006 Coda XL v2_Taiwan VIE - Arrete BNPPA 1T07 modifié" xfId="577"/>
    <cellStyle name="_Chilird T3 2006 Coda XL v2_Taiwan VIE - Arrete BNPPA 1T07 modifié_Annexe AFS_ Taiwan vie_BNPP Q12010" xfId="578"/>
    <cellStyle name="_Chiusura Agos Gap 05T3" xfId="579"/>
    <cellStyle name="_Chiusura Agos Rev SpA 05T2" xfId="580"/>
    <cellStyle name="_Chiusura Agos Riass 05T2 def" xfId="581"/>
    <cellStyle name="_Chiusura Agos SpA 04T1" xfId="582"/>
    <cellStyle name="_Chiusura Agos TLMKG 06T2" xfId="583"/>
    <cellStyle name="_Chiusura Compass 04T1" xfId="584"/>
    <cellStyle name="_Chiusura GMAC 04T1" xfId="585"/>
    <cellStyle name="_Chiusura GMAC 04T2" xfId="586"/>
    <cellStyle name="_Classeur1" xfId="587"/>
    <cellStyle name="_Classeur2" xfId="588"/>
    <cellStyle name="_Classeur3" xfId="589"/>
    <cellStyle name="_CNH 06T2" xfId="590"/>
    <cellStyle name="_Collateral Generator" xfId="591"/>
    <cellStyle name="_Comma" xfId="592"/>
    <cellStyle name="_Comma 2" xfId="593"/>
    <cellStyle name="_Comma 2 2" xfId="594"/>
    <cellStyle name="_Comma 2 2 2" xfId="595"/>
    <cellStyle name="_Comma 2 3" xfId="596"/>
    <cellStyle name="_Comma 2 4" xfId="597"/>
    <cellStyle name="_Comma 3" xfId="598"/>
    <cellStyle name="_Comma 3 2" xfId="599"/>
    <cellStyle name="_Comma 3 3" xfId="600"/>
    <cellStyle name="_Comma 3 4" xfId="601"/>
    <cellStyle name="_Comma 4" xfId="602"/>
    <cellStyle name="_Comma 5" xfId="603"/>
    <cellStyle name="_Comma_45647 - Annexe 6a au 31 03 2011 v2" xfId="604"/>
    <cellStyle name="_Comma_ABS Deal Tracer - Q3 2008" xfId="605"/>
    <cellStyle name="_Comma_ABS Deal Tracer - Q3 2008 2" xfId="606"/>
    <cellStyle name="_Comma_ABS Deal Tracer - Q3 2008 2 2" xfId="607"/>
    <cellStyle name="_Comma_ABS Deal Tracer - Q3 2008 2 2 2" xfId="608"/>
    <cellStyle name="_Comma_ABS Deal Tracer - Q3 2008 2 3" xfId="609"/>
    <cellStyle name="_Comma_ABS Deal Tracer - Q3 2008 3" xfId="610"/>
    <cellStyle name="_Comma_ABS Deal Tracer - Q3 2008 3 2" xfId="611"/>
    <cellStyle name="_Comma_ABS Deal Tracer - Q3 2008 4" xfId="612"/>
    <cellStyle name="_Comma_Aerium - Chester" xfId="613"/>
    <cellStyle name="_Comma_Aerium - Chester 2" xfId="614"/>
    <cellStyle name="_Comma_Aerium - Chester 2 2" xfId="615"/>
    <cellStyle name="_Comma_Aerium - Chester 2 2 2" xfId="616"/>
    <cellStyle name="_Comma_Aerium - Chester 2 3" xfId="617"/>
    <cellStyle name="_Comma_Aerium - Chester 3" xfId="618"/>
    <cellStyle name="_Comma_Aerium - Chester 3 2" xfId="619"/>
    <cellStyle name="_Comma_Aerium - Chester 4" xfId="620"/>
    <cellStyle name="_Comma_Aerium - Mercoeur" xfId="621"/>
    <cellStyle name="_Comma_Aerium - Mercoeur 2" xfId="622"/>
    <cellStyle name="_Comma_Aerium - Mercoeur 2 2" xfId="623"/>
    <cellStyle name="_Comma_Aerium - Mercoeur 2 2 2" xfId="624"/>
    <cellStyle name="_Comma_Aerium - Mercoeur 2 3" xfId="625"/>
    <cellStyle name="_Comma_Aerium - Mercoeur 3" xfId="626"/>
    <cellStyle name="_Comma_Aerium - Mercoeur 3 2" xfId="627"/>
    <cellStyle name="_Comma_Aerium - Mercoeur 4" xfId="628"/>
    <cellStyle name="_Comma_Agregate schedules" xfId="629"/>
    <cellStyle name="_Comma_Annexe 6 Détail comptes" xfId="630"/>
    <cellStyle name="_Comma_Babcock &amp; Brown Air Funding I" xfId="631"/>
    <cellStyle name="_Comma_Babcock &amp; Brown Air Funding I 2" xfId="632"/>
    <cellStyle name="_Comma_Babcock &amp; Brown Air Funding I 2 2" xfId="633"/>
    <cellStyle name="_Comma_Babcock &amp; Brown Air Funding I 2 2 2" xfId="634"/>
    <cellStyle name="_Comma_Babcock &amp; Brown Air Funding I 2 3" xfId="635"/>
    <cellStyle name="_Comma_Babcock &amp; Brown Air Funding I 3" xfId="636"/>
    <cellStyle name="_Comma_Babcock &amp; Brown Air Funding I 3 2" xfId="637"/>
    <cellStyle name="_Comma_Babcock &amp; Brown Air Funding I 4" xfId="638"/>
    <cellStyle name="_Comma_CC Tracking Model 10-feb (nov results)" xfId="639"/>
    <cellStyle name="_Comma_CC Tracking Model 10-feb (nov results) 2" xfId="640"/>
    <cellStyle name="_Comma_CC Tracking Model 10-feb (nov results) 3" xfId="641"/>
    <cellStyle name="_Comma_CC Tracking Model 10-feb (nov results)_shadow publication 2010.12" xfId="642"/>
    <cellStyle name="_Comma_CC Tracking Model 10-feb (nov results)_shadow publication 2010.12 2" xfId="643"/>
    <cellStyle name="_Comma_CC Tracking Model 10-feb (nov results)_Synthese cumul 300910" xfId="644"/>
    <cellStyle name="_Comma_CC Tracking Model 10-feb (nov results)_Synthese cumul 300910 2" xfId="645"/>
    <cellStyle name="_Comma_CC Tracking Model 13-feb (dec results)" xfId="646"/>
    <cellStyle name="_Comma_CC Tracking Model 13-feb (dec results) 2" xfId="647"/>
    <cellStyle name="_Comma_CC Tracking Model 13-feb (dec results) 3" xfId="648"/>
    <cellStyle name="_Comma_CC Tracking Model 13-feb (dec results)_shadow publication 2010.12" xfId="649"/>
    <cellStyle name="_Comma_CC Tracking Model 13-feb (dec results)_shadow publication 2010.12 2" xfId="650"/>
    <cellStyle name="_Comma_CC Tracking Model 13-feb (dec results)_Synthese cumul 300910" xfId="651"/>
    <cellStyle name="_Comma_CC Tracking Model 13-feb (dec results)_Synthese cumul 300910 2" xfId="652"/>
    <cellStyle name="_Comma_Cost Calc" xfId="653"/>
    <cellStyle name="_Comma_Cost Calc 2" xfId="654"/>
    <cellStyle name="_Comma_Cost Calc 2 2" xfId="655"/>
    <cellStyle name="_Comma_Cost Calc 2 2 2" xfId="656"/>
    <cellStyle name="_Comma_Cost Calc 2 3" xfId="657"/>
    <cellStyle name="_Comma_Cost Calc 3" xfId="658"/>
    <cellStyle name="_Comma_Cost Calc 3 2" xfId="659"/>
    <cellStyle name="_Comma_Cost Calc 4" xfId="660"/>
    <cellStyle name="_Comma_Cost Calc_ABS Deal Tracer - Q3 2008" xfId="661"/>
    <cellStyle name="_Comma_Cost Calc_ABS Deal Tracer - Q3 2008 2" xfId="662"/>
    <cellStyle name="_Comma_Cost Calc_ABS Deal Tracer - Q3 2008 2 2" xfId="663"/>
    <cellStyle name="_Comma_Cost Calc_ABS Deal Tracer - Q3 2008 2 2 2" xfId="664"/>
    <cellStyle name="_Comma_Cost Calc_ABS Deal Tracer - Q3 2008 2 3" xfId="665"/>
    <cellStyle name="_Comma_Cost Calc_ABS Deal Tracer - Q3 2008 3" xfId="666"/>
    <cellStyle name="_Comma_Cost Calc_ABS Deal Tracer - Q3 2008 3 2" xfId="667"/>
    <cellStyle name="_Comma_Cost Calc_ABS Deal Tracer - Q3 2008 4" xfId="668"/>
    <cellStyle name="_Comma_Cost Calc_Aerium - Chester" xfId="669"/>
    <cellStyle name="_Comma_Cost Calc_Aerium - Chester 2" xfId="670"/>
    <cellStyle name="_Comma_Cost Calc_Aerium - Chester 2 2" xfId="671"/>
    <cellStyle name="_Comma_Cost Calc_Aerium - Chester 2 2 2" xfId="672"/>
    <cellStyle name="_Comma_Cost Calc_Aerium - Chester 2 3" xfId="673"/>
    <cellStyle name="_Comma_Cost Calc_Aerium - Chester 3" xfId="674"/>
    <cellStyle name="_Comma_Cost Calc_Aerium - Chester 3 2" xfId="675"/>
    <cellStyle name="_Comma_Cost Calc_Aerium - Chester 4" xfId="676"/>
    <cellStyle name="_Comma_Cost Calc_Aerium - Mercoeur" xfId="677"/>
    <cellStyle name="_Comma_Cost Calc_Aerium - Mercoeur 2" xfId="678"/>
    <cellStyle name="_Comma_Cost Calc_Aerium - Mercoeur 2 2" xfId="679"/>
    <cellStyle name="_Comma_Cost Calc_Aerium - Mercoeur 2 2 2" xfId="680"/>
    <cellStyle name="_Comma_Cost Calc_Aerium - Mercoeur 2 3" xfId="681"/>
    <cellStyle name="_Comma_Cost Calc_Aerium - Mercoeur 3" xfId="682"/>
    <cellStyle name="_Comma_Cost Calc_Aerium - Mercoeur 3 2" xfId="683"/>
    <cellStyle name="_Comma_Cost Calc_Aerium - Mercoeur 4" xfId="684"/>
    <cellStyle name="_Comma_Cost Calc_Babcock &amp; Brown Air Funding I" xfId="685"/>
    <cellStyle name="_Comma_Cost Calc_Babcock &amp; Brown Air Funding I 2" xfId="686"/>
    <cellStyle name="_Comma_Cost Calc_Babcock &amp; Brown Air Funding I 2 2" xfId="687"/>
    <cellStyle name="_Comma_Cost Calc_Babcock &amp; Brown Air Funding I 2 2 2" xfId="688"/>
    <cellStyle name="_Comma_Cost Calc_Babcock &amp; Brown Air Funding I 2 3" xfId="689"/>
    <cellStyle name="_Comma_Cost Calc_Babcock &amp; Brown Air Funding I 3" xfId="690"/>
    <cellStyle name="_Comma_Cost Calc_Babcock &amp; Brown Air Funding I 3 2" xfId="691"/>
    <cellStyle name="_Comma_Cost Calc_Babcock &amp; Brown Air Funding I 4" xfId="692"/>
    <cellStyle name="_Comma_Cost Calc_FCAR 364-day" xfId="693"/>
    <cellStyle name="_Comma_Cost Calc_FCAR 364-day 2" xfId="694"/>
    <cellStyle name="_Comma_Cost Calc_FCAR 364-day 2 2" xfId="695"/>
    <cellStyle name="_Comma_Cost Calc_FCAR 364-day 2 2 2" xfId="696"/>
    <cellStyle name="_Comma_Cost Calc_FCAR 364-day 2 3" xfId="697"/>
    <cellStyle name="_Comma_Cost Calc_FCAR 364-day 3" xfId="698"/>
    <cellStyle name="_Comma_Cost Calc_FCAR 364-day 3 2" xfId="699"/>
    <cellStyle name="_Comma_Cost Calc_FCAR 364-day 4" xfId="700"/>
    <cellStyle name="_Comma_Cost Calc_FCAR 5-year" xfId="701"/>
    <cellStyle name="_Comma_Cost Calc_FCAR 5-year 2" xfId="702"/>
    <cellStyle name="_Comma_Cost Calc_FCAR 5-year 2 2" xfId="703"/>
    <cellStyle name="_Comma_Cost Calc_FCAR 5-year 2 2 2" xfId="704"/>
    <cellStyle name="_Comma_Cost Calc_FCAR 5-year 2 3" xfId="705"/>
    <cellStyle name="_Comma_Cost Calc_FCAR 5-year 3" xfId="706"/>
    <cellStyle name="_Comma_Cost Calc_FCAR 5-year 3 2" xfId="707"/>
    <cellStyle name="_Comma_Cost Calc_FCAR 5-year 4" xfId="708"/>
    <cellStyle name="_Comma_Cost Calc_FCC Zeus" xfId="709"/>
    <cellStyle name="_Comma_Cost Calc_FCC Zeus 2" xfId="710"/>
    <cellStyle name="_Comma_Cost Calc_FCC Zeus 2 2" xfId="711"/>
    <cellStyle name="_Comma_Cost Calc_FCC Zeus 2 2 2" xfId="712"/>
    <cellStyle name="_Comma_Cost Calc_FCC Zeus 2 3" xfId="713"/>
    <cellStyle name="_Comma_Cost Calc_FCC Zeus 3" xfId="714"/>
    <cellStyle name="_Comma_Cost Calc_FCC Zeus 3 2" xfId="715"/>
    <cellStyle name="_Comma_Cost Calc_FCC Zeus 4" xfId="716"/>
    <cellStyle name="_Comma_Cost Calc_Flagstar 2007-1A C AF4" xfId="717"/>
    <cellStyle name="_Comma_Cost Calc_Flagstar 2007-1A C AF4 2" xfId="718"/>
    <cellStyle name="_Comma_Cost Calc_Flagstar 2007-1A C AF4 2 2" xfId="719"/>
    <cellStyle name="_Comma_Cost Calc_Flagstar 2007-1A C AF4 2 2 2" xfId="720"/>
    <cellStyle name="_Comma_Cost Calc_Flagstar 2007-1A C AF4 2 3" xfId="721"/>
    <cellStyle name="_Comma_Cost Calc_Flagstar 2007-1A C AF4 3" xfId="722"/>
    <cellStyle name="_Comma_Cost Calc_Flagstar 2007-1A C AF4 3 2" xfId="723"/>
    <cellStyle name="_Comma_Cost Calc_Flagstar 2007-1A C AF4 4" xfId="724"/>
    <cellStyle name="_Comma_Cost Calc_ItalFinance SV2" xfId="725"/>
    <cellStyle name="_Comma_Cost Calc_ItalFinance SV2 2" xfId="726"/>
    <cellStyle name="_Comma_Cost Calc_ItalFinance SV2 2 2" xfId="727"/>
    <cellStyle name="_Comma_Cost Calc_ItalFinance SV2 2 2 2" xfId="728"/>
    <cellStyle name="_Comma_Cost Calc_ItalFinance SV2 2 3" xfId="729"/>
    <cellStyle name="_Comma_Cost Calc_ItalFinance SV2 3" xfId="730"/>
    <cellStyle name="_Comma_Cost Calc_ItalFinance SV2 3 2" xfId="731"/>
    <cellStyle name="_Comma_Cost Calc_ItalFinance SV2 4" xfId="732"/>
    <cellStyle name="_Comma_Cost Calc_Meliadi SaRL" xfId="733"/>
    <cellStyle name="_Comma_Cost Calc_Meliadi SaRL 2" xfId="734"/>
    <cellStyle name="_Comma_Cost Calc_Meliadi SaRL 2 2" xfId="735"/>
    <cellStyle name="_Comma_Cost Calc_Meliadi SaRL 2 2 2" xfId="736"/>
    <cellStyle name="_Comma_Cost Calc_Meliadi SaRL 2 3" xfId="737"/>
    <cellStyle name="_Comma_Cost Calc_Meliadi SaRL 3" xfId="738"/>
    <cellStyle name="_Comma_Cost Calc_Meliadi SaRL 3 2" xfId="739"/>
    <cellStyle name="_Comma_Cost Calc_Meliadi SaRL 4" xfId="740"/>
    <cellStyle name="_Comma_Cost Calc_Sheet1" xfId="741"/>
    <cellStyle name="_Comma_Cost Calc_Sheet1 2" xfId="742"/>
    <cellStyle name="_Comma_Cost Calc_Sheet1 2 2" xfId="743"/>
    <cellStyle name="_Comma_Cost Calc_Sheet1 2 2 2" xfId="744"/>
    <cellStyle name="_Comma_Cost Calc_Sheet1 2 3" xfId="745"/>
    <cellStyle name="_Comma_Cost Calc_Sheet1 3" xfId="746"/>
    <cellStyle name="_Comma_Cost Calc_Sheet1 3 2" xfId="747"/>
    <cellStyle name="_Comma_Cost Calc_Sheet1 4" xfId="748"/>
    <cellStyle name="_Comma_Cost Calc_Template" xfId="749"/>
    <cellStyle name="_Comma_Cost Calc_Template 2" xfId="750"/>
    <cellStyle name="_Comma_Cost Calc_Template 2 2" xfId="751"/>
    <cellStyle name="_Comma_Cost Calc_Template 2 2 2" xfId="752"/>
    <cellStyle name="_Comma_Cost Calc_Template 2 3" xfId="753"/>
    <cellStyle name="_Comma_Cost Calc_Template 3" xfId="754"/>
    <cellStyle name="_Comma_Cost Calc_Template 3 2" xfId="755"/>
    <cellStyle name="_Comma_Cost Calc_Template 4" xfId="756"/>
    <cellStyle name="_Comma_dcf" xfId="757"/>
    <cellStyle name="_Comma_dcf 2" xfId="758"/>
    <cellStyle name="_Comma_dcf 3" xfId="759"/>
    <cellStyle name="_Comma_dcf_shadow publication 2010.12" xfId="760"/>
    <cellStyle name="_Comma_dcf_shadow publication 2010.12 2" xfId="761"/>
    <cellStyle name="_Comma_dcf_Synthese cumul 300910" xfId="762"/>
    <cellStyle name="_Comma_dcf_Synthese cumul 300910 2" xfId="763"/>
    <cellStyle name="_Comma_Exclusion Karma" xfId="764"/>
    <cellStyle name="_Comma_Exposition des titres souverains (zone euro) au 31.12.2011 V4" xfId="765"/>
    <cellStyle name="_Comma_FCAR 364-day" xfId="766"/>
    <cellStyle name="_Comma_FCAR 364-day 2" xfId="767"/>
    <cellStyle name="_Comma_FCAR 364-day 2 2" xfId="768"/>
    <cellStyle name="_Comma_FCAR 364-day 2 2 2" xfId="769"/>
    <cellStyle name="_Comma_FCAR 364-day 2 3" xfId="770"/>
    <cellStyle name="_Comma_FCAR 364-day 3" xfId="771"/>
    <cellStyle name="_Comma_FCAR 364-day 3 2" xfId="772"/>
    <cellStyle name="_Comma_FCAR 364-day 4" xfId="773"/>
    <cellStyle name="_Comma_FCAR 5-year" xfId="774"/>
    <cellStyle name="_Comma_FCAR 5-year 2" xfId="775"/>
    <cellStyle name="_Comma_FCAR 5-year 2 2" xfId="776"/>
    <cellStyle name="_Comma_FCAR 5-year 2 2 2" xfId="777"/>
    <cellStyle name="_Comma_FCAR 5-year 2 3" xfId="778"/>
    <cellStyle name="_Comma_FCAR 5-year 3" xfId="779"/>
    <cellStyle name="_Comma_FCAR 5-year 3 2" xfId="780"/>
    <cellStyle name="_Comma_FCAR 5-year 4" xfId="781"/>
    <cellStyle name="_Comma_FCC Zeus" xfId="782"/>
    <cellStyle name="_Comma_FCC Zeus 2" xfId="783"/>
    <cellStyle name="_Comma_FCC Zeus 2 2" xfId="784"/>
    <cellStyle name="_Comma_FCC Zeus 2 2 2" xfId="785"/>
    <cellStyle name="_Comma_FCC Zeus 2 3" xfId="786"/>
    <cellStyle name="_Comma_FCC Zeus 3" xfId="787"/>
    <cellStyle name="_Comma_FCC Zeus 3 2" xfId="788"/>
    <cellStyle name="_Comma_FCC Zeus 4" xfId="789"/>
    <cellStyle name="_Comma_Feuil1" xfId="790"/>
    <cellStyle name="_Comma_Feuil1 2" xfId="791"/>
    <cellStyle name="_Comma_Flagstar 2007-1A C AF4" xfId="792"/>
    <cellStyle name="_Comma_Flagstar 2007-1A C AF4 2" xfId="793"/>
    <cellStyle name="_Comma_Flagstar 2007-1A C AF4 2 2" xfId="794"/>
    <cellStyle name="_Comma_Flagstar 2007-1A C AF4 2 2 2" xfId="795"/>
    <cellStyle name="_Comma_Flagstar 2007-1A C AF4 2 3" xfId="796"/>
    <cellStyle name="_Comma_Flagstar 2007-1A C AF4 3" xfId="797"/>
    <cellStyle name="_Comma_Flagstar 2007-1A C AF4 3 2" xfId="798"/>
    <cellStyle name="_Comma_Flagstar 2007-1A C AF4 4" xfId="799"/>
    <cellStyle name="_Comma_Gerard 1 -20 " xfId="800"/>
    <cellStyle name="_Comma_Gerard 1 -20  2" xfId="801"/>
    <cellStyle name="_Comma_Gerard 1 -20  2 2" xfId="802"/>
    <cellStyle name="_Comma_Gerard 1 -20  2 2 2" xfId="803"/>
    <cellStyle name="_Comma_Gerard 1 -20  2 3" xfId="804"/>
    <cellStyle name="_Comma_Gerard 1 -20  3" xfId="805"/>
    <cellStyle name="_Comma_Gerard 1 -20  3 2" xfId="806"/>
    <cellStyle name="_Comma_Gerard 1 -20  4" xfId="807"/>
    <cellStyle name="_Comma_Gerard 1 -20 _ABS Deal Tracer - Q3 2008" xfId="808"/>
    <cellStyle name="_Comma_Gerard 1 -20 _ABS Deal Tracer - Q3 2008 2" xfId="809"/>
    <cellStyle name="_Comma_Gerard 1 -20 _ABS Deal Tracer - Q3 2008 2 2" xfId="810"/>
    <cellStyle name="_Comma_Gerard 1 -20 _ABS Deal Tracer - Q3 2008 2 2 2" xfId="811"/>
    <cellStyle name="_Comma_Gerard 1 -20 _ABS Deal Tracer - Q3 2008 2 3" xfId="812"/>
    <cellStyle name="_Comma_Gerard 1 -20 _ABS Deal Tracer - Q3 2008 3" xfId="813"/>
    <cellStyle name="_Comma_Gerard 1 -20 _ABS Deal Tracer - Q3 2008 3 2" xfId="814"/>
    <cellStyle name="_Comma_Gerard 1 -20 _ABS Deal Tracer - Q3 2008 4" xfId="815"/>
    <cellStyle name="_Comma_Gerard 1 -20 _Aerium - Chester" xfId="816"/>
    <cellStyle name="_Comma_Gerard 1 -20 _Aerium - Chester 2" xfId="817"/>
    <cellStyle name="_Comma_Gerard 1 -20 _Aerium - Chester 2 2" xfId="818"/>
    <cellStyle name="_Comma_Gerard 1 -20 _Aerium - Chester 2 2 2" xfId="819"/>
    <cellStyle name="_Comma_Gerard 1 -20 _Aerium - Chester 2 3" xfId="820"/>
    <cellStyle name="_Comma_Gerard 1 -20 _Aerium - Chester 3" xfId="821"/>
    <cellStyle name="_Comma_Gerard 1 -20 _Aerium - Chester 3 2" xfId="822"/>
    <cellStyle name="_Comma_Gerard 1 -20 _Aerium - Chester 4" xfId="823"/>
    <cellStyle name="_Comma_Gerard 1 -20 _Aerium - Mercoeur" xfId="824"/>
    <cellStyle name="_Comma_Gerard 1 -20 _Aerium - Mercoeur 2" xfId="825"/>
    <cellStyle name="_Comma_Gerard 1 -20 _Aerium - Mercoeur 2 2" xfId="826"/>
    <cellStyle name="_Comma_Gerard 1 -20 _Aerium - Mercoeur 2 2 2" xfId="827"/>
    <cellStyle name="_Comma_Gerard 1 -20 _Aerium - Mercoeur 2 3" xfId="828"/>
    <cellStyle name="_Comma_Gerard 1 -20 _Aerium - Mercoeur 3" xfId="829"/>
    <cellStyle name="_Comma_Gerard 1 -20 _Aerium - Mercoeur 3 2" xfId="830"/>
    <cellStyle name="_Comma_Gerard 1 -20 _Aerium - Mercoeur 4" xfId="831"/>
    <cellStyle name="_Comma_Gerard 1 -20 _Babcock &amp; Brown Air Funding I" xfId="832"/>
    <cellStyle name="_Comma_Gerard 1 -20 _Babcock &amp; Brown Air Funding I 2" xfId="833"/>
    <cellStyle name="_Comma_Gerard 1 -20 _Babcock &amp; Brown Air Funding I 2 2" xfId="834"/>
    <cellStyle name="_Comma_Gerard 1 -20 _Babcock &amp; Brown Air Funding I 2 2 2" xfId="835"/>
    <cellStyle name="_Comma_Gerard 1 -20 _Babcock &amp; Brown Air Funding I 2 3" xfId="836"/>
    <cellStyle name="_Comma_Gerard 1 -20 _Babcock &amp; Brown Air Funding I 3" xfId="837"/>
    <cellStyle name="_Comma_Gerard 1 -20 _Babcock &amp; Brown Air Funding I 3 2" xfId="838"/>
    <cellStyle name="_Comma_Gerard 1 -20 _Babcock &amp; Brown Air Funding I 4" xfId="839"/>
    <cellStyle name="_Comma_Gerard 1 -20 _FCAR 364-day" xfId="840"/>
    <cellStyle name="_Comma_Gerard 1 -20 _FCAR 364-day 2" xfId="841"/>
    <cellStyle name="_Comma_Gerard 1 -20 _FCAR 364-day 2 2" xfId="842"/>
    <cellStyle name="_Comma_Gerard 1 -20 _FCAR 364-day 2 2 2" xfId="843"/>
    <cellStyle name="_Comma_Gerard 1 -20 _FCAR 364-day 2 3" xfId="844"/>
    <cellStyle name="_Comma_Gerard 1 -20 _FCAR 364-day 3" xfId="845"/>
    <cellStyle name="_Comma_Gerard 1 -20 _FCAR 364-day 3 2" xfId="846"/>
    <cellStyle name="_Comma_Gerard 1 -20 _FCAR 364-day 4" xfId="847"/>
    <cellStyle name="_Comma_Gerard 1 -20 _FCAR 5-year" xfId="848"/>
    <cellStyle name="_Comma_Gerard 1 -20 _FCAR 5-year 2" xfId="849"/>
    <cellStyle name="_Comma_Gerard 1 -20 _FCAR 5-year 2 2" xfId="850"/>
    <cellStyle name="_Comma_Gerard 1 -20 _FCAR 5-year 2 2 2" xfId="851"/>
    <cellStyle name="_Comma_Gerard 1 -20 _FCAR 5-year 2 3" xfId="852"/>
    <cellStyle name="_Comma_Gerard 1 -20 _FCAR 5-year 3" xfId="853"/>
    <cellStyle name="_Comma_Gerard 1 -20 _FCAR 5-year 3 2" xfId="854"/>
    <cellStyle name="_Comma_Gerard 1 -20 _FCAR 5-year 4" xfId="855"/>
    <cellStyle name="_Comma_Gerard 1 -20 _FCC Zeus" xfId="856"/>
    <cellStyle name="_Comma_Gerard 1 -20 _FCC Zeus 2" xfId="857"/>
    <cellStyle name="_Comma_Gerard 1 -20 _FCC Zeus 2 2" xfId="858"/>
    <cellStyle name="_Comma_Gerard 1 -20 _FCC Zeus 2 2 2" xfId="859"/>
    <cellStyle name="_Comma_Gerard 1 -20 _FCC Zeus 2 3" xfId="860"/>
    <cellStyle name="_Comma_Gerard 1 -20 _FCC Zeus 3" xfId="861"/>
    <cellStyle name="_Comma_Gerard 1 -20 _FCC Zeus 3 2" xfId="862"/>
    <cellStyle name="_Comma_Gerard 1 -20 _FCC Zeus 4" xfId="863"/>
    <cellStyle name="_Comma_Gerard 1 -20 _Flagstar 2007-1A C AF4" xfId="864"/>
    <cellStyle name="_Comma_Gerard 1 -20 _Flagstar 2007-1A C AF4 2" xfId="865"/>
    <cellStyle name="_Comma_Gerard 1 -20 _Flagstar 2007-1A C AF4 2 2" xfId="866"/>
    <cellStyle name="_Comma_Gerard 1 -20 _Flagstar 2007-1A C AF4 2 2 2" xfId="867"/>
    <cellStyle name="_Comma_Gerard 1 -20 _Flagstar 2007-1A C AF4 2 3" xfId="868"/>
    <cellStyle name="_Comma_Gerard 1 -20 _Flagstar 2007-1A C AF4 3" xfId="869"/>
    <cellStyle name="_Comma_Gerard 1 -20 _Flagstar 2007-1A C AF4 3 2" xfId="870"/>
    <cellStyle name="_Comma_Gerard 1 -20 _Flagstar 2007-1A C AF4 4" xfId="871"/>
    <cellStyle name="_Comma_Gerard 1 -20 _ItalFinance SV2" xfId="872"/>
    <cellStyle name="_Comma_Gerard 1 -20 _ItalFinance SV2 2" xfId="873"/>
    <cellStyle name="_Comma_Gerard 1 -20 _ItalFinance SV2 2 2" xfId="874"/>
    <cellStyle name="_Comma_Gerard 1 -20 _ItalFinance SV2 2 2 2" xfId="875"/>
    <cellStyle name="_Comma_Gerard 1 -20 _ItalFinance SV2 2 3" xfId="876"/>
    <cellStyle name="_Comma_Gerard 1 -20 _ItalFinance SV2 3" xfId="877"/>
    <cellStyle name="_Comma_Gerard 1 -20 _ItalFinance SV2 3 2" xfId="878"/>
    <cellStyle name="_Comma_Gerard 1 -20 _ItalFinance SV2 4" xfId="879"/>
    <cellStyle name="_Comma_Gerard 1 -20 _Meliadi SaRL" xfId="880"/>
    <cellStyle name="_Comma_Gerard 1 -20 _Meliadi SaRL 2" xfId="881"/>
    <cellStyle name="_Comma_Gerard 1 -20 _Meliadi SaRL 2 2" xfId="882"/>
    <cellStyle name="_Comma_Gerard 1 -20 _Meliadi SaRL 2 2 2" xfId="883"/>
    <cellStyle name="_Comma_Gerard 1 -20 _Meliadi SaRL 2 3" xfId="884"/>
    <cellStyle name="_Comma_Gerard 1 -20 _Meliadi SaRL 3" xfId="885"/>
    <cellStyle name="_Comma_Gerard 1 -20 _Meliadi SaRL 3 2" xfId="886"/>
    <cellStyle name="_Comma_Gerard 1 -20 _Meliadi SaRL 4" xfId="887"/>
    <cellStyle name="_Comma_Gerard 1 -20 _Sheet1" xfId="888"/>
    <cellStyle name="_Comma_Gerard 1 -20 _Sheet1 2" xfId="889"/>
    <cellStyle name="_Comma_Gerard 1 -20 _Sheet1 2 2" xfId="890"/>
    <cellStyle name="_Comma_Gerard 1 -20 _Sheet1 2 2 2" xfId="891"/>
    <cellStyle name="_Comma_Gerard 1 -20 _Sheet1 2 3" xfId="892"/>
    <cellStyle name="_Comma_Gerard 1 -20 _Sheet1 3" xfId="893"/>
    <cellStyle name="_Comma_Gerard 1 -20 _Sheet1 3 2" xfId="894"/>
    <cellStyle name="_Comma_Gerard 1 -20 _Sheet1 4" xfId="895"/>
    <cellStyle name="_Comma_Gerard 1 -20 _Template" xfId="896"/>
    <cellStyle name="_Comma_Gerard 1 -20 _Template 2" xfId="897"/>
    <cellStyle name="_Comma_Gerard 1 -20 _Template 2 2" xfId="898"/>
    <cellStyle name="_Comma_Gerard 1 -20 _Template 2 2 2" xfId="899"/>
    <cellStyle name="_Comma_Gerard 1 -20 _Template 2 3" xfId="900"/>
    <cellStyle name="_Comma_Gerard 1 -20 _Template 3" xfId="901"/>
    <cellStyle name="_Comma_Gerard 1 -20 _Template 3 2" xfId="902"/>
    <cellStyle name="_Comma_Gerard 1 -20 _Template 4" xfId="903"/>
    <cellStyle name="_Comma_Industrial Plan_Datafile_15092009_without mecanical" xfId="904"/>
    <cellStyle name="_Comma_ItalFinance SV2" xfId="905"/>
    <cellStyle name="_Comma_ItalFinance SV2 2" xfId="906"/>
    <cellStyle name="_Comma_ItalFinance SV2 2 2" xfId="907"/>
    <cellStyle name="_Comma_ItalFinance SV2 2 2 2" xfId="908"/>
    <cellStyle name="_Comma_ItalFinance SV2 2 3" xfId="909"/>
    <cellStyle name="_Comma_ItalFinance SV2 3" xfId="910"/>
    <cellStyle name="_Comma_ItalFinance SV2 3 2" xfId="911"/>
    <cellStyle name="_Comma_ItalFinance SV2 4" xfId="912"/>
    <cellStyle name="_Comma_LBO (Post IM)" xfId="913"/>
    <cellStyle name="_Comma_LBO (Post IM) 2" xfId="914"/>
    <cellStyle name="_Comma_LBO (Post IM) 3" xfId="915"/>
    <cellStyle name="_Comma_LBO (Post IM)_shadow publication 2010.12" xfId="916"/>
    <cellStyle name="_Comma_LBO (Post IM)_shadow publication 2010.12 2" xfId="917"/>
    <cellStyle name="_Comma_LBO (Post IM)_Synthese cumul 300910" xfId="918"/>
    <cellStyle name="_Comma_LBO (Post IM)_Synthese cumul 300910 2" xfId="919"/>
    <cellStyle name="_Comma_Meliadi SaRL" xfId="920"/>
    <cellStyle name="_Comma_Meliadi SaRL 2" xfId="921"/>
    <cellStyle name="_Comma_Meliadi SaRL 2 2" xfId="922"/>
    <cellStyle name="_Comma_Meliadi SaRL 2 2 2" xfId="923"/>
    <cellStyle name="_Comma_Meliadi SaRL 2 3" xfId="924"/>
    <cellStyle name="_Comma_Meliadi SaRL 3" xfId="925"/>
    <cellStyle name="_Comma_Meliadi SaRL 3 2" xfId="926"/>
    <cellStyle name="_Comma_Meliadi SaRL 4" xfId="927"/>
    <cellStyle name="_Comma_Prepayment-WAL Assumptions" xfId="928"/>
    <cellStyle name="_Comma_Queen III - PPA reversal Banking Book - 090630" xfId="929"/>
    <cellStyle name="_Comma_Queen III - PPA reversal Banking Book - 090630 2" xfId="930"/>
    <cellStyle name="_Comma_Queen III - PPA reversal Banking Book - 090630 3" xfId="931"/>
    <cellStyle name="_Comma_Queen III - PPA reversal Banking Book - 090630_21h" xfId="932"/>
    <cellStyle name="_Comma_Queen III - PPA reversal Banking Book - 090630_21h 2" xfId="933"/>
    <cellStyle name="_Comma_Queen III - PPA reversal Banking Book - 090630_Feuil1" xfId="934"/>
    <cellStyle name="_Comma_Queen III - PPA reversal Banking Book - 090630_Feuil1 2" xfId="935"/>
    <cellStyle name="_Comma_Queen III - PPA reversal Banking Book - 090708h" xfId="936"/>
    <cellStyle name="_Comma_Queen III - PPA reversal Banking Book - 090708h 2" xfId="937"/>
    <cellStyle name="_Comma_Queen III - PPA reversal Banking Book - 090709 12h vm pour databook" xfId="938"/>
    <cellStyle name="_Comma_Queen III - PPA reversal Banking Book - 090709 12h vm pour databook 2" xfId="939"/>
    <cellStyle name="_Comma_Queen III - PPA reversal Banking Book - 090709 12h vm pour databook 3" xfId="940"/>
    <cellStyle name="_Comma_Queen III - Rationalisation des Issued Debts - 090723" xfId="941"/>
    <cellStyle name="_Comma_Queen III - Rationalisation des Issued Debts - 090723 2" xfId="942"/>
    <cellStyle name="_Comma_RApres 4.02.02" xfId="943"/>
    <cellStyle name="_Comma_shadow publication 2010.12" xfId="944"/>
    <cellStyle name="_Comma_shadow publication 2010.12 2" xfId="945"/>
    <cellStyle name="_Comma_Sheet1" xfId="946"/>
    <cellStyle name="_Comma_Sheet1 2" xfId="947"/>
    <cellStyle name="_Comma_Sheet1 2 2" xfId="948"/>
    <cellStyle name="_Comma_Sheet1 2 2 2" xfId="949"/>
    <cellStyle name="_Comma_Sheet1 2 3" xfId="950"/>
    <cellStyle name="_Comma_Sheet1 3" xfId="951"/>
    <cellStyle name="_Comma_Sheet1 3 2" xfId="952"/>
    <cellStyle name="_Comma_Sheet1 4" xfId="953"/>
    <cellStyle name="_Comma_Synthese cumul 300910" xfId="954"/>
    <cellStyle name="_Comma_Synthese cumul 300910 2" xfId="955"/>
    <cellStyle name="_Comma_Template" xfId="956"/>
    <cellStyle name="_Comma_Template 2" xfId="957"/>
    <cellStyle name="_Comma_Template 2 2" xfId="958"/>
    <cellStyle name="_Comma_Template 2 2 2" xfId="959"/>
    <cellStyle name="_Comma_Template 2 3" xfId="960"/>
    <cellStyle name="_Comma_Template 3" xfId="961"/>
    <cellStyle name="_Comma_Template 3 2" xfId="962"/>
    <cellStyle name="_Comma_Template 4" xfId="963"/>
    <cellStyle name="_Comma_Tenants &amp; Costs" xfId="964"/>
    <cellStyle name="_Comma_Tenants &amp; Costs 2" xfId="965"/>
    <cellStyle name="_Comma_Tenants &amp; Costs 2 2" xfId="966"/>
    <cellStyle name="_Comma_Tenants &amp; Costs 2 2 2" xfId="967"/>
    <cellStyle name="_Comma_Tenants &amp; Costs 2 3" xfId="968"/>
    <cellStyle name="_Comma_Tenants &amp; Costs 3" xfId="969"/>
    <cellStyle name="_Comma_Tenants &amp; Costs 3 2" xfId="970"/>
    <cellStyle name="_Comma_Tenants &amp; Costs 4" xfId="971"/>
    <cellStyle name="_Comma_Tenants &amp; Costs_ABS Deal Tracer - Q3 2008" xfId="972"/>
    <cellStyle name="_Comma_Tenants &amp; Costs_ABS Deal Tracer - Q3 2008 2" xfId="973"/>
    <cellStyle name="_Comma_Tenants &amp; Costs_ABS Deal Tracer - Q3 2008 2 2" xfId="974"/>
    <cellStyle name="_Comma_Tenants &amp; Costs_ABS Deal Tracer - Q3 2008 2 2 2" xfId="975"/>
    <cellStyle name="_Comma_Tenants &amp; Costs_ABS Deal Tracer - Q3 2008 2 3" xfId="976"/>
    <cellStyle name="_Comma_Tenants &amp; Costs_ABS Deal Tracer - Q3 2008 3" xfId="977"/>
    <cellStyle name="_Comma_Tenants &amp; Costs_ABS Deal Tracer - Q3 2008 3 2" xfId="978"/>
    <cellStyle name="_Comma_Tenants &amp; Costs_ABS Deal Tracer - Q3 2008 4" xfId="979"/>
    <cellStyle name="_Comma_Tenants &amp; Costs_Aerium - Chester" xfId="980"/>
    <cellStyle name="_Comma_Tenants &amp; Costs_Aerium - Chester 2" xfId="981"/>
    <cellStyle name="_Comma_Tenants &amp; Costs_Aerium - Chester 2 2" xfId="982"/>
    <cellStyle name="_Comma_Tenants &amp; Costs_Aerium - Chester 2 2 2" xfId="983"/>
    <cellStyle name="_Comma_Tenants &amp; Costs_Aerium - Chester 2 3" xfId="984"/>
    <cellStyle name="_Comma_Tenants &amp; Costs_Aerium - Chester 3" xfId="985"/>
    <cellStyle name="_Comma_Tenants &amp; Costs_Aerium - Chester 3 2" xfId="986"/>
    <cellStyle name="_Comma_Tenants &amp; Costs_Aerium - Chester 4" xfId="987"/>
    <cellStyle name="_Comma_Tenants &amp; Costs_Aerium - Mercoeur" xfId="988"/>
    <cellStyle name="_Comma_Tenants &amp; Costs_Aerium - Mercoeur 2" xfId="989"/>
    <cellStyle name="_Comma_Tenants &amp; Costs_Aerium - Mercoeur 2 2" xfId="990"/>
    <cellStyle name="_Comma_Tenants &amp; Costs_Aerium - Mercoeur 2 2 2" xfId="991"/>
    <cellStyle name="_Comma_Tenants &amp; Costs_Aerium - Mercoeur 2 3" xfId="992"/>
    <cellStyle name="_Comma_Tenants &amp; Costs_Aerium - Mercoeur 3" xfId="993"/>
    <cellStyle name="_Comma_Tenants &amp; Costs_Aerium - Mercoeur 3 2" xfId="994"/>
    <cellStyle name="_Comma_Tenants &amp; Costs_Aerium - Mercoeur 4" xfId="995"/>
    <cellStyle name="_Comma_Tenants &amp; Costs_Babcock &amp; Brown Air Funding I" xfId="996"/>
    <cellStyle name="_Comma_Tenants &amp; Costs_Babcock &amp; Brown Air Funding I 2" xfId="997"/>
    <cellStyle name="_Comma_Tenants &amp; Costs_Babcock &amp; Brown Air Funding I 2 2" xfId="998"/>
    <cellStyle name="_Comma_Tenants &amp; Costs_Babcock &amp; Brown Air Funding I 2 2 2" xfId="999"/>
    <cellStyle name="_Comma_Tenants &amp; Costs_Babcock &amp; Brown Air Funding I 2 3" xfId="1000"/>
    <cellStyle name="_Comma_Tenants &amp; Costs_Babcock &amp; Brown Air Funding I 3" xfId="1001"/>
    <cellStyle name="_Comma_Tenants &amp; Costs_Babcock &amp; Brown Air Funding I 3 2" xfId="1002"/>
    <cellStyle name="_Comma_Tenants &amp; Costs_Babcock &amp; Brown Air Funding I 4" xfId="1003"/>
    <cellStyle name="_Comma_Tenants &amp; Costs_FCAR 364-day" xfId="1004"/>
    <cellStyle name="_Comma_Tenants &amp; Costs_FCAR 364-day 2" xfId="1005"/>
    <cellStyle name="_Comma_Tenants &amp; Costs_FCAR 364-day 2 2" xfId="1006"/>
    <cellStyle name="_Comma_Tenants &amp; Costs_FCAR 364-day 2 2 2" xfId="1007"/>
    <cellStyle name="_Comma_Tenants &amp; Costs_FCAR 364-day 2 3" xfId="1008"/>
    <cellStyle name="_Comma_Tenants &amp; Costs_FCAR 364-day 3" xfId="1009"/>
    <cellStyle name="_Comma_Tenants &amp; Costs_FCAR 364-day 3 2" xfId="1010"/>
    <cellStyle name="_Comma_Tenants &amp; Costs_FCAR 364-day 4" xfId="1011"/>
    <cellStyle name="_Comma_Tenants &amp; Costs_FCAR 5-year" xfId="1012"/>
    <cellStyle name="_Comma_Tenants &amp; Costs_FCAR 5-year 2" xfId="1013"/>
    <cellStyle name="_Comma_Tenants &amp; Costs_FCAR 5-year 2 2" xfId="1014"/>
    <cellStyle name="_Comma_Tenants &amp; Costs_FCAR 5-year 2 2 2" xfId="1015"/>
    <cellStyle name="_Comma_Tenants &amp; Costs_FCAR 5-year 2 3" xfId="1016"/>
    <cellStyle name="_Comma_Tenants &amp; Costs_FCAR 5-year 3" xfId="1017"/>
    <cellStyle name="_Comma_Tenants &amp; Costs_FCAR 5-year 3 2" xfId="1018"/>
    <cellStyle name="_Comma_Tenants &amp; Costs_FCAR 5-year 4" xfId="1019"/>
    <cellStyle name="_Comma_Tenants &amp; Costs_FCC Zeus" xfId="1020"/>
    <cellStyle name="_Comma_Tenants &amp; Costs_FCC Zeus 2" xfId="1021"/>
    <cellStyle name="_Comma_Tenants &amp; Costs_FCC Zeus 2 2" xfId="1022"/>
    <cellStyle name="_Comma_Tenants &amp; Costs_FCC Zeus 2 2 2" xfId="1023"/>
    <cellStyle name="_Comma_Tenants &amp; Costs_FCC Zeus 2 3" xfId="1024"/>
    <cellStyle name="_Comma_Tenants &amp; Costs_FCC Zeus 3" xfId="1025"/>
    <cellStyle name="_Comma_Tenants &amp; Costs_FCC Zeus 3 2" xfId="1026"/>
    <cellStyle name="_Comma_Tenants &amp; Costs_FCC Zeus 4" xfId="1027"/>
    <cellStyle name="_Comma_Tenants &amp; Costs_Flagstar 2007-1A C AF4" xfId="1028"/>
    <cellStyle name="_Comma_Tenants &amp; Costs_Flagstar 2007-1A C AF4 2" xfId="1029"/>
    <cellStyle name="_Comma_Tenants &amp; Costs_Flagstar 2007-1A C AF4 2 2" xfId="1030"/>
    <cellStyle name="_Comma_Tenants &amp; Costs_Flagstar 2007-1A C AF4 2 2 2" xfId="1031"/>
    <cellStyle name="_Comma_Tenants &amp; Costs_Flagstar 2007-1A C AF4 2 3" xfId="1032"/>
    <cellStyle name="_Comma_Tenants &amp; Costs_Flagstar 2007-1A C AF4 3" xfId="1033"/>
    <cellStyle name="_Comma_Tenants &amp; Costs_Flagstar 2007-1A C AF4 3 2" xfId="1034"/>
    <cellStyle name="_Comma_Tenants &amp; Costs_Flagstar 2007-1A C AF4 4" xfId="1035"/>
    <cellStyle name="_Comma_Tenants &amp; Costs_ItalFinance SV2" xfId="1036"/>
    <cellStyle name="_Comma_Tenants &amp; Costs_ItalFinance SV2 2" xfId="1037"/>
    <cellStyle name="_Comma_Tenants &amp; Costs_ItalFinance SV2 2 2" xfId="1038"/>
    <cellStyle name="_Comma_Tenants &amp; Costs_ItalFinance SV2 2 2 2" xfId="1039"/>
    <cellStyle name="_Comma_Tenants &amp; Costs_ItalFinance SV2 2 3" xfId="1040"/>
    <cellStyle name="_Comma_Tenants &amp; Costs_ItalFinance SV2 3" xfId="1041"/>
    <cellStyle name="_Comma_Tenants &amp; Costs_ItalFinance SV2 3 2" xfId="1042"/>
    <cellStyle name="_Comma_Tenants &amp; Costs_ItalFinance SV2 4" xfId="1043"/>
    <cellStyle name="_Comma_Tenants &amp; Costs_Meliadi SaRL" xfId="1044"/>
    <cellStyle name="_Comma_Tenants &amp; Costs_Meliadi SaRL 2" xfId="1045"/>
    <cellStyle name="_Comma_Tenants &amp; Costs_Meliadi SaRL 2 2" xfId="1046"/>
    <cellStyle name="_Comma_Tenants &amp; Costs_Meliadi SaRL 2 2 2" xfId="1047"/>
    <cellStyle name="_Comma_Tenants &amp; Costs_Meliadi SaRL 2 3" xfId="1048"/>
    <cellStyle name="_Comma_Tenants &amp; Costs_Meliadi SaRL 3" xfId="1049"/>
    <cellStyle name="_Comma_Tenants &amp; Costs_Meliadi SaRL 3 2" xfId="1050"/>
    <cellStyle name="_Comma_Tenants &amp; Costs_Meliadi SaRL 4" xfId="1051"/>
    <cellStyle name="_Comma_Tenants &amp; Costs_Sheet1" xfId="1052"/>
    <cellStyle name="_Comma_Tenants &amp; Costs_Sheet1 2" xfId="1053"/>
    <cellStyle name="_Comma_Tenants &amp; Costs_Sheet1 2 2" xfId="1054"/>
    <cellStyle name="_Comma_Tenants &amp; Costs_Sheet1 2 2 2" xfId="1055"/>
    <cellStyle name="_Comma_Tenants &amp; Costs_Sheet1 2 3" xfId="1056"/>
    <cellStyle name="_Comma_Tenants &amp; Costs_Sheet1 3" xfId="1057"/>
    <cellStyle name="_Comma_Tenants &amp; Costs_Sheet1 3 2" xfId="1058"/>
    <cellStyle name="_Comma_Tenants &amp; Costs_Sheet1 4" xfId="1059"/>
    <cellStyle name="_Comma_Tenants &amp; Costs_Template" xfId="1060"/>
    <cellStyle name="_Comma_Tenants &amp; Costs_Template 2" xfId="1061"/>
    <cellStyle name="_Comma_Tenants &amp; Costs_Template 2 2" xfId="1062"/>
    <cellStyle name="_Comma_Tenants &amp; Costs_Template 2 2 2" xfId="1063"/>
    <cellStyle name="_Comma_Tenants &amp; Costs_Template 2 3" xfId="1064"/>
    <cellStyle name="_Comma_Tenants &amp; Costs_Template 3" xfId="1065"/>
    <cellStyle name="_Comma_Tenants &amp; Costs_Template 3 2" xfId="1066"/>
    <cellStyle name="_Comma_Tenants &amp; Costs_Template 4" xfId="1067"/>
    <cellStyle name="_Comma_Yield calculation worksheet 1a" xfId="1068"/>
    <cellStyle name="_Copperfield data" xfId="1069"/>
    <cellStyle name="_Copperfield data_Degas HFTO" xfId="1070"/>
    <cellStyle name="_Correlation Matrix" xfId="1071"/>
    <cellStyle name="_CR Parma e PC 06T2" xfId="1072"/>
    <cellStyle name="_CreditBonds" xfId="1073"/>
    <cellStyle name="_Creditski 27-Feb-02 eod_my2" xfId="1074"/>
    <cellStyle name="_CRPP coass gen 06T3" xfId="1075"/>
    <cellStyle name="_CtrySheet" xfId="1076"/>
    <cellStyle name="_Currency" xfId="1077"/>
    <cellStyle name="_Currency 2" xfId="1078"/>
    <cellStyle name="_Currency 2 2" xfId="1079"/>
    <cellStyle name="_Currency 2 2 2" xfId="1080"/>
    <cellStyle name="_Currency 2 3" xfId="1081"/>
    <cellStyle name="_Currency 2 4" xfId="1082"/>
    <cellStyle name="_Currency 3" xfId="1083"/>
    <cellStyle name="_Currency 3 2" xfId="1084"/>
    <cellStyle name="_Currency 3 3" xfId="1085"/>
    <cellStyle name="_Currency 3 4" xfId="1086"/>
    <cellStyle name="_Currency 4" xfId="1087"/>
    <cellStyle name="_Currency 5" xfId="1088"/>
    <cellStyle name="_Currency_15 Wizard Operating Model" xfId="1089"/>
    <cellStyle name="_Currency_15 Wizard Operating Model 2" xfId="1090"/>
    <cellStyle name="_Currency_15 Wizard Operating Model 3" xfId="1091"/>
    <cellStyle name="_Currency_15 Wizard Operating Model_shadow publication 2010.12" xfId="1092"/>
    <cellStyle name="_Currency_15 Wizard Operating Model_shadow publication 2010.12 2" xfId="1093"/>
    <cellStyle name="_Currency_15 Wizard Operating Model_Synthese cumul 300910" xfId="1094"/>
    <cellStyle name="_Currency_15 Wizard Operating Model_Synthese cumul 300910 2" xfId="1095"/>
    <cellStyle name="_Currency_45647 - Annexe 6a au 31 03 2011 v2" xfId="1096"/>
    <cellStyle name="_Currency_ABS Deal Tracer - Q3 2008" xfId="1097"/>
    <cellStyle name="_Currency_ABS Deal Tracer - Q3 2008 2" xfId="1098"/>
    <cellStyle name="_Currency_ABS Deal Tracer - Q3 2008 2 2" xfId="1099"/>
    <cellStyle name="_Currency_ABS Deal Tracer - Q3 2008 2 2 2" xfId="1100"/>
    <cellStyle name="_Currency_ABS Deal Tracer - Q3 2008 2 3" xfId="1101"/>
    <cellStyle name="_Currency_ABS Deal Tracer - Q3 2008 3" xfId="1102"/>
    <cellStyle name="_Currency_ABS Deal Tracer - Q3 2008 3 2" xfId="1103"/>
    <cellStyle name="_Currency_ABS Deal Tracer - Q3 2008 4" xfId="1104"/>
    <cellStyle name="_Currency_Aerium - Chester" xfId="1105"/>
    <cellStyle name="_Currency_Aerium - Chester 2" xfId="1106"/>
    <cellStyle name="_Currency_Aerium - Chester 2 2" xfId="1107"/>
    <cellStyle name="_Currency_Aerium - Chester 2 2 2" xfId="1108"/>
    <cellStyle name="_Currency_Aerium - Chester 2 3" xfId="1109"/>
    <cellStyle name="_Currency_Aerium - Chester 3" xfId="1110"/>
    <cellStyle name="_Currency_Aerium - Chester 3 2" xfId="1111"/>
    <cellStyle name="_Currency_Aerium - Chester 4" xfId="1112"/>
    <cellStyle name="_Currency_Aerium - Mercoeur" xfId="1113"/>
    <cellStyle name="_Currency_Aerium - Mercoeur 2" xfId="1114"/>
    <cellStyle name="_Currency_Aerium - Mercoeur 2 2" xfId="1115"/>
    <cellStyle name="_Currency_Aerium - Mercoeur 2 2 2" xfId="1116"/>
    <cellStyle name="_Currency_Aerium - Mercoeur 2 3" xfId="1117"/>
    <cellStyle name="_Currency_Aerium - Mercoeur 3" xfId="1118"/>
    <cellStyle name="_Currency_Aerium - Mercoeur 3 2" xfId="1119"/>
    <cellStyle name="_Currency_Aerium - Mercoeur 4" xfId="1120"/>
    <cellStyle name="_Currency_Agregate schedules" xfId="1121"/>
    <cellStyle name="_Currency_Annexe 6 Détail comptes" xfId="1122"/>
    <cellStyle name="_Currency_Babcock &amp; Brown Air Funding I" xfId="1123"/>
    <cellStyle name="_Currency_Babcock &amp; Brown Air Funding I 2" xfId="1124"/>
    <cellStyle name="_Currency_Babcock &amp; Brown Air Funding I 2 2" xfId="1125"/>
    <cellStyle name="_Currency_Babcock &amp; Brown Air Funding I 2 2 2" xfId="1126"/>
    <cellStyle name="_Currency_Babcock &amp; Brown Air Funding I 2 3" xfId="1127"/>
    <cellStyle name="_Currency_Babcock &amp; Brown Air Funding I 3" xfId="1128"/>
    <cellStyle name="_Currency_Babcock &amp; Brown Air Funding I 3 2" xfId="1129"/>
    <cellStyle name="_Currency_Babcock &amp; Brown Air Funding I 4" xfId="1130"/>
    <cellStyle name="_Currency_CC 3 Yr Forecast to IPO Banks (1)" xfId="1131"/>
    <cellStyle name="_Currency_CC 3 Yr Forecast to IPO Banks (1) 2" xfId="1132"/>
    <cellStyle name="_Currency_CC 3 Yr Forecast to IPO Banks (1) 3" xfId="1133"/>
    <cellStyle name="_Currency_CC 3 Yr Forecast to IPO Banks (1)_shadow publication 2010.12" xfId="1134"/>
    <cellStyle name="_Currency_CC 3 Yr Forecast to IPO Banks (1)_shadow publication 2010.12 2" xfId="1135"/>
    <cellStyle name="_Currency_CC 3 Yr Forecast to IPO Banks (1)_Synthese cumul 300910" xfId="1136"/>
    <cellStyle name="_Currency_CC 3 Yr Forecast to IPO Banks (1)_Synthese cumul 300910 2" xfId="1137"/>
    <cellStyle name="_Currency_CC Tracking Model 10-feb (nov results)" xfId="1138"/>
    <cellStyle name="_Currency_CC Tracking Model 10-feb (nov results) 2" xfId="1139"/>
    <cellStyle name="_Currency_CC Tracking Model 10-feb (nov results) 3" xfId="1140"/>
    <cellStyle name="_Currency_CC Tracking Model 10-feb (nov results)_shadow publication 2010.12" xfId="1141"/>
    <cellStyle name="_Currency_CC Tracking Model 10-feb (nov results)_shadow publication 2010.12 2" xfId="1142"/>
    <cellStyle name="_Currency_CC Tracking Model 10-feb (nov results)_Synthese cumul 300910" xfId="1143"/>
    <cellStyle name="_Currency_CC Tracking Model 10-feb (nov results)_Synthese cumul 300910 2" xfId="1144"/>
    <cellStyle name="_Currency_CC Tracking Model 13-feb (dec results)" xfId="1145"/>
    <cellStyle name="_Currency_CC Tracking Model 13-feb (dec results) 2" xfId="1146"/>
    <cellStyle name="_Currency_CC Tracking Model 13-feb (dec results) 3" xfId="1147"/>
    <cellStyle name="_Currency_CC Tracking Model 13-feb (dec results)_shadow publication 2010.12" xfId="1148"/>
    <cellStyle name="_Currency_CC Tracking Model 13-feb (dec results)_shadow publication 2010.12 2" xfId="1149"/>
    <cellStyle name="_Currency_CC Tracking Model 13-feb (dec results)_Synthese cumul 300910" xfId="1150"/>
    <cellStyle name="_Currency_CC Tracking Model 13-feb (dec results)_Synthese cumul 300910 2" xfId="1151"/>
    <cellStyle name="_Currency_Cost Calc" xfId="1152"/>
    <cellStyle name="_Currency_Cost Calc 2" xfId="1153"/>
    <cellStyle name="_Currency_Cost Calc 2 2" xfId="1154"/>
    <cellStyle name="_Currency_Cost Calc 2 2 2" xfId="1155"/>
    <cellStyle name="_Currency_Cost Calc 2 3" xfId="1156"/>
    <cellStyle name="_Currency_Cost Calc 3" xfId="1157"/>
    <cellStyle name="_Currency_Cost Calc 3 2" xfId="1158"/>
    <cellStyle name="_Currency_Cost Calc 4" xfId="1159"/>
    <cellStyle name="_Currency_Cost Calc_ABS Deal Tracer - Q3 2008" xfId="1160"/>
    <cellStyle name="_Currency_Cost Calc_ABS Deal Tracer - Q3 2008 2" xfId="1161"/>
    <cellStyle name="_Currency_Cost Calc_ABS Deal Tracer - Q3 2008 2 2" xfId="1162"/>
    <cellStyle name="_Currency_Cost Calc_ABS Deal Tracer - Q3 2008 2 2 2" xfId="1163"/>
    <cellStyle name="_Currency_Cost Calc_ABS Deal Tracer - Q3 2008 2 3" xfId="1164"/>
    <cellStyle name="_Currency_Cost Calc_ABS Deal Tracer - Q3 2008 3" xfId="1165"/>
    <cellStyle name="_Currency_Cost Calc_ABS Deal Tracer - Q3 2008 3 2" xfId="1166"/>
    <cellStyle name="_Currency_Cost Calc_ABS Deal Tracer - Q3 2008 4" xfId="1167"/>
    <cellStyle name="_Currency_Cost Calc_Aerium - Chester" xfId="1168"/>
    <cellStyle name="_Currency_Cost Calc_Aerium - Chester 2" xfId="1169"/>
    <cellStyle name="_Currency_Cost Calc_Aerium - Chester 2 2" xfId="1170"/>
    <cellStyle name="_Currency_Cost Calc_Aerium - Chester 2 2 2" xfId="1171"/>
    <cellStyle name="_Currency_Cost Calc_Aerium - Chester 2 3" xfId="1172"/>
    <cellStyle name="_Currency_Cost Calc_Aerium - Chester 3" xfId="1173"/>
    <cellStyle name="_Currency_Cost Calc_Aerium - Chester 3 2" xfId="1174"/>
    <cellStyle name="_Currency_Cost Calc_Aerium - Chester 4" xfId="1175"/>
    <cellStyle name="_Currency_Cost Calc_Aerium - Mercoeur" xfId="1176"/>
    <cellStyle name="_Currency_Cost Calc_Aerium - Mercoeur 2" xfId="1177"/>
    <cellStyle name="_Currency_Cost Calc_Aerium - Mercoeur 2 2" xfId="1178"/>
    <cellStyle name="_Currency_Cost Calc_Aerium - Mercoeur 2 2 2" xfId="1179"/>
    <cellStyle name="_Currency_Cost Calc_Aerium - Mercoeur 2 3" xfId="1180"/>
    <cellStyle name="_Currency_Cost Calc_Aerium - Mercoeur 3" xfId="1181"/>
    <cellStyle name="_Currency_Cost Calc_Aerium - Mercoeur 3 2" xfId="1182"/>
    <cellStyle name="_Currency_Cost Calc_Aerium - Mercoeur 4" xfId="1183"/>
    <cellStyle name="_Currency_Cost Calc_Babcock &amp; Brown Air Funding I" xfId="1184"/>
    <cellStyle name="_Currency_Cost Calc_Babcock &amp; Brown Air Funding I 2" xfId="1185"/>
    <cellStyle name="_Currency_Cost Calc_Babcock &amp; Brown Air Funding I 2 2" xfId="1186"/>
    <cellStyle name="_Currency_Cost Calc_Babcock &amp; Brown Air Funding I 2 2 2" xfId="1187"/>
    <cellStyle name="_Currency_Cost Calc_Babcock &amp; Brown Air Funding I 2 3" xfId="1188"/>
    <cellStyle name="_Currency_Cost Calc_Babcock &amp; Brown Air Funding I 3" xfId="1189"/>
    <cellStyle name="_Currency_Cost Calc_Babcock &amp; Brown Air Funding I 3 2" xfId="1190"/>
    <cellStyle name="_Currency_Cost Calc_Babcock &amp; Brown Air Funding I 4" xfId="1191"/>
    <cellStyle name="_Currency_Cost Calc_FCAR 364-day" xfId="1192"/>
    <cellStyle name="_Currency_Cost Calc_FCAR 364-day 2" xfId="1193"/>
    <cellStyle name="_Currency_Cost Calc_FCAR 364-day 2 2" xfId="1194"/>
    <cellStyle name="_Currency_Cost Calc_FCAR 364-day 2 2 2" xfId="1195"/>
    <cellStyle name="_Currency_Cost Calc_FCAR 364-day 2 3" xfId="1196"/>
    <cellStyle name="_Currency_Cost Calc_FCAR 364-day 3" xfId="1197"/>
    <cellStyle name="_Currency_Cost Calc_FCAR 364-day 3 2" xfId="1198"/>
    <cellStyle name="_Currency_Cost Calc_FCAR 364-day 4" xfId="1199"/>
    <cellStyle name="_Currency_Cost Calc_FCAR 5-year" xfId="1200"/>
    <cellStyle name="_Currency_Cost Calc_FCAR 5-year 2" xfId="1201"/>
    <cellStyle name="_Currency_Cost Calc_FCAR 5-year 2 2" xfId="1202"/>
    <cellStyle name="_Currency_Cost Calc_FCAR 5-year 2 2 2" xfId="1203"/>
    <cellStyle name="_Currency_Cost Calc_FCAR 5-year 2 3" xfId="1204"/>
    <cellStyle name="_Currency_Cost Calc_FCAR 5-year 3" xfId="1205"/>
    <cellStyle name="_Currency_Cost Calc_FCAR 5-year 3 2" xfId="1206"/>
    <cellStyle name="_Currency_Cost Calc_FCAR 5-year 4" xfId="1207"/>
    <cellStyle name="_Currency_Cost Calc_FCC Zeus" xfId="1208"/>
    <cellStyle name="_Currency_Cost Calc_FCC Zeus 2" xfId="1209"/>
    <cellStyle name="_Currency_Cost Calc_FCC Zeus 2 2" xfId="1210"/>
    <cellStyle name="_Currency_Cost Calc_FCC Zeus 2 2 2" xfId="1211"/>
    <cellStyle name="_Currency_Cost Calc_FCC Zeus 2 3" xfId="1212"/>
    <cellStyle name="_Currency_Cost Calc_FCC Zeus 3" xfId="1213"/>
    <cellStyle name="_Currency_Cost Calc_FCC Zeus 3 2" xfId="1214"/>
    <cellStyle name="_Currency_Cost Calc_FCC Zeus 4" xfId="1215"/>
    <cellStyle name="_Currency_Cost Calc_Flagstar 2007-1A C AF4" xfId="1216"/>
    <cellStyle name="_Currency_Cost Calc_Flagstar 2007-1A C AF4 2" xfId="1217"/>
    <cellStyle name="_Currency_Cost Calc_Flagstar 2007-1A C AF4 2 2" xfId="1218"/>
    <cellStyle name="_Currency_Cost Calc_Flagstar 2007-1A C AF4 2 2 2" xfId="1219"/>
    <cellStyle name="_Currency_Cost Calc_Flagstar 2007-1A C AF4 2 3" xfId="1220"/>
    <cellStyle name="_Currency_Cost Calc_Flagstar 2007-1A C AF4 3" xfId="1221"/>
    <cellStyle name="_Currency_Cost Calc_Flagstar 2007-1A C AF4 3 2" xfId="1222"/>
    <cellStyle name="_Currency_Cost Calc_Flagstar 2007-1A C AF4 4" xfId="1223"/>
    <cellStyle name="_Currency_Cost Calc_ItalFinance SV2" xfId="1224"/>
    <cellStyle name="_Currency_Cost Calc_ItalFinance SV2 2" xfId="1225"/>
    <cellStyle name="_Currency_Cost Calc_ItalFinance SV2 2 2" xfId="1226"/>
    <cellStyle name="_Currency_Cost Calc_ItalFinance SV2 2 2 2" xfId="1227"/>
    <cellStyle name="_Currency_Cost Calc_ItalFinance SV2 2 3" xfId="1228"/>
    <cellStyle name="_Currency_Cost Calc_ItalFinance SV2 3" xfId="1229"/>
    <cellStyle name="_Currency_Cost Calc_ItalFinance SV2 3 2" xfId="1230"/>
    <cellStyle name="_Currency_Cost Calc_ItalFinance SV2 4" xfId="1231"/>
    <cellStyle name="_Currency_Cost Calc_Meliadi SaRL" xfId="1232"/>
    <cellStyle name="_Currency_Cost Calc_Meliadi SaRL 2" xfId="1233"/>
    <cellStyle name="_Currency_Cost Calc_Meliadi SaRL 2 2" xfId="1234"/>
    <cellStyle name="_Currency_Cost Calc_Meliadi SaRL 2 2 2" xfId="1235"/>
    <cellStyle name="_Currency_Cost Calc_Meliadi SaRL 2 3" xfId="1236"/>
    <cellStyle name="_Currency_Cost Calc_Meliadi SaRL 3" xfId="1237"/>
    <cellStyle name="_Currency_Cost Calc_Meliadi SaRL 3 2" xfId="1238"/>
    <cellStyle name="_Currency_Cost Calc_Meliadi SaRL 4" xfId="1239"/>
    <cellStyle name="_Currency_Cost Calc_Sheet1" xfId="1240"/>
    <cellStyle name="_Currency_Cost Calc_Sheet1 2" xfId="1241"/>
    <cellStyle name="_Currency_Cost Calc_Sheet1 2 2" xfId="1242"/>
    <cellStyle name="_Currency_Cost Calc_Sheet1 2 2 2" xfId="1243"/>
    <cellStyle name="_Currency_Cost Calc_Sheet1 2 3" xfId="1244"/>
    <cellStyle name="_Currency_Cost Calc_Sheet1 3" xfId="1245"/>
    <cellStyle name="_Currency_Cost Calc_Sheet1 3 2" xfId="1246"/>
    <cellStyle name="_Currency_Cost Calc_Sheet1 4" xfId="1247"/>
    <cellStyle name="_Currency_Cost Calc_Template" xfId="1248"/>
    <cellStyle name="_Currency_Cost Calc_Template 2" xfId="1249"/>
    <cellStyle name="_Currency_Cost Calc_Template 2 2" xfId="1250"/>
    <cellStyle name="_Currency_Cost Calc_Template 2 2 2" xfId="1251"/>
    <cellStyle name="_Currency_Cost Calc_Template 2 3" xfId="1252"/>
    <cellStyle name="_Currency_Cost Calc_Template 3" xfId="1253"/>
    <cellStyle name="_Currency_Cost Calc_Template 3 2" xfId="1254"/>
    <cellStyle name="_Currency_Cost Calc_Template 4" xfId="1255"/>
    <cellStyle name="_Currency_dcf" xfId="1256"/>
    <cellStyle name="_Currency_dcf 2" xfId="1257"/>
    <cellStyle name="_Currency_dcf 3" xfId="1258"/>
    <cellStyle name="_Currency_dcf_shadow publication 2010.12" xfId="1259"/>
    <cellStyle name="_Currency_dcf_shadow publication 2010.12 2" xfId="1260"/>
    <cellStyle name="_Currency_dcf_Synthese cumul 300910" xfId="1261"/>
    <cellStyle name="_Currency_dcf_Synthese cumul 300910 2" xfId="1262"/>
    <cellStyle name="_Currency_Euston DCF" xfId="1263"/>
    <cellStyle name="_Currency_Euston DCF 2" xfId="1264"/>
    <cellStyle name="_Currency_Euston DCF 3" xfId="1265"/>
    <cellStyle name="_Currency_Euston DCF_shadow publication 2010.12" xfId="1266"/>
    <cellStyle name="_Currency_Euston DCF_shadow publication 2010.12 2" xfId="1267"/>
    <cellStyle name="_Currency_Euston DCF_Synthese cumul 300910" xfId="1268"/>
    <cellStyle name="_Currency_Euston DCF_Synthese cumul 300910 2" xfId="1269"/>
    <cellStyle name="_Currency_Exclusion Karma" xfId="1270"/>
    <cellStyle name="_Currency_Exposition des titres souverains (zone euro) au 31.12.2011 V4" xfId="1271"/>
    <cellStyle name="_Currency_FCAR 364-day" xfId="1272"/>
    <cellStyle name="_Currency_FCAR 364-day 2" xfId="1273"/>
    <cellStyle name="_Currency_FCAR 364-day 2 2" xfId="1274"/>
    <cellStyle name="_Currency_FCAR 364-day 2 2 2" xfId="1275"/>
    <cellStyle name="_Currency_FCAR 364-day 2 3" xfId="1276"/>
    <cellStyle name="_Currency_FCAR 364-day 3" xfId="1277"/>
    <cellStyle name="_Currency_FCAR 364-day 3 2" xfId="1278"/>
    <cellStyle name="_Currency_FCAR 364-day 4" xfId="1279"/>
    <cellStyle name="_Currency_FCAR 5-year" xfId="1280"/>
    <cellStyle name="_Currency_FCAR 5-year 2" xfId="1281"/>
    <cellStyle name="_Currency_FCAR 5-year 2 2" xfId="1282"/>
    <cellStyle name="_Currency_FCAR 5-year 2 2 2" xfId="1283"/>
    <cellStyle name="_Currency_FCAR 5-year 2 3" xfId="1284"/>
    <cellStyle name="_Currency_FCAR 5-year 3" xfId="1285"/>
    <cellStyle name="_Currency_FCAR 5-year 3 2" xfId="1286"/>
    <cellStyle name="_Currency_FCAR 5-year 4" xfId="1287"/>
    <cellStyle name="_Currency_FCC Zeus" xfId="1288"/>
    <cellStyle name="_Currency_FCC Zeus 2" xfId="1289"/>
    <cellStyle name="_Currency_FCC Zeus 2 2" xfId="1290"/>
    <cellStyle name="_Currency_FCC Zeus 2 2 2" xfId="1291"/>
    <cellStyle name="_Currency_FCC Zeus 2 3" xfId="1292"/>
    <cellStyle name="_Currency_FCC Zeus 3" xfId="1293"/>
    <cellStyle name="_Currency_FCC Zeus 3 2" xfId="1294"/>
    <cellStyle name="_Currency_FCC Zeus 4" xfId="1295"/>
    <cellStyle name="_Currency_Flagstar 2007-1A C AF4" xfId="1296"/>
    <cellStyle name="_Currency_Flagstar 2007-1A C AF4 2" xfId="1297"/>
    <cellStyle name="_Currency_Flagstar 2007-1A C AF4 2 2" xfId="1298"/>
    <cellStyle name="_Currency_Flagstar 2007-1A C AF4 2 2 2" xfId="1299"/>
    <cellStyle name="_Currency_Flagstar 2007-1A C AF4 2 3" xfId="1300"/>
    <cellStyle name="_Currency_Flagstar 2007-1A C AF4 3" xfId="1301"/>
    <cellStyle name="_Currency_Flagstar 2007-1A C AF4 3 2" xfId="1302"/>
    <cellStyle name="_Currency_Flagstar 2007-1A C AF4 4" xfId="1303"/>
    <cellStyle name="_Currency_Florida consensus estimates" xfId="1304"/>
    <cellStyle name="_Currency_Florida consensus estimates 2" xfId="1305"/>
    <cellStyle name="_Currency_Florida consensus estimates 3" xfId="1306"/>
    <cellStyle name="_Currency_Florida consensus estimates_shadow publication 2010.12" xfId="1307"/>
    <cellStyle name="_Currency_Florida consensus estimates_shadow publication 2010.12 2" xfId="1308"/>
    <cellStyle name="_Currency_Florida consensus estimates_Synthese cumul 300910" xfId="1309"/>
    <cellStyle name="_Currency_Florida consensus estimates_Synthese cumul 300910 2" xfId="1310"/>
    <cellStyle name="_Currency_Gerard 1 -20 " xfId="1311"/>
    <cellStyle name="_Currency_Gerard 1 -20  2" xfId="1312"/>
    <cellStyle name="_Currency_Gerard 1 -20  2 2" xfId="1313"/>
    <cellStyle name="_Currency_Gerard 1 -20  2 2 2" xfId="1314"/>
    <cellStyle name="_Currency_Gerard 1 -20  2 3" xfId="1315"/>
    <cellStyle name="_Currency_Gerard 1 -20  3" xfId="1316"/>
    <cellStyle name="_Currency_Gerard 1 -20  3 2" xfId="1317"/>
    <cellStyle name="_Currency_Gerard 1 -20  4" xfId="1318"/>
    <cellStyle name="_Currency_Gerard 1 -20 _ABS Deal Tracer - Q3 2008" xfId="1319"/>
    <cellStyle name="_Currency_Gerard 1 -20 _ABS Deal Tracer - Q3 2008 2" xfId="1320"/>
    <cellStyle name="_Currency_Gerard 1 -20 _ABS Deal Tracer - Q3 2008 2 2" xfId="1321"/>
    <cellStyle name="_Currency_Gerard 1 -20 _ABS Deal Tracer - Q3 2008 2 2 2" xfId="1322"/>
    <cellStyle name="_Currency_Gerard 1 -20 _ABS Deal Tracer - Q3 2008 2 3" xfId="1323"/>
    <cellStyle name="_Currency_Gerard 1 -20 _ABS Deal Tracer - Q3 2008 3" xfId="1324"/>
    <cellStyle name="_Currency_Gerard 1 -20 _ABS Deal Tracer - Q3 2008 3 2" xfId="1325"/>
    <cellStyle name="_Currency_Gerard 1 -20 _ABS Deal Tracer - Q3 2008 4" xfId="1326"/>
    <cellStyle name="_Currency_Gerard 1 -20 _Aerium - Chester" xfId="1327"/>
    <cellStyle name="_Currency_Gerard 1 -20 _Aerium - Chester 2" xfId="1328"/>
    <cellStyle name="_Currency_Gerard 1 -20 _Aerium - Chester 2 2" xfId="1329"/>
    <cellStyle name="_Currency_Gerard 1 -20 _Aerium - Chester 2 2 2" xfId="1330"/>
    <cellStyle name="_Currency_Gerard 1 -20 _Aerium - Chester 2 3" xfId="1331"/>
    <cellStyle name="_Currency_Gerard 1 -20 _Aerium - Chester 3" xfId="1332"/>
    <cellStyle name="_Currency_Gerard 1 -20 _Aerium - Chester 3 2" xfId="1333"/>
    <cellStyle name="_Currency_Gerard 1 -20 _Aerium - Chester 4" xfId="1334"/>
    <cellStyle name="_Currency_Gerard 1 -20 _Aerium - Mercoeur" xfId="1335"/>
    <cellStyle name="_Currency_Gerard 1 -20 _Aerium - Mercoeur 2" xfId="1336"/>
    <cellStyle name="_Currency_Gerard 1 -20 _Aerium - Mercoeur 2 2" xfId="1337"/>
    <cellStyle name="_Currency_Gerard 1 -20 _Aerium - Mercoeur 2 2 2" xfId="1338"/>
    <cellStyle name="_Currency_Gerard 1 -20 _Aerium - Mercoeur 2 3" xfId="1339"/>
    <cellStyle name="_Currency_Gerard 1 -20 _Aerium - Mercoeur 3" xfId="1340"/>
    <cellStyle name="_Currency_Gerard 1 -20 _Aerium - Mercoeur 3 2" xfId="1341"/>
    <cellStyle name="_Currency_Gerard 1 -20 _Aerium - Mercoeur 4" xfId="1342"/>
    <cellStyle name="_Currency_Gerard 1 -20 _Babcock &amp; Brown Air Funding I" xfId="1343"/>
    <cellStyle name="_Currency_Gerard 1 -20 _Babcock &amp; Brown Air Funding I 2" xfId="1344"/>
    <cellStyle name="_Currency_Gerard 1 -20 _Babcock &amp; Brown Air Funding I 2 2" xfId="1345"/>
    <cellStyle name="_Currency_Gerard 1 -20 _Babcock &amp; Brown Air Funding I 2 2 2" xfId="1346"/>
    <cellStyle name="_Currency_Gerard 1 -20 _Babcock &amp; Brown Air Funding I 2 3" xfId="1347"/>
    <cellStyle name="_Currency_Gerard 1 -20 _Babcock &amp; Brown Air Funding I 3" xfId="1348"/>
    <cellStyle name="_Currency_Gerard 1 -20 _Babcock &amp; Brown Air Funding I 3 2" xfId="1349"/>
    <cellStyle name="_Currency_Gerard 1 -20 _Babcock &amp; Brown Air Funding I 4" xfId="1350"/>
    <cellStyle name="_Currency_Gerard 1 -20 _FCAR 364-day" xfId="1351"/>
    <cellStyle name="_Currency_Gerard 1 -20 _FCAR 364-day 2" xfId="1352"/>
    <cellStyle name="_Currency_Gerard 1 -20 _FCAR 364-day 2 2" xfId="1353"/>
    <cellStyle name="_Currency_Gerard 1 -20 _FCAR 364-day 2 2 2" xfId="1354"/>
    <cellStyle name="_Currency_Gerard 1 -20 _FCAR 364-day 2 3" xfId="1355"/>
    <cellStyle name="_Currency_Gerard 1 -20 _FCAR 364-day 3" xfId="1356"/>
    <cellStyle name="_Currency_Gerard 1 -20 _FCAR 364-day 3 2" xfId="1357"/>
    <cellStyle name="_Currency_Gerard 1 -20 _FCAR 364-day 4" xfId="1358"/>
    <cellStyle name="_Currency_Gerard 1 -20 _FCAR 5-year" xfId="1359"/>
    <cellStyle name="_Currency_Gerard 1 -20 _FCAR 5-year 2" xfId="1360"/>
    <cellStyle name="_Currency_Gerard 1 -20 _FCAR 5-year 2 2" xfId="1361"/>
    <cellStyle name="_Currency_Gerard 1 -20 _FCAR 5-year 2 2 2" xfId="1362"/>
    <cellStyle name="_Currency_Gerard 1 -20 _FCAR 5-year 2 3" xfId="1363"/>
    <cellStyle name="_Currency_Gerard 1 -20 _FCAR 5-year 3" xfId="1364"/>
    <cellStyle name="_Currency_Gerard 1 -20 _FCAR 5-year 3 2" xfId="1365"/>
    <cellStyle name="_Currency_Gerard 1 -20 _FCAR 5-year 4" xfId="1366"/>
    <cellStyle name="_Currency_Gerard 1 -20 _FCC Zeus" xfId="1367"/>
    <cellStyle name="_Currency_Gerard 1 -20 _FCC Zeus 2" xfId="1368"/>
    <cellStyle name="_Currency_Gerard 1 -20 _FCC Zeus 2 2" xfId="1369"/>
    <cellStyle name="_Currency_Gerard 1 -20 _FCC Zeus 2 2 2" xfId="1370"/>
    <cellStyle name="_Currency_Gerard 1 -20 _FCC Zeus 2 3" xfId="1371"/>
    <cellStyle name="_Currency_Gerard 1 -20 _FCC Zeus 3" xfId="1372"/>
    <cellStyle name="_Currency_Gerard 1 -20 _FCC Zeus 3 2" xfId="1373"/>
    <cellStyle name="_Currency_Gerard 1 -20 _FCC Zeus 4" xfId="1374"/>
    <cellStyle name="_Currency_Gerard 1 -20 _Flagstar 2007-1A C AF4" xfId="1375"/>
    <cellStyle name="_Currency_Gerard 1 -20 _Flagstar 2007-1A C AF4 2" xfId="1376"/>
    <cellStyle name="_Currency_Gerard 1 -20 _Flagstar 2007-1A C AF4 2 2" xfId="1377"/>
    <cellStyle name="_Currency_Gerard 1 -20 _Flagstar 2007-1A C AF4 2 2 2" xfId="1378"/>
    <cellStyle name="_Currency_Gerard 1 -20 _Flagstar 2007-1A C AF4 2 3" xfId="1379"/>
    <cellStyle name="_Currency_Gerard 1 -20 _Flagstar 2007-1A C AF4 3" xfId="1380"/>
    <cellStyle name="_Currency_Gerard 1 -20 _Flagstar 2007-1A C AF4 3 2" xfId="1381"/>
    <cellStyle name="_Currency_Gerard 1 -20 _Flagstar 2007-1A C AF4 4" xfId="1382"/>
    <cellStyle name="_Currency_Gerard 1 -20 _ItalFinance SV2" xfId="1383"/>
    <cellStyle name="_Currency_Gerard 1 -20 _ItalFinance SV2 2" xfId="1384"/>
    <cellStyle name="_Currency_Gerard 1 -20 _ItalFinance SV2 2 2" xfId="1385"/>
    <cellStyle name="_Currency_Gerard 1 -20 _ItalFinance SV2 2 2 2" xfId="1386"/>
    <cellStyle name="_Currency_Gerard 1 -20 _ItalFinance SV2 2 3" xfId="1387"/>
    <cellStyle name="_Currency_Gerard 1 -20 _ItalFinance SV2 3" xfId="1388"/>
    <cellStyle name="_Currency_Gerard 1 -20 _ItalFinance SV2 3 2" xfId="1389"/>
    <cellStyle name="_Currency_Gerard 1 -20 _ItalFinance SV2 4" xfId="1390"/>
    <cellStyle name="_Currency_Gerard 1 -20 _Meliadi SaRL" xfId="1391"/>
    <cellStyle name="_Currency_Gerard 1 -20 _Meliadi SaRL 2" xfId="1392"/>
    <cellStyle name="_Currency_Gerard 1 -20 _Meliadi SaRL 2 2" xfId="1393"/>
    <cellStyle name="_Currency_Gerard 1 -20 _Meliadi SaRL 2 2 2" xfId="1394"/>
    <cellStyle name="_Currency_Gerard 1 -20 _Meliadi SaRL 2 3" xfId="1395"/>
    <cellStyle name="_Currency_Gerard 1 -20 _Meliadi SaRL 3" xfId="1396"/>
    <cellStyle name="_Currency_Gerard 1 -20 _Meliadi SaRL 3 2" xfId="1397"/>
    <cellStyle name="_Currency_Gerard 1 -20 _Meliadi SaRL 4" xfId="1398"/>
    <cellStyle name="_Currency_Gerard 1 -20 _Sheet1" xfId="1399"/>
    <cellStyle name="_Currency_Gerard 1 -20 _Sheet1 2" xfId="1400"/>
    <cellStyle name="_Currency_Gerard 1 -20 _Sheet1 2 2" xfId="1401"/>
    <cellStyle name="_Currency_Gerard 1 -20 _Sheet1 2 2 2" xfId="1402"/>
    <cellStyle name="_Currency_Gerard 1 -20 _Sheet1 2 3" xfId="1403"/>
    <cellStyle name="_Currency_Gerard 1 -20 _Sheet1 3" xfId="1404"/>
    <cellStyle name="_Currency_Gerard 1 -20 _Sheet1 3 2" xfId="1405"/>
    <cellStyle name="_Currency_Gerard 1 -20 _Sheet1 4" xfId="1406"/>
    <cellStyle name="_Currency_Gerard 1 -20 _Template" xfId="1407"/>
    <cellStyle name="_Currency_Gerard 1 -20 _Template 2" xfId="1408"/>
    <cellStyle name="_Currency_Gerard 1 -20 _Template 2 2" xfId="1409"/>
    <cellStyle name="_Currency_Gerard 1 -20 _Template 2 2 2" xfId="1410"/>
    <cellStyle name="_Currency_Gerard 1 -20 _Template 2 3" xfId="1411"/>
    <cellStyle name="_Currency_Gerard 1 -20 _Template 3" xfId="1412"/>
    <cellStyle name="_Currency_Gerard 1 -20 _Template 3 2" xfId="1413"/>
    <cellStyle name="_Currency_Gerard 1 -20 _Template 4" xfId="1414"/>
    <cellStyle name="_Currency_ItalFinance SV2" xfId="1415"/>
    <cellStyle name="_Currency_ItalFinance SV2 2" xfId="1416"/>
    <cellStyle name="_Currency_ItalFinance SV2 2 2" xfId="1417"/>
    <cellStyle name="_Currency_ItalFinance SV2 2 2 2" xfId="1418"/>
    <cellStyle name="_Currency_ItalFinance SV2 2 3" xfId="1419"/>
    <cellStyle name="_Currency_ItalFinance SV2 3" xfId="1420"/>
    <cellStyle name="_Currency_ItalFinance SV2 3 2" xfId="1421"/>
    <cellStyle name="_Currency_ItalFinance SV2 4" xfId="1422"/>
    <cellStyle name="_Currency_LBO (Post IM)" xfId="1423"/>
    <cellStyle name="_Currency_LBO (Post IM) 2" xfId="1424"/>
    <cellStyle name="_Currency_LBO (Post IM) 3" xfId="1425"/>
    <cellStyle name="_Currency_LBO (Post IM)_shadow publication 2010.12" xfId="1426"/>
    <cellStyle name="_Currency_LBO (Post IM)_shadow publication 2010.12 2" xfId="1427"/>
    <cellStyle name="_Currency_LBO (Post IM)_Synthese cumul 300910" xfId="1428"/>
    <cellStyle name="_Currency_LBO (Post IM)_Synthese cumul 300910 2" xfId="1429"/>
    <cellStyle name="_Currency_lbo_short_form" xfId="1430"/>
    <cellStyle name="_Currency_lbo_short_form 2" xfId="1431"/>
    <cellStyle name="_Currency_lbo_short_form 3" xfId="1432"/>
    <cellStyle name="_Currency_lbo_short_form_shadow publication 2010.12" xfId="1433"/>
    <cellStyle name="_Currency_lbo_short_form_shadow publication 2010.12 2" xfId="1434"/>
    <cellStyle name="_Currency_lbo_short_form_Synthese cumul 300910" xfId="1435"/>
    <cellStyle name="_Currency_lbo_short_form_Synthese cumul 300910 2" xfId="1436"/>
    <cellStyle name="_Currency_Meliadi SaRL" xfId="1437"/>
    <cellStyle name="_Currency_Meliadi SaRL 2" xfId="1438"/>
    <cellStyle name="_Currency_Meliadi SaRL 2 2" xfId="1439"/>
    <cellStyle name="_Currency_Meliadi SaRL 2 2 2" xfId="1440"/>
    <cellStyle name="_Currency_Meliadi SaRL 2 3" xfId="1441"/>
    <cellStyle name="_Currency_Meliadi SaRL 3" xfId="1442"/>
    <cellStyle name="_Currency_Meliadi SaRL 3 2" xfId="1443"/>
    <cellStyle name="_Currency_Meliadi SaRL 4" xfId="1444"/>
    <cellStyle name="_Currency_Prepayment-WAL Assumptions" xfId="1445"/>
    <cellStyle name="_Currency_RApres 4.02.02" xfId="1446"/>
    <cellStyle name="_Currency_Relative Contribution Analysis 04" xfId="1447"/>
    <cellStyle name="_Currency_Relative Contribution Analysis 04 2" xfId="1448"/>
    <cellStyle name="_Currency_Relative Contribution Analysis 04 3" xfId="1449"/>
    <cellStyle name="_Currency_Relative Contribution Analysis 04_shadow publication 2010.12" xfId="1450"/>
    <cellStyle name="_Currency_Relative Contribution Analysis 04_shadow publication 2010.12 2" xfId="1451"/>
    <cellStyle name="_Currency_Relative Contribution Analysis 04_Synthese cumul 300910" xfId="1452"/>
    <cellStyle name="_Currency_Relative Contribution Analysis 04_Synthese cumul 300910 2" xfId="1453"/>
    <cellStyle name="_Currency_Royal Kansas  DCF2" xfId="1454"/>
    <cellStyle name="_Currency_Royal Kansas  DCF2 2" xfId="1455"/>
    <cellStyle name="_Currency_Royal Kansas  DCF2 3" xfId="1456"/>
    <cellStyle name="_Currency_Royal Kansas  DCF2_shadow publication 2010.12" xfId="1457"/>
    <cellStyle name="_Currency_Royal Kansas  DCF2_shadow publication 2010.12 2" xfId="1458"/>
    <cellStyle name="_Currency_Royal Kansas  DCF2_Synthese cumul 300910" xfId="1459"/>
    <cellStyle name="_Currency_Royal Kansas  DCF2_Synthese cumul 300910 2" xfId="1460"/>
    <cellStyle name="_Currency_shadow publication 2010.12" xfId="1461"/>
    <cellStyle name="_Currency_shadow publication 2010.12 2" xfId="1462"/>
    <cellStyle name="_Currency_Sheet1" xfId="1463"/>
    <cellStyle name="_Currency_Sheet1 2" xfId="1464"/>
    <cellStyle name="_Currency_Sheet1 2 2" xfId="1465"/>
    <cellStyle name="_Currency_Sheet1 2 2 2" xfId="1466"/>
    <cellStyle name="_Currency_Sheet1 2 3" xfId="1467"/>
    <cellStyle name="_Currency_Sheet1 3" xfId="1468"/>
    <cellStyle name="_Currency_Sheet1 3 2" xfId="1469"/>
    <cellStyle name="_Currency_Sheet1 4" xfId="1470"/>
    <cellStyle name="_Currency_Sketch5 - Montana Impact" xfId="1471"/>
    <cellStyle name="_Currency_Sketch5 - Montana Impact 2" xfId="1472"/>
    <cellStyle name="_Currency_Sketch5 - Montana Impact 3" xfId="1473"/>
    <cellStyle name="_Currency_Sketch5 - Montana Impact_shadow publication 2010.12" xfId="1474"/>
    <cellStyle name="_Currency_Sketch5 - Montana Impact_shadow publication 2010.12 2" xfId="1475"/>
    <cellStyle name="_Currency_Sketch5 - Montana Impact_Synthese cumul 300910" xfId="1476"/>
    <cellStyle name="_Currency_Sketch5 - Montana Impact_Synthese cumul 300910 2" xfId="1477"/>
    <cellStyle name="_Currency_Synthese cumul 300910" xfId="1478"/>
    <cellStyle name="_Currency_Synthese cumul 300910 2" xfId="1479"/>
    <cellStyle name="_Currency_Template" xfId="1480"/>
    <cellStyle name="_Currency_Template 2" xfId="1481"/>
    <cellStyle name="_Currency_Template 2 2" xfId="1482"/>
    <cellStyle name="_Currency_Template 2 2 2" xfId="1483"/>
    <cellStyle name="_Currency_Template 2 3" xfId="1484"/>
    <cellStyle name="_Currency_Template 3" xfId="1485"/>
    <cellStyle name="_Currency_Template 3 2" xfId="1486"/>
    <cellStyle name="_Currency_Template 4" xfId="1487"/>
    <cellStyle name="_Currency_Tenants &amp; Costs" xfId="1488"/>
    <cellStyle name="_Currency_Tenants &amp; Costs 2" xfId="1489"/>
    <cellStyle name="_Currency_Tenants &amp; Costs 2 2" xfId="1490"/>
    <cellStyle name="_Currency_Tenants &amp; Costs 2 2 2" xfId="1491"/>
    <cellStyle name="_Currency_Tenants &amp; Costs 2 3" xfId="1492"/>
    <cellStyle name="_Currency_Tenants &amp; Costs 3" xfId="1493"/>
    <cellStyle name="_Currency_Tenants &amp; Costs 3 2" xfId="1494"/>
    <cellStyle name="_Currency_Tenants &amp; Costs 4" xfId="1495"/>
    <cellStyle name="_Currency_Tenants &amp; Costs_ABS Deal Tracer - Q3 2008" xfId="1496"/>
    <cellStyle name="_Currency_Tenants &amp; Costs_ABS Deal Tracer - Q3 2008 2" xfId="1497"/>
    <cellStyle name="_Currency_Tenants &amp; Costs_ABS Deal Tracer - Q3 2008 2 2" xfId="1498"/>
    <cellStyle name="_Currency_Tenants &amp; Costs_ABS Deal Tracer - Q3 2008 2 2 2" xfId="1499"/>
    <cellStyle name="_Currency_Tenants &amp; Costs_ABS Deal Tracer - Q3 2008 2 3" xfId="1500"/>
    <cellStyle name="_Currency_Tenants &amp; Costs_ABS Deal Tracer - Q3 2008 3" xfId="1501"/>
    <cellStyle name="_Currency_Tenants &amp; Costs_ABS Deal Tracer - Q3 2008 3 2" xfId="1502"/>
    <cellStyle name="_Currency_Tenants &amp; Costs_ABS Deal Tracer - Q3 2008 4" xfId="1503"/>
    <cellStyle name="_Currency_Tenants &amp; Costs_Aerium - Chester" xfId="1504"/>
    <cellStyle name="_Currency_Tenants &amp; Costs_Aerium - Chester 2" xfId="1505"/>
    <cellStyle name="_Currency_Tenants &amp; Costs_Aerium - Chester 2 2" xfId="1506"/>
    <cellStyle name="_Currency_Tenants &amp; Costs_Aerium - Chester 2 2 2" xfId="1507"/>
    <cellStyle name="_Currency_Tenants &amp; Costs_Aerium - Chester 2 3" xfId="1508"/>
    <cellStyle name="_Currency_Tenants &amp; Costs_Aerium - Chester 3" xfId="1509"/>
    <cellStyle name="_Currency_Tenants &amp; Costs_Aerium - Chester 3 2" xfId="1510"/>
    <cellStyle name="_Currency_Tenants &amp; Costs_Aerium - Chester 4" xfId="1511"/>
    <cellStyle name="_Currency_Tenants &amp; Costs_Aerium - Mercoeur" xfId="1512"/>
    <cellStyle name="_Currency_Tenants &amp; Costs_Aerium - Mercoeur 2" xfId="1513"/>
    <cellStyle name="_Currency_Tenants &amp; Costs_Aerium - Mercoeur 2 2" xfId="1514"/>
    <cellStyle name="_Currency_Tenants &amp; Costs_Aerium - Mercoeur 2 2 2" xfId="1515"/>
    <cellStyle name="_Currency_Tenants &amp; Costs_Aerium - Mercoeur 2 3" xfId="1516"/>
    <cellStyle name="_Currency_Tenants &amp; Costs_Aerium - Mercoeur 3" xfId="1517"/>
    <cellStyle name="_Currency_Tenants &amp; Costs_Aerium - Mercoeur 3 2" xfId="1518"/>
    <cellStyle name="_Currency_Tenants &amp; Costs_Aerium - Mercoeur 4" xfId="1519"/>
    <cellStyle name="_Currency_Tenants &amp; Costs_Babcock &amp; Brown Air Funding I" xfId="1520"/>
    <cellStyle name="_Currency_Tenants &amp; Costs_Babcock &amp; Brown Air Funding I 2" xfId="1521"/>
    <cellStyle name="_Currency_Tenants &amp; Costs_Babcock &amp; Brown Air Funding I 2 2" xfId="1522"/>
    <cellStyle name="_Currency_Tenants &amp; Costs_Babcock &amp; Brown Air Funding I 2 2 2" xfId="1523"/>
    <cellStyle name="_Currency_Tenants &amp; Costs_Babcock &amp; Brown Air Funding I 2 3" xfId="1524"/>
    <cellStyle name="_Currency_Tenants &amp; Costs_Babcock &amp; Brown Air Funding I 3" xfId="1525"/>
    <cellStyle name="_Currency_Tenants &amp; Costs_Babcock &amp; Brown Air Funding I 3 2" xfId="1526"/>
    <cellStyle name="_Currency_Tenants &amp; Costs_Babcock &amp; Brown Air Funding I 4" xfId="1527"/>
    <cellStyle name="_Currency_Tenants &amp; Costs_FCAR 364-day" xfId="1528"/>
    <cellStyle name="_Currency_Tenants &amp; Costs_FCAR 364-day 2" xfId="1529"/>
    <cellStyle name="_Currency_Tenants &amp; Costs_FCAR 364-day 2 2" xfId="1530"/>
    <cellStyle name="_Currency_Tenants &amp; Costs_FCAR 364-day 2 2 2" xfId="1531"/>
    <cellStyle name="_Currency_Tenants &amp; Costs_FCAR 364-day 2 3" xfId="1532"/>
    <cellStyle name="_Currency_Tenants &amp; Costs_FCAR 364-day 3" xfId="1533"/>
    <cellStyle name="_Currency_Tenants &amp; Costs_FCAR 364-day 3 2" xfId="1534"/>
    <cellStyle name="_Currency_Tenants &amp; Costs_FCAR 364-day 4" xfId="1535"/>
    <cellStyle name="_Currency_Tenants &amp; Costs_FCAR 5-year" xfId="1536"/>
    <cellStyle name="_Currency_Tenants &amp; Costs_FCAR 5-year 2" xfId="1537"/>
    <cellStyle name="_Currency_Tenants &amp; Costs_FCAR 5-year 2 2" xfId="1538"/>
    <cellStyle name="_Currency_Tenants &amp; Costs_FCAR 5-year 2 2 2" xfId="1539"/>
    <cellStyle name="_Currency_Tenants &amp; Costs_FCAR 5-year 2 3" xfId="1540"/>
    <cellStyle name="_Currency_Tenants &amp; Costs_FCAR 5-year 3" xfId="1541"/>
    <cellStyle name="_Currency_Tenants &amp; Costs_FCAR 5-year 3 2" xfId="1542"/>
    <cellStyle name="_Currency_Tenants &amp; Costs_FCAR 5-year 4" xfId="1543"/>
    <cellStyle name="_Currency_Tenants &amp; Costs_FCC Zeus" xfId="1544"/>
    <cellStyle name="_Currency_Tenants &amp; Costs_FCC Zeus 2" xfId="1545"/>
    <cellStyle name="_Currency_Tenants &amp; Costs_FCC Zeus 2 2" xfId="1546"/>
    <cellStyle name="_Currency_Tenants &amp; Costs_FCC Zeus 2 2 2" xfId="1547"/>
    <cellStyle name="_Currency_Tenants &amp; Costs_FCC Zeus 2 3" xfId="1548"/>
    <cellStyle name="_Currency_Tenants &amp; Costs_FCC Zeus 3" xfId="1549"/>
    <cellStyle name="_Currency_Tenants &amp; Costs_FCC Zeus 3 2" xfId="1550"/>
    <cellStyle name="_Currency_Tenants &amp; Costs_FCC Zeus 4" xfId="1551"/>
    <cellStyle name="_Currency_Tenants &amp; Costs_Flagstar 2007-1A C AF4" xfId="1552"/>
    <cellStyle name="_Currency_Tenants &amp; Costs_Flagstar 2007-1A C AF4 2" xfId="1553"/>
    <cellStyle name="_Currency_Tenants &amp; Costs_Flagstar 2007-1A C AF4 2 2" xfId="1554"/>
    <cellStyle name="_Currency_Tenants &amp; Costs_Flagstar 2007-1A C AF4 2 2 2" xfId="1555"/>
    <cellStyle name="_Currency_Tenants &amp; Costs_Flagstar 2007-1A C AF4 2 3" xfId="1556"/>
    <cellStyle name="_Currency_Tenants &amp; Costs_Flagstar 2007-1A C AF4 3" xfId="1557"/>
    <cellStyle name="_Currency_Tenants &amp; Costs_Flagstar 2007-1A C AF4 3 2" xfId="1558"/>
    <cellStyle name="_Currency_Tenants &amp; Costs_Flagstar 2007-1A C AF4 4" xfId="1559"/>
    <cellStyle name="_Currency_Tenants &amp; Costs_ItalFinance SV2" xfId="1560"/>
    <cellStyle name="_Currency_Tenants &amp; Costs_ItalFinance SV2 2" xfId="1561"/>
    <cellStyle name="_Currency_Tenants &amp; Costs_ItalFinance SV2 2 2" xfId="1562"/>
    <cellStyle name="_Currency_Tenants &amp; Costs_ItalFinance SV2 2 2 2" xfId="1563"/>
    <cellStyle name="_Currency_Tenants &amp; Costs_ItalFinance SV2 2 3" xfId="1564"/>
    <cellStyle name="_Currency_Tenants &amp; Costs_ItalFinance SV2 3" xfId="1565"/>
    <cellStyle name="_Currency_Tenants &amp; Costs_ItalFinance SV2 3 2" xfId="1566"/>
    <cellStyle name="_Currency_Tenants &amp; Costs_ItalFinance SV2 4" xfId="1567"/>
    <cellStyle name="_Currency_Tenants &amp; Costs_Meliadi SaRL" xfId="1568"/>
    <cellStyle name="_Currency_Tenants &amp; Costs_Meliadi SaRL 2" xfId="1569"/>
    <cellStyle name="_Currency_Tenants &amp; Costs_Meliadi SaRL 2 2" xfId="1570"/>
    <cellStyle name="_Currency_Tenants &amp; Costs_Meliadi SaRL 2 2 2" xfId="1571"/>
    <cellStyle name="_Currency_Tenants &amp; Costs_Meliadi SaRL 2 3" xfId="1572"/>
    <cellStyle name="_Currency_Tenants &amp; Costs_Meliadi SaRL 3" xfId="1573"/>
    <cellStyle name="_Currency_Tenants &amp; Costs_Meliadi SaRL 3 2" xfId="1574"/>
    <cellStyle name="_Currency_Tenants &amp; Costs_Meliadi SaRL 4" xfId="1575"/>
    <cellStyle name="_Currency_Tenants &amp; Costs_Sheet1" xfId="1576"/>
    <cellStyle name="_Currency_Tenants &amp; Costs_Sheet1 2" xfId="1577"/>
    <cellStyle name="_Currency_Tenants &amp; Costs_Sheet1 2 2" xfId="1578"/>
    <cellStyle name="_Currency_Tenants &amp; Costs_Sheet1 2 2 2" xfId="1579"/>
    <cellStyle name="_Currency_Tenants &amp; Costs_Sheet1 2 3" xfId="1580"/>
    <cellStyle name="_Currency_Tenants &amp; Costs_Sheet1 3" xfId="1581"/>
    <cellStyle name="_Currency_Tenants &amp; Costs_Sheet1 3 2" xfId="1582"/>
    <cellStyle name="_Currency_Tenants &amp; Costs_Sheet1 4" xfId="1583"/>
    <cellStyle name="_Currency_Tenants &amp; Costs_Template" xfId="1584"/>
    <cellStyle name="_Currency_Tenants &amp; Costs_Template 2" xfId="1585"/>
    <cellStyle name="_Currency_Tenants &amp; Costs_Template 2 2" xfId="1586"/>
    <cellStyle name="_Currency_Tenants &amp; Costs_Template 2 2 2" xfId="1587"/>
    <cellStyle name="_Currency_Tenants &amp; Costs_Template 2 3" xfId="1588"/>
    <cellStyle name="_Currency_Tenants &amp; Costs_Template 3" xfId="1589"/>
    <cellStyle name="_Currency_Tenants &amp; Costs_Template 3 2" xfId="1590"/>
    <cellStyle name="_Currency_Tenants &amp; Costs_Template 4" xfId="1591"/>
    <cellStyle name="_Currency_Yield calculation worksheet 1a" xfId="1592"/>
    <cellStyle name="_CurrencySpace" xfId="1593"/>
    <cellStyle name="_CurrencySpace 2" xfId="1594"/>
    <cellStyle name="_CurrencySpace 2 2" xfId="1595"/>
    <cellStyle name="_CurrencySpace 2 2 2" xfId="1596"/>
    <cellStyle name="_CurrencySpace 2 3" xfId="1597"/>
    <cellStyle name="_CurrencySpace 2 4" xfId="1598"/>
    <cellStyle name="_CurrencySpace 3" xfId="1599"/>
    <cellStyle name="_CurrencySpace 3 2" xfId="1600"/>
    <cellStyle name="_CurrencySpace 3 3" xfId="1601"/>
    <cellStyle name="_CurrencySpace 3 4" xfId="1602"/>
    <cellStyle name="_CurrencySpace 4" xfId="1603"/>
    <cellStyle name="_CurrencySpace 5" xfId="1604"/>
    <cellStyle name="_CurrencySpace_45647 - Annexe 6a au 31 03 2011 v2" xfId="1605"/>
    <cellStyle name="_CurrencySpace_45647 - Annexe 6a au 31 03 2011 v2 2" xfId="1606"/>
    <cellStyle name="_CurrencySpace_Agregate schedules" xfId="1607"/>
    <cellStyle name="_CurrencySpace_Annexe 6 Détail comptes" xfId="1608"/>
    <cellStyle name="_CurrencySpace_Annexe 6 Détail comptes 2" xfId="1609"/>
    <cellStyle name="_CurrencySpace_CC Tracking Model 10-feb (nov results)" xfId="1610"/>
    <cellStyle name="_CurrencySpace_CC Tracking Model 10-feb (nov results) 2" xfId="1611"/>
    <cellStyle name="_CurrencySpace_CC Tracking Model 10-feb (nov results) 2 2" xfId="1612"/>
    <cellStyle name="_CurrencySpace_CC Tracking Model 10-feb (nov results) 2_CONFIGURATION" xfId="1613"/>
    <cellStyle name="_CurrencySpace_CC Tracking Model 10-feb (nov results) 2_CONTROLES" xfId="1614"/>
    <cellStyle name="_CurrencySpace_CC Tracking Model 10-feb (nov results) 2_Degas HFTO" xfId="1615"/>
    <cellStyle name="_CurrencySpace_CC Tracking Model 10-feb (nov results) 2_Sheet2" xfId="1616"/>
    <cellStyle name="_CurrencySpace_CC Tracking Model 10-feb (nov results) 3" xfId="1617"/>
    <cellStyle name="_CurrencySpace_CC Tracking Model 10-feb (nov results) 4" xfId="1618"/>
    <cellStyle name="_CurrencySpace_CC Tracking Model 10-feb (nov results) 5" xfId="1619"/>
    <cellStyle name="_CurrencySpace_CC Tracking Model 13-feb (dec results)" xfId="1620"/>
    <cellStyle name="_CurrencySpace_CC Tracking Model 13-feb (dec results) 2" xfId="1621"/>
    <cellStyle name="_CurrencySpace_CC Tracking Model 13-feb (dec results) 2 2" xfId="1622"/>
    <cellStyle name="_CurrencySpace_CC Tracking Model 13-feb (dec results) 2_CONFIGURATION" xfId="1623"/>
    <cellStyle name="_CurrencySpace_CC Tracking Model 13-feb (dec results) 2_CONTROLES" xfId="1624"/>
    <cellStyle name="_CurrencySpace_CC Tracking Model 13-feb (dec results) 2_Degas HFTO" xfId="1625"/>
    <cellStyle name="_CurrencySpace_CC Tracking Model 13-feb (dec results) 2_Sheet2" xfId="1626"/>
    <cellStyle name="_CurrencySpace_CC Tracking Model 13-feb (dec results) 3" xfId="1627"/>
    <cellStyle name="_CurrencySpace_CC Tracking Model 13-feb (dec results) 4" xfId="1628"/>
    <cellStyle name="_CurrencySpace_CC Tracking Model 13-feb (dec results) 5" xfId="1629"/>
    <cellStyle name="_CurrencySpace_Cost Calc" xfId="1630"/>
    <cellStyle name="_CurrencySpace_Cost Calc 2" xfId="1631"/>
    <cellStyle name="_CurrencySpace_Cost Calc 2 2" xfId="1632"/>
    <cellStyle name="_CurrencySpace_Cost Calc 2 2 2" xfId="1633"/>
    <cellStyle name="_CurrencySpace_Cost Calc 2 3" xfId="1634"/>
    <cellStyle name="_CurrencySpace_Cost Calc 3" xfId="1635"/>
    <cellStyle name="_CurrencySpace_Cost Calc 3 2" xfId="1636"/>
    <cellStyle name="_CurrencySpace_Cost Calc 4" xfId="1637"/>
    <cellStyle name="_CurrencySpace_Cost Calc_ABS Deal Tracer - Q3 2008" xfId="1638"/>
    <cellStyle name="_CurrencySpace_Cost Calc_ABS Deal Tracer - Q3 2008 2" xfId="1639"/>
    <cellStyle name="_CurrencySpace_Cost Calc_ABS Deal Tracer - Q3 2008 2 2" xfId="1640"/>
    <cellStyle name="_CurrencySpace_Cost Calc_ABS Deal Tracer - Q3 2008 2 2 2" xfId="1641"/>
    <cellStyle name="_CurrencySpace_Cost Calc_ABS Deal Tracer - Q3 2008 2 3" xfId="1642"/>
    <cellStyle name="_CurrencySpace_Cost Calc_ABS Deal Tracer - Q3 2008 3" xfId="1643"/>
    <cellStyle name="_CurrencySpace_Cost Calc_ABS Deal Tracer - Q3 2008 3 2" xfId="1644"/>
    <cellStyle name="_CurrencySpace_Cost Calc_ABS Deal Tracer - Q3 2008 4" xfId="1645"/>
    <cellStyle name="_CurrencySpace_Cost Calc_Aerium - Chester" xfId="1646"/>
    <cellStyle name="_CurrencySpace_Cost Calc_Aerium - Chester 2" xfId="1647"/>
    <cellStyle name="_CurrencySpace_Cost Calc_Aerium - Chester 2 2" xfId="1648"/>
    <cellStyle name="_CurrencySpace_Cost Calc_Aerium - Chester 2 2 2" xfId="1649"/>
    <cellStyle name="_CurrencySpace_Cost Calc_Aerium - Chester 2 3" xfId="1650"/>
    <cellStyle name="_CurrencySpace_Cost Calc_Aerium - Chester 3" xfId="1651"/>
    <cellStyle name="_CurrencySpace_Cost Calc_Aerium - Chester 3 2" xfId="1652"/>
    <cellStyle name="_CurrencySpace_Cost Calc_Aerium - Chester 4" xfId="1653"/>
    <cellStyle name="_CurrencySpace_Cost Calc_Aerium - Mercoeur" xfId="1654"/>
    <cellStyle name="_CurrencySpace_Cost Calc_Aerium - Mercoeur 2" xfId="1655"/>
    <cellStyle name="_CurrencySpace_Cost Calc_Aerium - Mercoeur 2 2" xfId="1656"/>
    <cellStyle name="_CurrencySpace_Cost Calc_Aerium - Mercoeur 2 2 2" xfId="1657"/>
    <cellStyle name="_CurrencySpace_Cost Calc_Aerium - Mercoeur 2 3" xfId="1658"/>
    <cellStyle name="_CurrencySpace_Cost Calc_Aerium - Mercoeur 3" xfId="1659"/>
    <cellStyle name="_CurrencySpace_Cost Calc_Aerium - Mercoeur 3 2" xfId="1660"/>
    <cellStyle name="_CurrencySpace_Cost Calc_Aerium - Mercoeur 4" xfId="1661"/>
    <cellStyle name="_CurrencySpace_Cost Calc_Babcock &amp; Brown Air Funding I" xfId="1662"/>
    <cellStyle name="_CurrencySpace_Cost Calc_Babcock &amp; Brown Air Funding I 2" xfId="1663"/>
    <cellStyle name="_CurrencySpace_Cost Calc_Babcock &amp; Brown Air Funding I 2 2" xfId="1664"/>
    <cellStyle name="_CurrencySpace_Cost Calc_Babcock &amp; Brown Air Funding I 2 2 2" xfId="1665"/>
    <cellStyle name="_CurrencySpace_Cost Calc_Babcock &amp; Brown Air Funding I 2 3" xfId="1666"/>
    <cellStyle name="_CurrencySpace_Cost Calc_Babcock &amp; Brown Air Funding I 3" xfId="1667"/>
    <cellStyle name="_CurrencySpace_Cost Calc_Babcock &amp; Brown Air Funding I 3 2" xfId="1668"/>
    <cellStyle name="_CurrencySpace_Cost Calc_Babcock &amp; Brown Air Funding I 4" xfId="1669"/>
    <cellStyle name="_CurrencySpace_Cost Calc_FCAR 364-day" xfId="1670"/>
    <cellStyle name="_CurrencySpace_Cost Calc_FCAR 364-day 2" xfId="1671"/>
    <cellStyle name="_CurrencySpace_Cost Calc_FCAR 364-day 2 2" xfId="1672"/>
    <cellStyle name="_CurrencySpace_Cost Calc_FCAR 364-day 2 2 2" xfId="1673"/>
    <cellStyle name="_CurrencySpace_Cost Calc_FCAR 364-day 2 3" xfId="1674"/>
    <cellStyle name="_CurrencySpace_Cost Calc_FCAR 364-day 3" xfId="1675"/>
    <cellStyle name="_CurrencySpace_Cost Calc_FCAR 364-day 3 2" xfId="1676"/>
    <cellStyle name="_CurrencySpace_Cost Calc_FCAR 364-day 4" xfId="1677"/>
    <cellStyle name="_CurrencySpace_Cost Calc_FCAR 5-year" xfId="1678"/>
    <cellStyle name="_CurrencySpace_Cost Calc_FCAR 5-year 2" xfId="1679"/>
    <cellStyle name="_CurrencySpace_Cost Calc_FCAR 5-year 2 2" xfId="1680"/>
    <cellStyle name="_CurrencySpace_Cost Calc_FCAR 5-year 2 2 2" xfId="1681"/>
    <cellStyle name="_CurrencySpace_Cost Calc_FCAR 5-year 2 3" xfId="1682"/>
    <cellStyle name="_CurrencySpace_Cost Calc_FCAR 5-year 3" xfId="1683"/>
    <cellStyle name="_CurrencySpace_Cost Calc_FCAR 5-year 3 2" xfId="1684"/>
    <cellStyle name="_CurrencySpace_Cost Calc_FCAR 5-year 4" xfId="1685"/>
    <cellStyle name="_CurrencySpace_Cost Calc_FCC Zeus" xfId="1686"/>
    <cellStyle name="_CurrencySpace_Cost Calc_FCC Zeus 2" xfId="1687"/>
    <cellStyle name="_CurrencySpace_Cost Calc_FCC Zeus 2 2" xfId="1688"/>
    <cellStyle name="_CurrencySpace_Cost Calc_FCC Zeus 2 2 2" xfId="1689"/>
    <cellStyle name="_CurrencySpace_Cost Calc_FCC Zeus 2 3" xfId="1690"/>
    <cellStyle name="_CurrencySpace_Cost Calc_FCC Zeus 3" xfId="1691"/>
    <cellStyle name="_CurrencySpace_Cost Calc_FCC Zeus 3 2" xfId="1692"/>
    <cellStyle name="_CurrencySpace_Cost Calc_FCC Zeus 4" xfId="1693"/>
    <cellStyle name="_CurrencySpace_Cost Calc_Flagstar 2007-1A C AF4" xfId="1694"/>
    <cellStyle name="_CurrencySpace_Cost Calc_Flagstar 2007-1A C AF4 2" xfId="1695"/>
    <cellStyle name="_CurrencySpace_Cost Calc_Flagstar 2007-1A C AF4 2 2" xfId="1696"/>
    <cellStyle name="_CurrencySpace_Cost Calc_Flagstar 2007-1A C AF4 2 2 2" xfId="1697"/>
    <cellStyle name="_CurrencySpace_Cost Calc_Flagstar 2007-1A C AF4 2 3" xfId="1698"/>
    <cellStyle name="_CurrencySpace_Cost Calc_Flagstar 2007-1A C AF4 3" xfId="1699"/>
    <cellStyle name="_CurrencySpace_Cost Calc_Flagstar 2007-1A C AF4 3 2" xfId="1700"/>
    <cellStyle name="_CurrencySpace_Cost Calc_Flagstar 2007-1A C AF4 4" xfId="1701"/>
    <cellStyle name="_CurrencySpace_Cost Calc_ItalFinance SV2" xfId="1702"/>
    <cellStyle name="_CurrencySpace_Cost Calc_ItalFinance SV2 2" xfId="1703"/>
    <cellStyle name="_CurrencySpace_Cost Calc_ItalFinance SV2 2 2" xfId="1704"/>
    <cellStyle name="_CurrencySpace_Cost Calc_ItalFinance SV2 2 2 2" xfId="1705"/>
    <cellStyle name="_CurrencySpace_Cost Calc_ItalFinance SV2 2 3" xfId="1706"/>
    <cellStyle name="_CurrencySpace_Cost Calc_ItalFinance SV2 3" xfId="1707"/>
    <cellStyle name="_CurrencySpace_Cost Calc_ItalFinance SV2 3 2" xfId="1708"/>
    <cellStyle name="_CurrencySpace_Cost Calc_ItalFinance SV2 4" xfId="1709"/>
    <cellStyle name="_CurrencySpace_Cost Calc_Meliadi SaRL" xfId="1710"/>
    <cellStyle name="_CurrencySpace_Cost Calc_Meliadi SaRL 2" xfId="1711"/>
    <cellStyle name="_CurrencySpace_Cost Calc_Meliadi SaRL 2 2" xfId="1712"/>
    <cellStyle name="_CurrencySpace_Cost Calc_Meliadi SaRL 2 2 2" xfId="1713"/>
    <cellStyle name="_CurrencySpace_Cost Calc_Meliadi SaRL 2 3" xfId="1714"/>
    <cellStyle name="_CurrencySpace_Cost Calc_Meliadi SaRL 3" xfId="1715"/>
    <cellStyle name="_CurrencySpace_Cost Calc_Meliadi SaRL 3 2" xfId="1716"/>
    <cellStyle name="_CurrencySpace_Cost Calc_Meliadi SaRL 4" xfId="1717"/>
    <cellStyle name="_CurrencySpace_Cost Calc_Sheet1" xfId="1718"/>
    <cellStyle name="_CurrencySpace_Cost Calc_Sheet1 2" xfId="1719"/>
    <cellStyle name="_CurrencySpace_Cost Calc_Sheet1 2 2" xfId="1720"/>
    <cellStyle name="_CurrencySpace_Cost Calc_Sheet1 2 2 2" xfId="1721"/>
    <cellStyle name="_CurrencySpace_Cost Calc_Sheet1 2 3" xfId="1722"/>
    <cellStyle name="_CurrencySpace_Cost Calc_Sheet1 3" xfId="1723"/>
    <cellStyle name="_CurrencySpace_Cost Calc_Sheet1 3 2" xfId="1724"/>
    <cellStyle name="_CurrencySpace_Cost Calc_Sheet1 4" xfId="1725"/>
    <cellStyle name="_CurrencySpace_Cost Calc_Template" xfId="1726"/>
    <cellStyle name="_CurrencySpace_Cost Calc_Template 2" xfId="1727"/>
    <cellStyle name="_CurrencySpace_Cost Calc_Template 2 2" xfId="1728"/>
    <cellStyle name="_CurrencySpace_Cost Calc_Template 2 2 2" xfId="1729"/>
    <cellStyle name="_CurrencySpace_Cost Calc_Template 2 3" xfId="1730"/>
    <cellStyle name="_CurrencySpace_Cost Calc_Template 3" xfId="1731"/>
    <cellStyle name="_CurrencySpace_Cost Calc_Template 3 2" xfId="1732"/>
    <cellStyle name="_CurrencySpace_Cost Calc_Template 4" xfId="1733"/>
    <cellStyle name="_CurrencySpace_dcf" xfId="1734"/>
    <cellStyle name="_CurrencySpace_dcf 2" xfId="1735"/>
    <cellStyle name="_CurrencySpace_dcf 2 2" xfId="1736"/>
    <cellStyle name="_CurrencySpace_dcf 2_CONFIGURATION" xfId="1737"/>
    <cellStyle name="_CurrencySpace_dcf 2_CONTROLES" xfId="1738"/>
    <cellStyle name="_CurrencySpace_dcf 2_Degas HFTO" xfId="1739"/>
    <cellStyle name="_CurrencySpace_dcf 2_Sheet2" xfId="1740"/>
    <cellStyle name="_CurrencySpace_dcf 3" xfId="1741"/>
    <cellStyle name="_CurrencySpace_dcf 4" xfId="1742"/>
    <cellStyle name="_CurrencySpace_dcf 5" xfId="1743"/>
    <cellStyle name="_CurrencySpace_Exclusion Karma" xfId="1744"/>
    <cellStyle name="_CurrencySpace_Exposition des titres souverains (zone euro) au 31.12.2011 V4" xfId="1745"/>
    <cellStyle name="_CurrencySpace_Exposition des titres souverains (zone euro) au 31.12.2011 V4 2" xfId="1746"/>
    <cellStyle name="_CurrencySpace_Gerard 1 -20 " xfId="1747"/>
    <cellStyle name="_CurrencySpace_Gerard 1 -20  2" xfId="1748"/>
    <cellStyle name="_CurrencySpace_Gerard 1 -20  2 2" xfId="1749"/>
    <cellStyle name="_CurrencySpace_Gerard 1 -20  2 2 2" xfId="1750"/>
    <cellStyle name="_CurrencySpace_Gerard 1 -20  2 3" xfId="1751"/>
    <cellStyle name="_CurrencySpace_Gerard 1 -20  3" xfId="1752"/>
    <cellStyle name="_CurrencySpace_Gerard 1 -20  3 2" xfId="1753"/>
    <cellStyle name="_CurrencySpace_Gerard 1 -20  4" xfId="1754"/>
    <cellStyle name="_CurrencySpace_Gerard 1 -20 _Degas HFTO" xfId="1755"/>
    <cellStyle name="_CurrencySpace_LBO (Post IM)" xfId="1756"/>
    <cellStyle name="_CurrencySpace_LBO (Post IM) 2" xfId="1757"/>
    <cellStyle name="_CurrencySpace_LBO (Post IM) 2 2" xfId="1758"/>
    <cellStyle name="_CurrencySpace_LBO (Post IM) 2_CONFIGURATION" xfId="1759"/>
    <cellStyle name="_CurrencySpace_LBO (Post IM) 2_CONTROLES" xfId="1760"/>
    <cellStyle name="_CurrencySpace_LBO (Post IM) 2_Degas HFTO" xfId="1761"/>
    <cellStyle name="_CurrencySpace_LBO (Post IM) 2_Sheet2" xfId="1762"/>
    <cellStyle name="_CurrencySpace_LBO (Post IM) 3" xfId="1763"/>
    <cellStyle name="_CurrencySpace_LBO (Post IM) 4" xfId="1764"/>
    <cellStyle name="_CurrencySpace_LBO (Post IM) 5" xfId="1765"/>
    <cellStyle name="_CurrencySpace_Prepayment-WAL Assumptions" xfId="1766"/>
    <cellStyle name="_CurrencySpace_RApres 4.02.02" xfId="1767"/>
    <cellStyle name="_CurrencySpace_shadow publication 2010.12" xfId="1768"/>
    <cellStyle name="_CurrencySpace_shadow publication 2010.12 2" xfId="1769"/>
    <cellStyle name="_CurrencySpace_Synthese cumul 300910" xfId="1770"/>
    <cellStyle name="_CurrencySpace_Synthese cumul 300910 2" xfId="1771"/>
    <cellStyle name="_CurrencySpace_Tenants &amp; Costs" xfId="1772"/>
    <cellStyle name="_CurrencySpace_Tenants &amp; Costs 2" xfId="1773"/>
    <cellStyle name="_CurrencySpace_Tenants &amp; Costs 2 2" xfId="1774"/>
    <cellStyle name="_CurrencySpace_Tenants &amp; Costs 2 2 2" xfId="1775"/>
    <cellStyle name="_CurrencySpace_Tenants &amp; Costs 2 3" xfId="1776"/>
    <cellStyle name="_CurrencySpace_Tenants &amp; Costs 3" xfId="1777"/>
    <cellStyle name="_CurrencySpace_Tenants &amp; Costs 3 2" xfId="1778"/>
    <cellStyle name="_CurrencySpace_Tenants &amp; Costs 4" xfId="1779"/>
    <cellStyle name="_CurrencySpace_Tenants &amp; Costs_ABS Deal Tracer - Q3 2008" xfId="1780"/>
    <cellStyle name="_CurrencySpace_Tenants &amp; Costs_ABS Deal Tracer - Q3 2008 2" xfId="1781"/>
    <cellStyle name="_CurrencySpace_Tenants &amp; Costs_ABS Deal Tracer - Q3 2008 2 2" xfId="1782"/>
    <cellStyle name="_CurrencySpace_Tenants &amp; Costs_ABS Deal Tracer - Q3 2008 2 2 2" xfId="1783"/>
    <cellStyle name="_CurrencySpace_Tenants &amp; Costs_ABS Deal Tracer - Q3 2008 2 3" xfId="1784"/>
    <cellStyle name="_CurrencySpace_Tenants &amp; Costs_ABS Deal Tracer - Q3 2008 3" xfId="1785"/>
    <cellStyle name="_CurrencySpace_Tenants &amp; Costs_ABS Deal Tracer - Q3 2008 3 2" xfId="1786"/>
    <cellStyle name="_CurrencySpace_Tenants &amp; Costs_ABS Deal Tracer - Q3 2008 4" xfId="1787"/>
    <cellStyle name="_CurrencySpace_Tenants &amp; Costs_Aerium - Chester" xfId="1788"/>
    <cellStyle name="_CurrencySpace_Tenants &amp; Costs_Aerium - Chester 2" xfId="1789"/>
    <cellStyle name="_CurrencySpace_Tenants &amp; Costs_Aerium - Chester 2 2" xfId="1790"/>
    <cellStyle name="_CurrencySpace_Tenants &amp; Costs_Aerium - Chester 2 2 2" xfId="1791"/>
    <cellStyle name="_CurrencySpace_Tenants &amp; Costs_Aerium - Chester 2 3" xfId="1792"/>
    <cellStyle name="_CurrencySpace_Tenants &amp; Costs_Aerium - Chester 3" xfId="1793"/>
    <cellStyle name="_CurrencySpace_Tenants &amp; Costs_Aerium - Chester 3 2" xfId="1794"/>
    <cellStyle name="_CurrencySpace_Tenants &amp; Costs_Aerium - Chester 4" xfId="1795"/>
    <cellStyle name="_CurrencySpace_Tenants &amp; Costs_Aerium - Mercoeur" xfId="1796"/>
    <cellStyle name="_CurrencySpace_Tenants &amp; Costs_Aerium - Mercoeur 2" xfId="1797"/>
    <cellStyle name="_CurrencySpace_Tenants &amp; Costs_Aerium - Mercoeur 2 2" xfId="1798"/>
    <cellStyle name="_CurrencySpace_Tenants &amp; Costs_Aerium - Mercoeur 2 2 2" xfId="1799"/>
    <cellStyle name="_CurrencySpace_Tenants &amp; Costs_Aerium - Mercoeur 2 3" xfId="1800"/>
    <cellStyle name="_CurrencySpace_Tenants &amp; Costs_Aerium - Mercoeur 3" xfId="1801"/>
    <cellStyle name="_CurrencySpace_Tenants &amp; Costs_Aerium - Mercoeur 3 2" xfId="1802"/>
    <cellStyle name="_CurrencySpace_Tenants &amp; Costs_Aerium - Mercoeur 4" xfId="1803"/>
    <cellStyle name="_CurrencySpace_Tenants &amp; Costs_Babcock &amp; Brown Air Funding I" xfId="1804"/>
    <cellStyle name="_CurrencySpace_Tenants &amp; Costs_Babcock &amp; Brown Air Funding I 2" xfId="1805"/>
    <cellStyle name="_CurrencySpace_Tenants &amp; Costs_Babcock &amp; Brown Air Funding I 2 2" xfId="1806"/>
    <cellStyle name="_CurrencySpace_Tenants &amp; Costs_Babcock &amp; Brown Air Funding I 2 2 2" xfId="1807"/>
    <cellStyle name="_CurrencySpace_Tenants &amp; Costs_Babcock &amp; Brown Air Funding I 2 3" xfId="1808"/>
    <cellStyle name="_CurrencySpace_Tenants &amp; Costs_Babcock &amp; Brown Air Funding I 3" xfId="1809"/>
    <cellStyle name="_CurrencySpace_Tenants &amp; Costs_Babcock &amp; Brown Air Funding I 3 2" xfId="1810"/>
    <cellStyle name="_CurrencySpace_Tenants &amp; Costs_Babcock &amp; Brown Air Funding I 4" xfId="1811"/>
    <cellStyle name="_CurrencySpace_Tenants &amp; Costs_FCAR 364-day" xfId="1812"/>
    <cellStyle name="_CurrencySpace_Tenants &amp; Costs_FCAR 364-day 2" xfId="1813"/>
    <cellStyle name="_CurrencySpace_Tenants &amp; Costs_FCAR 364-day 2 2" xfId="1814"/>
    <cellStyle name="_CurrencySpace_Tenants &amp; Costs_FCAR 364-day 2 2 2" xfId="1815"/>
    <cellStyle name="_CurrencySpace_Tenants &amp; Costs_FCAR 364-day 2 3" xfId="1816"/>
    <cellStyle name="_CurrencySpace_Tenants &amp; Costs_FCAR 364-day 3" xfId="1817"/>
    <cellStyle name="_CurrencySpace_Tenants &amp; Costs_FCAR 364-day 3 2" xfId="1818"/>
    <cellStyle name="_CurrencySpace_Tenants &amp; Costs_FCAR 364-day 4" xfId="1819"/>
    <cellStyle name="_CurrencySpace_Tenants &amp; Costs_FCAR 5-year" xfId="1820"/>
    <cellStyle name="_CurrencySpace_Tenants &amp; Costs_FCAR 5-year 2" xfId="1821"/>
    <cellStyle name="_CurrencySpace_Tenants &amp; Costs_FCAR 5-year 2 2" xfId="1822"/>
    <cellStyle name="_CurrencySpace_Tenants &amp; Costs_FCAR 5-year 2 2 2" xfId="1823"/>
    <cellStyle name="_CurrencySpace_Tenants &amp; Costs_FCAR 5-year 2 3" xfId="1824"/>
    <cellStyle name="_CurrencySpace_Tenants &amp; Costs_FCAR 5-year 3" xfId="1825"/>
    <cellStyle name="_CurrencySpace_Tenants &amp; Costs_FCAR 5-year 3 2" xfId="1826"/>
    <cellStyle name="_CurrencySpace_Tenants &amp; Costs_FCAR 5-year 4" xfId="1827"/>
    <cellStyle name="_CurrencySpace_Tenants &amp; Costs_FCC Zeus" xfId="1828"/>
    <cellStyle name="_CurrencySpace_Tenants &amp; Costs_FCC Zeus 2" xfId="1829"/>
    <cellStyle name="_CurrencySpace_Tenants &amp; Costs_FCC Zeus 2 2" xfId="1830"/>
    <cellStyle name="_CurrencySpace_Tenants &amp; Costs_FCC Zeus 2 2 2" xfId="1831"/>
    <cellStyle name="_CurrencySpace_Tenants &amp; Costs_FCC Zeus 2 3" xfId="1832"/>
    <cellStyle name="_CurrencySpace_Tenants &amp; Costs_FCC Zeus 3" xfId="1833"/>
    <cellStyle name="_CurrencySpace_Tenants &amp; Costs_FCC Zeus 3 2" xfId="1834"/>
    <cellStyle name="_CurrencySpace_Tenants &amp; Costs_FCC Zeus 4" xfId="1835"/>
    <cellStyle name="_CurrencySpace_Tenants &amp; Costs_Flagstar 2007-1A C AF4" xfId="1836"/>
    <cellStyle name="_CurrencySpace_Tenants &amp; Costs_Flagstar 2007-1A C AF4 2" xfId="1837"/>
    <cellStyle name="_CurrencySpace_Tenants &amp; Costs_Flagstar 2007-1A C AF4 2 2" xfId="1838"/>
    <cellStyle name="_CurrencySpace_Tenants &amp; Costs_Flagstar 2007-1A C AF4 2 2 2" xfId="1839"/>
    <cellStyle name="_CurrencySpace_Tenants &amp; Costs_Flagstar 2007-1A C AF4 2 3" xfId="1840"/>
    <cellStyle name="_CurrencySpace_Tenants &amp; Costs_Flagstar 2007-1A C AF4 3" xfId="1841"/>
    <cellStyle name="_CurrencySpace_Tenants &amp; Costs_Flagstar 2007-1A C AF4 3 2" xfId="1842"/>
    <cellStyle name="_CurrencySpace_Tenants &amp; Costs_Flagstar 2007-1A C AF4 4" xfId="1843"/>
    <cellStyle name="_CurrencySpace_Tenants &amp; Costs_ItalFinance SV2" xfId="1844"/>
    <cellStyle name="_CurrencySpace_Tenants &amp; Costs_ItalFinance SV2 2" xfId="1845"/>
    <cellStyle name="_CurrencySpace_Tenants &amp; Costs_ItalFinance SV2 2 2" xfId="1846"/>
    <cellStyle name="_CurrencySpace_Tenants &amp; Costs_ItalFinance SV2 2 2 2" xfId="1847"/>
    <cellStyle name="_CurrencySpace_Tenants &amp; Costs_ItalFinance SV2 2 3" xfId="1848"/>
    <cellStyle name="_CurrencySpace_Tenants &amp; Costs_ItalFinance SV2 3" xfId="1849"/>
    <cellStyle name="_CurrencySpace_Tenants &amp; Costs_ItalFinance SV2 3 2" xfId="1850"/>
    <cellStyle name="_CurrencySpace_Tenants &amp; Costs_ItalFinance SV2 4" xfId="1851"/>
    <cellStyle name="_CurrencySpace_Tenants &amp; Costs_Meliadi SaRL" xfId="1852"/>
    <cellStyle name="_CurrencySpace_Tenants &amp; Costs_Meliadi SaRL 2" xfId="1853"/>
    <cellStyle name="_CurrencySpace_Tenants &amp; Costs_Meliadi SaRL 2 2" xfId="1854"/>
    <cellStyle name="_CurrencySpace_Tenants &amp; Costs_Meliadi SaRL 2 2 2" xfId="1855"/>
    <cellStyle name="_CurrencySpace_Tenants &amp; Costs_Meliadi SaRL 2 3" xfId="1856"/>
    <cellStyle name="_CurrencySpace_Tenants &amp; Costs_Meliadi SaRL 3" xfId="1857"/>
    <cellStyle name="_CurrencySpace_Tenants &amp; Costs_Meliadi SaRL 3 2" xfId="1858"/>
    <cellStyle name="_CurrencySpace_Tenants &amp; Costs_Meliadi SaRL 4" xfId="1859"/>
    <cellStyle name="_CurrencySpace_Tenants &amp; Costs_Sheet1" xfId="1860"/>
    <cellStyle name="_CurrencySpace_Tenants &amp; Costs_Sheet1 2" xfId="1861"/>
    <cellStyle name="_CurrencySpace_Tenants &amp; Costs_Sheet1 2 2" xfId="1862"/>
    <cellStyle name="_CurrencySpace_Tenants &amp; Costs_Sheet1 2 2 2" xfId="1863"/>
    <cellStyle name="_CurrencySpace_Tenants &amp; Costs_Sheet1 2 3" xfId="1864"/>
    <cellStyle name="_CurrencySpace_Tenants &amp; Costs_Sheet1 3" xfId="1865"/>
    <cellStyle name="_CurrencySpace_Tenants &amp; Costs_Sheet1 3 2" xfId="1866"/>
    <cellStyle name="_CurrencySpace_Tenants &amp; Costs_Sheet1 4" xfId="1867"/>
    <cellStyle name="_CurrencySpace_Tenants &amp; Costs_Template" xfId="1868"/>
    <cellStyle name="_CurrencySpace_Tenants &amp; Costs_Template 2" xfId="1869"/>
    <cellStyle name="_CurrencySpace_Tenants &amp; Costs_Template 2 2" xfId="1870"/>
    <cellStyle name="_CurrencySpace_Tenants &amp; Costs_Template 2 2 2" xfId="1871"/>
    <cellStyle name="_CurrencySpace_Tenants &amp; Costs_Template 2 3" xfId="1872"/>
    <cellStyle name="_CurrencySpace_Tenants &amp; Costs_Template 3" xfId="1873"/>
    <cellStyle name="_CurrencySpace_Tenants &amp; Costs_Template 3 2" xfId="1874"/>
    <cellStyle name="_CurrencySpace_Tenants &amp; Costs_Template 4" xfId="1875"/>
    <cellStyle name="_CurrencySpace_Yield calculation worksheet 1a" xfId="1876"/>
    <cellStyle name="_Data" xfId="1877"/>
    <cellStyle name="_Data 2" xfId="1878"/>
    <cellStyle name="_Data 2 2" xfId="1879"/>
    <cellStyle name="_Data 3" xfId="1880"/>
    <cellStyle name="_Data Control" xfId="1881"/>
    <cellStyle name="_Data Control 2" xfId="1882"/>
    <cellStyle name="_Data Control_17-Juste valeur en annexe" xfId="1883"/>
    <cellStyle name="_Data Control_2 - Appendices to be completed by the entities" xfId="1884"/>
    <cellStyle name="_Data Control_2 - Appendix 11 Dérivés crédit  300611 V2 UK" xfId="1885"/>
    <cellStyle name="_Data Control_2 - Appendix 7d  envoi 200911 GB" xfId="1886"/>
    <cellStyle name="_Data Control_2 - Appendix 7e envoi160911" xfId="1887"/>
    <cellStyle name="_Data Control_3 - Annexes d'information et notices" xfId="1888"/>
    <cellStyle name="_Data Control_Annexe 16 - Titre classé en L&amp;R" xfId="1889"/>
    <cellStyle name="_Data Control_Annexe 1c" xfId="1890"/>
    <cellStyle name="_Data Control_Annexe 7c (2)" xfId="1891"/>
    <cellStyle name="_Data Control_annexe 7c mise à jour uk" xfId="1892"/>
    <cellStyle name="_Data Control_Annexes FR" xfId="1893"/>
    <cellStyle name="_Data Control_Appendix 7d" xfId="1894"/>
    <cellStyle name="_Data Control_Cadrage conso" xfId="1895"/>
    <cellStyle name="_Data Control_Instructions appendix 7c" xfId="1896"/>
    <cellStyle name="_data starbird_200803_v1404 adj" xfId="1897"/>
    <cellStyle name="_data starbird_200803_v1404 adj 2" xfId="1898"/>
    <cellStyle name="_data starbird_200803_v1404 adj 2 2" xfId="1899"/>
    <cellStyle name="_data starbird_200803_v1404 adj 2 2 2" xfId="1900"/>
    <cellStyle name="_data starbird_200803_v1404 adj 2 3" xfId="1901"/>
    <cellStyle name="_data starbird_200803_v1404 adj 3" xfId="1902"/>
    <cellStyle name="_data starbird_200803_v1404 adj 3 2" xfId="1903"/>
    <cellStyle name="_data starbird_200803_v1404 adj 4" xfId="1904"/>
    <cellStyle name="_data starbird_200803_v1404 adj_Annexe 7c (2)" xfId="1905"/>
    <cellStyle name="_data starbird_200803_v1404 adj_annexe 7c mise à jour uk" xfId="1906"/>
    <cellStyle name="_Data_Annexe 7c (2)" xfId="1907"/>
    <cellStyle name="_Data_annexe 7c mise à jour uk" xfId="1908"/>
    <cellStyle name="_Data_Cadrage conso" xfId="1909"/>
    <cellStyle name="_Deal Analysis - Main" xfId="1910"/>
    <cellStyle name="_Diversey Harbor - AMBAC request old complete" xfId="1911"/>
    <cellStyle name="_Diversey Harbor - Ischus request - S&amp;U" xfId="1912"/>
    <cellStyle name="_dobrasil 09-2006 reçu" xfId="1913"/>
    <cellStyle name="_dobrasil 09-2006 reçu_Annexe AFS_ Taiwan vie_BNPP Q12010" xfId="1914"/>
    <cellStyle name="_dobrasil 12-2006 reçu" xfId="1915"/>
    <cellStyle name="_dobrasil 12-2006 reçu_Annexe AFS_ Taiwan vie_BNPP Q12010" xfId="1916"/>
    <cellStyle name="_Duke data" xfId="1917"/>
    <cellStyle name="_Duke data_Degas HFTO" xfId="1918"/>
    <cellStyle name="_Ea" xfId="1919"/>
    <cellStyle name="_ec Taird" xfId="1920"/>
    <cellStyle name="_ec Taird RD Transco Coda-XL" xfId="1921"/>
    <cellStyle name="_ec Taivie" xfId="1922"/>
    <cellStyle name="_ec Taivie Coda-XL" xfId="1923"/>
    <cellStyle name="_ec Taivie Coda-XL2" xfId="1924"/>
    <cellStyle name="_ec Taivie Coda-XL2 sans macro" xfId="1925"/>
    <cellStyle name="_Effective Interest Rate" xfId="1926"/>
    <cellStyle name="_Effective Interest Rate 2" xfId="1927"/>
    <cellStyle name="_Effective Interest Rate 2 2" xfId="1928"/>
    <cellStyle name="_Effective Interest Rate 3" xfId="1929"/>
    <cellStyle name="_Effective Interest Rate_Annexe 7c (2)" xfId="1930"/>
    <cellStyle name="_Effective Interest Rate_annexe 7c mise à jour uk" xfId="1931"/>
    <cellStyle name="_Effective Interest Rate_Cadrage conso" xfId="1932"/>
    <cellStyle name="_Elliott Model 07-05-06 Flip Book" xfId="1933"/>
    <cellStyle name="_ems10223_my" xfId="1934"/>
    <cellStyle name="_Epic (Industrious) Plc" xfId="1935"/>
    <cellStyle name="_Epic (Industrious) Plc 2" xfId="1936"/>
    <cellStyle name="_Epic (Industrious) Plc 2 2" xfId="1937"/>
    <cellStyle name="_Epic (Industrious) Plc 2 2 2" xfId="1938"/>
    <cellStyle name="_Epic (Industrious) Plc 2 3" xfId="1939"/>
    <cellStyle name="_Epic (Industrious) Plc 3" xfId="1940"/>
    <cellStyle name="_Epic (Industrious) Plc 3 2" xfId="1941"/>
    <cellStyle name="_Epic (Industrious) Plc 4" xfId="1942"/>
    <cellStyle name="_Epic (Industrious) Plc_Annexe 7c (2)" xfId="1943"/>
    <cellStyle name="_Epic (Industrious) Plc_annexe 7c mise à jour uk" xfId="1944"/>
    <cellStyle name="_e-plus debt - Machado1" xfId="1945"/>
    <cellStyle name="_e-plus debt - Machado1 2" xfId="1946"/>
    <cellStyle name="_e-plus debt - Machado1 3" xfId="1947"/>
    <cellStyle name="_e-plus debt - Machado1_AFS" xfId="1948"/>
    <cellStyle name="_e-plus debt - Machado1_Cadrage conso" xfId="1949"/>
    <cellStyle name="_e-plus debt - Machado1_Master états financiers de synthèse IFRS_201112 V0" xfId="1950"/>
    <cellStyle name="_e-plus debt - Machado1_Q1_Fortis participations" xfId="1951"/>
    <cellStyle name="_e-plus debt - Machado1_Q3 2011 Fortis - Minoritaires" xfId="1952"/>
    <cellStyle name="_e-plus debt - Machado1_Var Immo incorp Q2" xfId="1953"/>
    <cellStyle name="_ESP Funding I - Cashflows for UBS 07-06-2006" xfId="1954"/>
    <cellStyle name="_Espagne_Dir_2005T4vFinal" xfId="1955"/>
    <cellStyle name="_Espagne_Dir_2005T4vFinalsymbad" xfId="1956"/>
    <cellStyle name="_ESTIM_Italie_CENTROVITA" xfId="1957"/>
    <cellStyle name="_Estimé Ratio Fin 2007" xfId="1958"/>
    <cellStyle name="_Estimé Ratio Fin 2007 2" xfId="1959"/>
    <cellStyle name="_Estimé Ratio Fin 2007_AFS" xfId="1960"/>
    <cellStyle name="_Estimé Ratio Fin 2007_Etat CA FPBII Fortis - 2011 Q1" xfId="1961"/>
    <cellStyle name="_Estimé Ratio Fin 2007_Etat CA FPBII Fortis - 2011 Q1_Q1_Fortis participations" xfId="1962"/>
    <cellStyle name="_Estimé Ratio Fin 2007_Etat CA FPBII Fortis - 2011 Q1_Var Immo incorp Q2" xfId="1963"/>
    <cellStyle name="_Estimé Ratio Fin 2007_Feuil1" xfId="1964"/>
    <cellStyle name="_Estimé Ratio Fin 2007_Justificatifs -2011 Q1" xfId="1965"/>
    <cellStyle name="_Estimé Ratio Fin 2007_Q1_Fortis participations" xfId="1966"/>
    <cellStyle name="_Estimé Ratio Fin 2007_Q1_Fortis participations_Var Immo incorp Q2" xfId="1967"/>
    <cellStyle name="_Estimé Ratio Fin 2007_Var Immo incorp Q2" xfId="1968"/>
    <cellStyle name="_Etat CA FPBII Fortis - 2010 Q4" xfId="1969"/>
    <cellStyle name="_Euro" xfId="1970"/>
    <cellStyle name="_Euro 2" xfId="1971"/>
    <cellStyle name="_Euro 2 2" xfId="1972"/>
    <cellStyle name="_Euro 2 2 2" xfId="1973"/>
    <cellStyle name="_Euro 2 3" xfId="1974"/>
    <cellStyle name="_Euro 2 4" xfId="1975"/>
    <cellStyle name="_Euro 3" xfId="1976"/>
    <cellStyle name="_Euro 3 2" xfId="1977"/>
    <cellStyle name="_Euro 3 3" xfId="1978"/>
    <cellStyle name="_Euro 3 4" xfId="1979"/>
    <cellStyle name="_Euro 4" xfId="1980"/>
    <cellStyle name="_Euro 5" xfId="1981"/>
    <cellStyle name="_Euro_45647 - Annexe 6a au 31 03 2011 v2" xfId="1982"/>
    <cellStyle name="_Euro_ABS Deal Tracer - Q3 2008" xfId="1983"/>
    <cellStyle name="_Euro_ABS Deal Tracer - Q3 2008 2" xfId="1984"/>
    <cellStyle name="_Euro_ABS Deal Tracer - Q3 2008 2 2" xfId="1985"/>
    <cellStyle name="_Euro_ABS Deal Tracer - Q3 2008 2 2 2" xfId="1986"/>
    <cellStyle name="_Euro_ABS Deal Tracer - Q3 2008 2 3" xfId="1987"/>
    <cellStyle name="_Euro_ABS Deal Tracer - Q3 2008 3" xfId="1988"/>
    <cellStyle name="_Euro_ABS Deal Tracer - Q3 2008 3 2" xfId="1989"/>
    <cellStyle name="_Euro_ABS Deal Tracer - Q3 2008 4" xfId="1990"/>
    <cellStyle name="_Euro_Aerium - Chester" xfId="1991"/>
    <cellStyle name="_Euro_Aerium - Chester 2" xfId="1992"/>
    <cellStyle name="_Euro_Aerium - Chester 2 2" xfId="1993"/>
    <cellStyle name="_Euro_Aerium - Chester 2 2 2" xfId="1994"/>
    <cellStyle name="_Euro_Aerium - Chester 2 3" xfId="1995"/>
    <cellStyle name="_Euro_Aerium - Chester 3" xfId="1996"/>
    <cellStyle name="_Euro_Aerium - Chester 3 2" xfId="1997"/>
    <cellStyle name="_Euro_Aerium - Chester 4" xfId="1998"/>
    <cellStyle name="_Euro_Aerium - Mercoeur" xfId="1999"/>
    <cellStyle name="_Euro_Aerium - Mercoeur 2" xfId="2000"/>
    <cellStyle name="_Euro_Aerium - Mercoeur 2 2" xfId="2001"/>
    <cellStyle name="_Euro_Aerium - Mercoeur 2 2 2" xfId="2002"/>
    <cellStyle name="_Euro_Aerium - Mercoeur 2 3" xfId="2003"/>
    <cellStyle name="_Euro_Aerium - Mercoeur 3" xfId="2004"/>
    <cellStyle name="_Euro_Aerium - Mercoeur 3 2" xfId="2005"/>
    <cellStyle name="_Euro_Aerium - Mercoeur 4" xfId="2006"/>
    <cellStyle name="_Euro_Annexe 6 Détail comptes" xfId="2007"/>
    <cellStyle name="_Euro_Babcock &amp; Brown Air Funding I" xfId="2008"/>
    <cellStyle name="_Euro_Babcock &amp; Brown Air Funding I 2" xfId="2009"/>
    <cellStyle name="_Euro_Babcock &amp; Brown Air Funding I 2 2" xfId="2010"/>
    <cellStyle name="_Euro_Babcock &amp; Brown Air Funding I 2 2 2" xfId="2011"/>
    <cellStyle name="_Euro_Babcock &amp; Brown Air Funding I 2 3" xfId="2012"/>
    <cellStyle name="_Euro_Babcock &amp; Brown Air Funding I 3" xfId="2013"/>
    <cellStyle name="_Euro_Babcock &amp; Brown Air Funding I 3 2" xfId="2014"/>
    <cellStyle name="_Euro_Babcock &amp; Brown Air Funding I 4" xfId="2015"/>
    <cellStyle name="_Euro_Exclusion Karma" xfId="2016"/>
    <cellStyle name="_Euro_Exposition des titres souverains (zone euro) au 31.12.2011 V4" xfId="2017"/>
    <cellStyle name="_Euro_FCAR 364-day" xfId="2018"/>
    <cellStyle name="_Euro_FCAR 364-day 2" xfId="2019"/>
    <cellStyle name="_Euro_FCAR 364-day 2 2" xfId="2020"/>
    <cellStyle name="_Euro_FCAR 364-day 2 2 2" xfId="2021"/>
    <cellStyle name="_Euro_FCAR 364-day 2 3" xfId="2022"/>
    <cellStyle name="_Euro_FCAR 364-day 3" xfId="2023"/>
    <cellStyle name="_Euro_FCAR 364-day 3 2" xfId="2024"/>
    <cellStyle name="_Euro_FCAR 364-day 4" xfId="2025"/>
    <cellStyle name="_Euro_FCAR 5-year" xfId="2026"/>
    <cellStyle name="_Euro_FCAR 5-year 2" xfId="2027"/>
    <cellStyle name="_Euro_FCAR 5-year 2 2" xfId="2028"/>
    <cellStyle name="_Euro_FCAR 5-year 2 2 2" xfId="2029"/>
    <cellStyle name="_Euro_FCAR 5-year 2 3" xfId="2030"/>
    <cellStyle name="_Euro_FCAR 5-year 3" xfId="2031"/>
    <cellStyle name="_Euro_FCAR 5-year 3 2" xfId="2032"/>
    <cellStyle name="_Euro_FCAR 5-year 4" xfId="2033"/>
    <cellStyle name="_Euro_FCC Zeus" xfId="2034"/>
    <cellStyle name="_Euro_FCC Zeus 2" xfId="2035"/>
    <cellStyle name="_Euro_FCC Zeus 2 2" xfId="2036"/>
    <cellStyle name="_Euro_FCC Zeus 2 2 2" xfId="2037"/>
    <cellStyle name="_Euro_FCC Zeus 2 3" xfId="2038"/>
    <cellStyle name="_Euro_FCC Zeus 3" xfId="2039"/>
    <cellStyle name="_Euro_FCC Zeus 3 2" xfId="2040"/>
    <cellStyle name="_Euro_FCC Zeus 4" xfId="2041"/>
    <cellStyle name="_Euro_Flagstar 2007-1A C AF4" xfId="2042"/>
    <cellStyle name="_Euro_Flagstar 2007-1A C AF4 2" xfId="2043"/>
    <cellStyle name="_Euro_Flagstar 2007-1A C AF4 2 2" xfId="2044"/>
    <cellStyle name="_Euro_Flagstar 2007-1A C AF4 2 2 2" xfId="2045"/>
    <cellStyle name="_Euro_Flagstar 2007-1A C AF4 2 3" xfId="2046"/>
    <cellStyle name="_Euro_Flagstar 2007-1A C AF4 3" xfId="2047"/>
    <cellStyle name="_Euro_Flagstar 2007-1A C AF4 3 2" xfId="2048"/>
    <cellStyle name="_Euro_Flagstar 2007-1A C AF4 4" xfId="2049"/>
    <cellStyle name="_Euro_ItalFinance SV2" xfId="2050"/>
    <cellStyle name="_Euro_ItalFinance SV2 2" xfId="2051"/>
    <cellStyle name="_Euro_ItalFinance SV2 2 2" xfId="2052"/>
    <cellStyle name="_Euro_ItalFinance SV2 2 2 2" xfId="2053"/>
    <cellStyle name="_Euro_ItalFinance SV2 2 3" xfId="2054"/>
    <cellStyle name="_Euro_ItalFinance SV2 3" xfId="2055"/>
    <cellStyle name="_Euro_ItalFinance SV2 3 2" xfId="2056"/>
    <cellStyle name="_Euro_ItalFinance SV2 4" xfId="2057"/>
    <cellStyle name="_Euro_Meliadi SaRL" xfId="2058"/>
    <cellStyle name="_Euro_Meliadi SaRL 2" xfId="2059"/>
    <cellStyle name="_Euro_Meliadi SaRL 2 2" xfId="2060"/>
    <cellStyle name="_Euro_Meliadi SaRL 2 2 2" xfId="2061"/>
    <cellStyle name="_Euro_Meliadi SaRL 2 3" xfId="2062"/>
    <cellStyle name="_Euro_Meliadi SaRL 3" xfId="2063"/>
    <cellStyle name="_Euro_Meliadi SaRL 3 2" xfId="2064"/>
    <cellStyle name="_Euro_Meliadi SaRL 4" xfId="2065"/>
    <cellStyle name="_Euro_shadow publication 2010.12" xfId="2066"/>
    <cellStyle name="_Euro_shadow publication 2010.12 2" xfId="2067"/>
    <cellStyle name="_Euro_Sheet1" xfId="2068"/>
    <cellStyle name="_Euro_Sheet1 2" xfId="2069"/>
    <cellStyle name="_Euro_Sheet1 2 2" xfId="2070"/>
    <cellStyle name="_Euro_Sheet1 2 2 2" xfId="2071"/>
    <cellStyle name="_Euro_Sheet1 2 3" xfId="2072"/>
    <cellStyle name="_Euro_Sheet1 3" xfId="2073"/>
    <cellStyle name="_Euro_Sheet1 3 2" xfId="2074"/>
    <cellStyle name="_Euro_Sheet1 4" xfId="2075"/>
    <cellStyle name="_Euro_Synthese cumul 300910" xfId="2076"/>
    <cellStyle name="_Euro_Synthese cumul 300910 2" xfId="2077"/>
    <cellStyle name="_Euro_Template" xfId="2078"/>
    <cellStyle name="_Euro_Template 2" xfId="2079"/>
    <cellStyle name="_Euro_Template 2 2" xfId="2080"/>
    <cellStyle name="_Euro_Template 2 2 2" xfId="2081"/>
    <cellStyle name="_Euro_Template 2 3" xfId="2082"/>
    <cellStyle name="_Euro_Template 3" xfId="2083"/>
    <cellStyle name="_Euro_Template 3 2" xfId="2084"/>
    <cellStyle name="_Euro_Template 4" xfId="2085"/>
    <cellStyle name="_Example 1" xfId="2086"/>
    <cellStyle name="_Extracted_Stuff" xfId="2087"/>
    <cellStyle name="_F" xfId="2088"/>
    <cellStyle name="_Factor Exposure" xfId="2089"/>
    <cellStyle name="_Feuil1" xfId="2090"/>
    <cellStyle name="_Feuil1_Annexe AFS_ Taiwan vie_BNPP Q12010" xfId="2091"/>
    <cellStyle name="_fichier de travail" xfId="2092"/>
    <cellStyle name="_fichier de travail_Annexe AFS_ Taiwan vie_BNPP Q12010" xfId="2093"/>
    <cellStyle name="_findomestic SpA Unieuro 06T3" xfId="2094"/>
    <cellStyle name="_FITCH Conversion " xfId="2095"/>
    <cellStyle name="_FITCH Conversion  2" xfId="2096"/>
    <cellStyle name="_FITCH Conversion  2 2" xfId="2097"/>
    <cellStyle name="_FITCH Conversion  3" xfId="2098"/>
    <cellStyle name="_FITCH Conversion _Annexe 7c (2)" xfId="2099"/>
    <cellStyle name="_FITCH Conversion _annexe 7c mise à jour uk" xfId="2100"/>
    <cellStyle name="_FITCH Conversion _Cadrage conso" xfId="2101"/>
    <cellStyle name="_Fitch_MATRIX" xfId="2102"/>
    <cellStyle name="_Fitch_VECTOR_Model" xfId="2103"/>
    <cellStyle name="_Fitch_VECTOR_Model_Correlation Matrix" xfId="2104"/>
    <cellStyle name="_Fitch_VECTOR_Model_Factor Exposure" xfId="2105"/>
    <cellStyle name="_Fitch_VECTOR_Model_Portfolio Definition" xfId="2106"/>
    <cellStyle name="_Fitch_VECTOR_Model_Recovery Rates" xfId="2107"/>
    <cellStyle name="_Fitch_VECTOR_Model2.0" xfId="2108"/>
    <cellStyle name="_Foglio di chiusura - Settembre 2002" xfId="2109"/>
    <cellStyle name="_Friuladria 06T2" xfId="2110"/>
    <cellStyle name="_From Lebon suivi des TSSDI en ke 200712 prudentiel" xfId="2111"/>
    <cellStyle name="_From Levoisin Projection NDL at local level Q4_V2" xfId="2112"/>
    <cellStyle name="_getdata" xfId="2113"/>
    <cellStyle name="_GMAC GAP TLMKG 06T3 CONV. 5134 ok ctrl F&amp;M" xfId="2114"/>
    <cellStyle name="_H-" xfId="2115"/>
    <cellStyle name="_H - script" xfId="2116"/>
    <cellStyle name="_H de T Inmo Gen 03-07 (real)" xfId="2117"/>
    <cellStyle name="_H de T Inmo Gen 03-07 (real)_Annexe AFS_ Taiwan vie_BNPP Q12010" xfId="2118"/>
    <cellStyle name="_H de T Inmo Gen 06-07 (real)" xfId="2119"/>
    <cellStyle name="_H de T Inmo Gen 06-07 (real)_Annexe AFS_ Taiwan vie_BNPP Q12010" xfId="2120"/>
    <cellStyle name="_Ha" xfId="2121"/>
    <cellStyle name="_Hapoalim_refresh_spreads" xfId="2122"/>
    <cellStyle name="_Hapoalim_refresh_spreads 2" xfId="2123"/>
    <cellStyle name="_Hapoalim_refresh_spreads 2 2" xfId="2124"/>
    <cellStyle name="_Hapoalim_refresh_spreads 2 2 2" xfId="2125"/>
    <cellStyle name="_Hapoalim_refresh_spreads 2 3" xfId="2126"/>
    <cellStyle name="_Hapoalim_refresh_spreads 3" xfId="2127"/>
    <cellStyle name="_Hapoalim_refresh_spreads 3 2" xfId="2128"/>
    <cellStyle name="_Hapoalim_refresh_spreads 4" xfId="2129"/>
    <cellStyle name="_Hapoalim_refresh_spreads_Annexe 7c (2)" xfId="2130"/>
    <cellStyle name="_Hapoalim_refresh_spreads_annexe 7c mise à jour uk" xfId="2131"/>
    <cellStyle name="_Heading" xfId="2132"/>
    <cellStyle name="_Heading 2" xfId="2133"/>
    <cellStyle name="_Heading_~0950885" xfId="2134"/>
    <cellStyle name="_Heading_~5830458" xfId="2135"/>
    <cellStyle name="_Heading_~8064952" xfId="2136"/>
    <cellStyle name="_Heading_15 Wizard Operating Model" xfId="2137"/>
    <cellStyle name="_Heading_15 Wizard Operating Model 2" xfId="2138"/>
    <cellStyle name="_Heading_15 Wizard Operating Model_Master états financiers de synthèse IFRS_201112 V0" xfId="2139"/>
    <cellStyle name="_Heading_15 Wizard Operating Model_note 4 à insérer" xfId="2140"/>
    <cellStyle name="_Heading_15 Wizard Operating Model_Queen III - PPA reversal Banking Book - 090630" xfId="2141"/>
    <cellStyle name="_Heading_15 Wizard Operating Model_Queen III - PPA reversal Banking Book - 090630_21h" xfId="2142"/>
    <cellStyle name="_Heading_15 Wizard Operating Model_Queen III - PPA reversal Banking Book - 090708h" xfId="2143"/>
    <cellStyle name="_Heading_15 Wizard Operating Model_Queen III - PPA reversal Banking Book - 090709 10h08 vm" xfId="2144"/>
    <cellStyle name="_Heading_15 Wizard Operating Model_Queen III - PPA reversal Banking Book - 090709 12h vm" xfId="2145"/>
    <cellStyle name="_Heading_15 Wizard Operating Model_Queen III - PPA reversal Banking Book - 090709 vm - à répartir" xfId="2146"/>
    <cellStyle name="_Heading_15 Wizard Operating Model_Queen III - PPA reversal Banking Book - 140709 17h modifié" xfId="2147"/>
    <cellStyle name="_Heading_15 Wizard Operating Model_Queen III - PPA reversal Banking Book - 140709 18h modifié" xfId="2148"/>
    <cellStyle name="_Heading_15 Wizard Operating Model_Queen III - Rationalisation des Issued Debts - 090723" xfId="2149"/>
    <cellStyle name="_Heading_CC 3 Yr Forecast to IPO Banks (1)" xfId="2150"/>
    <cellStyle name="_Heading_CC 3 Yr Forecast to IPO Banks (1) 2" xfId="2151"/>
    <cellStyle name="_Heading_CC 3 Yr Forecast to IPO Banks (1)_~0950885" xfId="2152"/>
    <cellStyle name="_Heading_CC 3 Yr Forecast to IPO Banks (1)_~5830458" xfId="2153"/>
    <cellStyle name="_Heading_CC 3 Yr Forecast to IPO Banks (1)_~8064952" xfId="2154"/>
    <cellStyle name="_Heading_CC 3 Yr Forecast to IPO Banks (1)_Fichier des tableaux ENG_EF_sc590" xfId="2155"/>
    <cellStyle name="_Heading_CC 3 Yr Forecast to IPO Banks (1)_Master états financiers de synthèse IFRS_201112 V0" xfId="2156"/>
    <cellStyle name="_Heading_CC 3 Yr Forecast to IPO Banks (1)_Queen III - PPA reversal Banking Book - 090630" xfId="2157"/>
    <cellStyle name="_Heading_CC 3 Yr Forecast to IPO Banks (1)_Queen III - PPA reversal Banking Book - 090630_21h" xfId="2158"/>
    <cellStyle name="_Heading_CC 3 Yr Forecast to IPO Banks (1)_Queen III - PPA reversal Banking Book - 090708h" xfId="2159"/>
    <cellStyle name="_Heading_CC 3 Yr Forecast to IPO Banks (1)_Queen III - PPA reversal Banking Book - 090709 12h vm pour databook" xfId="2160"/>
    <cellStyle name="_Heading_CC 3 Yr Forecast to IPO Banks (1)_Queen III - Rationalisation des Issued Debts - 090723" xfId="2161"/>
    <cellStyle name="_Heading_CC 3 Yr Forecast to IPO Banks (1)_Tableauxà modifier dans états fin_gb_rev" xfId="2162"/>
    <cellStyle name="_Heading_Comps 24May02_Final" xfId="2163"/>
    <cellStyle name="_Heading_Comps 24May02_Final 2" xfId="2164"/>
    <cellStyle name="_Heading_Comps 24May02_Final_~0950885" xfId="2165"/>
    <cellStyle name="_Heading_Comps 24May02_Final_~5830458" xfId="2166"/>
    <cellStyle name="_Heading_Comps 24May02_Final_~8064952" xfId="2167"/>
    <cellStyle name="_Heading_Comps 24May02_Final_Fichier des tableaux ENG_EF_sc590" xfId="2168"/>
    <cellStyle name="_Heading_Comps 24May02_Final_Master états financiers de synthèse IFRS_201112 V0" xfId="2169"/>
    <cellStyle name="_Heading_Comps 24May02_Final_Queen III - PPA reversal Banking Book - 090630" xfId="2170"/>
    <cellStyle name="_Heading_Comps 24May02_Final_Queen III - PPA reversal Banking Book - 090630_21h" xfId="2171"/>
    <cellStyle name="_Heading_Comps 24May02_Final_Queen III - PPA reversal Banking Book - 090708h" xfId="2172"/>
    <cellStyle name="_Heading_Comps 24May02_Final_Queen III - PPA reversal Banking Book - 090709 12h vm pour databook" xfId="2173"/>
    <cellStyle name="_Heading_Comps 24May02_Final_Queen III - Rationalisation des Issued Debts - 090723" xfId="2174"/>
    <cellStyle name="_Heading_Comps 24May02_Final_Tableauxà modifier dans états fin_gb_rev" xfId="2175"/>
    <cellStyle name="_Heading_Exclusion Karma" xfId="2176"/>
    <cellStyle name="_Heading_Exposition des titres souverains (zone euro) au 31.12.2011 V4" xfId="2177"/>
    <cellStyle name="_Heading_Fichier des tableaux ENG_EF_sc590" xfId="2178"/>
    <cellStyle name="_Heading_Master états financiers de synthèse IFRS_201112 V0" xfId="2179"/>
    <cellStyle name="_Heading_Multi-Family Property Data Tape v1" xfId="2180"/>
    <cellStyle name="_Heading_Multi-Family Property Data Tape v1 2" xfId="2181"/>
    <cellStyle name="_Heading_Multi-Family Property Data Tape v1 2 2" xfId="2182"/>
    <cellStyle name="_Heading_Multi-Family Property Data Tape v1 2 2 2" xfId="2183"/>
    <cellStyle name="_Heading_Multi-Family Property Data Tape v1 2 3" xfId="2184"/>
    <cellStyle name="_Heading_Multi-Family Property Data Tape v1 3" xfId="2185"/>
    <cellStyle name="_Heading_Multi-Family Property Data Tape v1 3 2" xfId="2186"/>
    <cellStyle name="_Heading_Multi-Family Property Data Tape v1 4" xfId="2187"/>
    <cellStyle name="_Heading_Multi-Family Property Data Tape v1_Annexe 7c (2)" xfId="2188"/>
    <cellStyle name="_Heading_Multi-Family Property Data Tape v1_annexe 7c mise à jour uk" xfId="2189"/>
    <cellStyle name="_Heading_prestemp" xfId="2190"/>
    <cellStyle name="_Heading_prestemp 2" xfId="2191"/>
    <cellStyle name="_Heading_prestemp_~0950885" xfId="2192"/>
    <cellStyle name="_Heading_prestemp_~5830458" xfId="2193"/>
    <cellStyle name="_Heading_prestemp_~8064952" xfId="2194"/>
    <cellStyle name="_Heading_prestemp_Fichier des tableaux ENG_EF_sc590" xfId="2195"/>
    <cellStyle name="_Heading_prestemp_Master états financiers de synthèse IFRS_201112 V0" xfId="2196"/>
    <cellStyle name="_Heading_prestemp_Queen III - PPA reversal Banking Book - 090630" xfId="2197"/>
    <cellStyle name="_Heading_prestemp_Queen III - PPA reversal Banking Book - 090630_21h" xfId="2198"/>
    <cellStyle name="_Heading_prestemp_Queen III - PPA reversal Banking Book - 090708h" xfId="2199"/>
    <cellStyle name="_Heading_prestemp_Queen III - PPA reversal Banking Book - 090709 12h vm pour databook" xfId="2200"/>
    <cellStyle name="_Heading_prestemp_Queen III - Rationalisation des Issued Debts - 090723" xfId="2201"/>
    <cellStyle name="_Heading_prestemp_Tableauxà modifier dans états fin_gb_rev" xfId="2202"/>
    <cellStyle name="_Heading_Queen III - PPA reversal Banking Book - 090630" xfId="2203"/>
    <cellStyle name="_Heading_Queen III - PPA reversal Banking Book - 090630_21h" xfId="2204"/>
    <cellStyle name="_Heading_Queen III - PPA reversal Banking Book - 090708h" xfId="2205"/>
    <cellStyle name="_Heading_Queen III - PPA reversal Banking Book - 090709 12h vm pour databook" xfId="2206"/>
    <cellStyle name="_Heading_Queen III - Rationalisation des Issued Debts - 090723" xfId="2207"/>
    <cellStyle name="_Heading_Revenue Increase Decrease 04-08" xfId="2208"/>
    <cellStyle name="_Heading_Revenue Increase Decrease 04-08 2" xfId="2209"/>
    <cellStyle name="_Heading_Revenue Increase Decrease 04-08_~0950885" xfId="2210"/>
    <cellStyle name="_Heading_Revenue Increase Decrease 04-08_~5830458" xfId="2211"/>
    <cellStyle name="_Heading_Revenue Increase Decrease 04-08_~8064952" xfId="2212"/>
    <cellStyle name="_Heading_Revenue Increase Decrease 04-08_Fichier des tableaux ENG_EF_sc590" xfId="2213"/>
    <cellStyle name="_Heading_Revenue Increase Decrease 04-08_Master états financiers de synthèse IFRS_201112 V0" xfId="2214"/>
    <cellStyle name="_Heading_Revenue Increase Decrease 04-08_Queen III - PPA reversal Banking Book - 090630" xfId="2215"/>
    <cellStyle name="_Heading_Revenue Increase Decrease 04-08_Queen III - PPA reversal Banking Book - 090630_21h" xfId="2216"/>
    <cellStyle name="_Heading_Revenue Increase Decrease 04-08_Queen III - PPA reversal Banking Book - 090708h" xfId="2217"/>
    <cellStyle name="_Heading_Revenue Increase Decrease 04-08_Queen III - PPA reversal Banking Book - 090709 12h vm pour databook" xfId="2218"/>
    <cellStyle name="_Heading_Revenue Increase Decrease 04-08_Queen III - Rationalisation des Issued Debts - 090723" xfId="2219"/>
    <cellStyle name="_Heading_Revenue Increase Decrease 04-08_Tableauxà modifier dans états fin_gb_rev" xfId="2220"/>
    <cellStyle name="_Heading_Tableauxà modifier dans états fin_gb_rev" xfId="2221"/>
    <cellStyle name="_Hh" xfId="2222"/>
    <cellStyle name="_Highlight" xfId="2223"/>
    <cellStyle name="_Highlight 10" xfId="2224"/>
    <cellStyle name="_Highlight 11" xfId="2225"/>
    <cellStyle name="_Highlight 12" xfId="2226"/>
    <cellStyle name="_Highlight 13" xfId="2227"/>
    <cellStyle name="_Highlight 14" xfId="2228"/>
    <cellStyle name="_Highlight 15" xfId="2229"/>
    <cellStyle name="_Highlight 16" xfId="2230"/>
    <cellStyle name="_Highlight 17" xfId="2231"/>
    <cellStyle name="_Highlight 2" xfId="2232"/>
    <cellStyle name="_Highlight 2 2" xfId="2233"/>
    <cellStyle name="_Highlight 2 2 2" xfId="2234"/>
    <cellStyle name="_Highlight 2 3" xfId="2235"/>
    <cellStyle name="_Highlight 2_Degas HFTO" xfId="2236"/>
    <cellStyle name="_Highlight 3" xfId="2237"/>
    <cellStyle name="_Highlight 3 2" xfId="2238"/>
    <cellStyle name="_Highlight 4" xfId="2239"/>
    <cellStyle name="_Highlight 5" xfId="2240"/>
    <cellStyle name="_Highlight 6" xfId="2241"/>
    <cellStyle name="_Highlight 7" xfId="2242"/>
    <cellStyle name="_Highlight 8" xfId="2243"/>
    <cellStyle name="_Highlight 9" xfId="2244"/>
    <cellStyle name="_Highlight_Caroline Model" xfId="2245"/>
    <cellStyle name="_Highlight_Caroline Model 10" xfId="2246"/>
    <cellStyle name="_Highlight_Caroline Model 11" xfId="2247"/>
    <cellStyle name="_Highlight_Caroline Model 12" xfId="2248"/>
    <cellStyle name="_Highlight_Caroline Model 13" xfId="2249"/>
    <cellStyle name="_Highlight_Caroline Model 14" xfId="2250"/>
    <cellStyle name="_Highlight_Caroline Model 15" xfId="2251"/>
    <cellStyle name="_Highlight_Caroline Model 16" xfId="2252"/>
    <cellStyle name="_Highlight_Caroline Model 17" xfId="2253"/>
    <cellStyle name="_Highlight_Caroline Model 2" xfId="2254"/>
    <cellStyle name="_Highlight_Caroline Model 2_Degas HFTO" xfId="2255"/>
    <cellStyle name="_Highlight_Caroline Model 3" xfId="2256"/>
    <cellStyle name="_Highlight_Caroline Model 4" xfId="2257"/>
    <cellStyle name="_Highlight_Caroline Model 5" xfId="2258"/>
    <cellStyle name="_Highlight_Caroline Model 6" xfId="2259"/>
    <cellStyle name="_Highlight_Caroline Model 7" xfId="2260"/>
    <cellStyle name="_Highlight_Caroline Model 8" xfId="2261"/>
    <cellStyle name="_Highlight_Caroline Model 9" xfId="2262"/>
    <cellStyle name="_Highlight_Caroline Model_Degas HFTO" xfId="2263"/>
    <cellStyle name="_Highlight_Caroline Model_Display" xfId="2264"/>
    <cellStyle name="_Highlight_Caroline Model_Sheet1" xfId="2265"/>
    <cellStyle name="_Highlight_Comps 24May02_Final" xfId="2266"/>
    <cellStyle name="_Highlight_Comps 24May02_Final 10" xfId="2267"/>
    <cellStyle name="_Highlight_Comps 24May02_Final 11" xfId="2268"/>
    <cellStyle name="_Highlight_Comps 24May02_Final 12" xfId="2269"/>
    <cellStyle name="_Highlight_Comps 24May02_Final 13" xfId="2270"/>
    <cellStyle name="_Highlight_Comps 24May02_Final 14" xfId="2271"/>
    <cellStyle name="_Highlight_Comps 24May02_Final 15" xfId="2272"/>
    <cellStyle name="_Highlight_Comps 24May02_Final 16" xfId="2273"/>
    <cellStyle name="_Highlight_Comps 24May02_Final 17" xfId="2274"/>
    <cellStyle name="_Highlight_Comps 24May02_Final 2" xfId="2275"/>
    <cellStyle name="_Highlight_Comps 24May02_Final 3" xfId="2276"/>
    <cellStyle name="_Highlight_Comps 24May02_Final 4" xfId="2277"/>
    <cellStyle name="_Highlight_Comps 24May02_Final 5" xfId="2278"/>
    <cellStyle name="_Highlight_Comps 24May02_Final 6" xfId="2279"/>
    <cellStyle name="_Highlight_Comps 24May02_Final 7" xfId="2280"/>
    <cellStyle name="_Highlight_Comps 24May02_Final 8" xfId="2281"/>
    <cellStyle name="_Highlight_Comps 24May02_Final 9" xfId="2282"/>
    <cellStyle name="_Highlight_Comps 24May02_Final_Degas HFTO" xfId="2283"/>
    <cellStyle name="_Highlight_Comps 24May02_Final_Display" xfId="2284"/>
    <cellStyle name="_Highlight_Comps 24May02_Final_Sheet1" xfId="2285"/>
    <cellStyle name="_Highlight_Degas HFTO" xfId="2286"/>
    <cellStyle name="_Highlight_Display" xfId="2287"/>
    <cellStyle name="_Highlight_Financials" xfId="2288"/>
    <cellStyle name="_Highlight_Financials 10" xfId="2289"/>
    <cellStyle name="_Highlight_Financials 11" xfId="2290"/>
    <cellStyle name="_Highlight_Financials 12" xfId="2291"/>
    <cellStyle name="_Highlight_Financials 13" xfId="2292"/>
    <cellStyle name="_Highlight_Financials 14" xfId="2293"/>
    <cellStyle name="_Highlight_Financials 15" xfId="2294"/>
    <cellStyle name="_Highlight_Financials 16" xfId="2295"/>
    <cellStyle name="_Highlight_Financials 17" xfId="2296"/>
    <cellStyle name="_Highlight_Financials 2" xfId="2297"/>
    <cellStyle name="_Highlight_Financials 2_Degas HFTO" xfId="2298"/>
    <cellStyle name="_Highlight_Financials 3" xfId="2299"/>
    <cellStyle name="_Highlight_Financials 4" xfId="2300"/>
    <cellStyle name="_Highlight_Financials 5" xfId="2301"/>
    <cellStyle name="_Highlight_Financials 6" xfId="2302"/>
    <cellStyle name="_Highlight_Financials 7" xfId="2303"/>
    <cellStyle name="_Highlight_Financials 8" xfId="2304"/>
    <cellStyle name="_Highlight_Financials 9" xfId="2305"/>
    <cellStyle name="_Highlight_Financials_Degas HFTO" xfId="2306"/>
    <cellStyle name="_Highlight_Financials_Display" xfId="2307"/>
    <cellStyle name="_Highlight_Financials_Sheet1" xfId="2308"/>
    <cellStyle name="_Highlight_Management Numbers Linked" xfId="2309"/>
    <cellStyle name="_Highlight_Management Numbers Linked 10" xfId="2310"/>
    <cellStyle name="_Highlight_Management Numbers Linked 11" xfId="2311"/>
    <cellStyle name="_Highlight_Management Numbers Linked 12" xfId="2312"/>
    <cellStyle name="_Highlight_Management Numbers Linked 13" xfId="2313"/>
    <cellStyle name="_Highlight_Management Numbers Linked 14" xfId="2314"/>
    <cellStyle name="_Highlight_Management Numbers Linked 15" xfId="2315"/>
    <cellStyle name="_Highlight_Management Numbers Linked 16" xfId="2316"/>
    <cellStyle name="_Highlight_Management Numbers Linked 17" xfId="2317"/>
    <cellStyle name="_Highlight_Management Numbers Linked 2" xfId="2318"/>
    <cellStyle name="_Highlight_Management Numbers Linked 2 2" xfId="2319"/>
    <cellStyle name="_Highlight_Management Numbers Linked 2_Degas HFTO" xfId="2320"/>
    <cellStyle name="_Highlight_Management Numbers Linked 3" xfId="2321"/>
    <cellStyle name="_Highlight_Management Numbers Linked 4" xfId="2322"/>
    <cellStyle name="_Highlight_Management Numbers Linked 5" xfId="2323"/>
    <cellStyle name="_Highlight_Management Numbers Linked 6" xfId="2324"/>
    <cellStyle name="_Highlight_Management Numbers Linked 7" xfId="2325"/>
    <cellStyle name="_Highlight_Management Numbers Linked 8" xfId="2326"/>
    <cellStyle name="_Highlight_Management Numbers Linked 9" xfId="2327"/>
    <cellStyle name="_Highlight_Management Numbers Linked_Degas HFTO" xfId="2328"/>
    <cellStyle name="_Highlight_Management Numbers Linked_Display" xfId="2329"/>
    <cellStyle name="_Highlight_Management Numbers Linked_Sheet1" xfId="2330"/>
    <cellStyle name="_Highlight_Revenue Increase Decrease 04-08" xfId="2331"/>
    <cellStyle name="_Highlight_Revenue Increase Decrease 04-08 10" xfId="2332"/>
    <cellStyle name="_Highlight_Revenue Increase Decrease 04-08 11" xfId="2333"/>
    <cellStyle name="_Highlight_Revenue Increase Decrease 04-08 12" xfId="2334"/>
    <cellStyle name="_Highlight_Revenue Increase Decrease 04-08 13" xfId="2335"/>
    <cellStyle name="_Highlight_Revenue Increase Decrease 04-08 14" xfId="2336"/>
    <cellStyle name="_Highlight_Revenue Increase Decrease 04-08 15" xfId="2337"/>
    <cellStyle name="_Highlight_Revenue Increase Decrease 04-08 16" xfId="2338"/>
    <cellStyle name="_Highlight_Revenue Increase Decrease 04-08 17" xfId="2339"/>
    <cellStyle name="_Highlight_Revenue Increase Decrease 04-08 2" xfId="2340"/>
    <cellStyle name="_Highlight_Revenue Increase Decrease 04-08 2 2" xfId="2341"/>
    <cellStyle name="_Highlight_Revenue Increase Decrease 04-08 2_Degas HFTO" xfId="2342"/>
    <cellStyle name="_Highlight_Revenue Increase Decrease 04-08 3" xfId="2343"/>
    <cellStyle name="_Highlight_Revenue Increase Decrease 04-08 4" xfId="2344"/>
    <cellStyle name="_Highlight_Revenue Increase Decrease 04-08 5" xfId="2345"/>
    <cellStyle name="_Highlight_Revenue Increase Decrease 04-08 6" xfId="2346"/>
    <cellStyle name="_Highlight_Revenue Increase Decrease 04-08 7" xfId="2347"/>
    <cellStyle name="_Highlight_Revenue Increase Decrease 04-08 8" xfId="2348"/>
    <cellStyle name="_Highlight_Revenue Increase Decrease 04-08 9" xfId="2349"/>
    <cellStyle name="_Highlight_Revenue Increase Decrease 04-08_Degas HFTO" xfId="2350"/>
    <cellStyle name="_Highlight_Revenue Increase Decrease 04-08_Display" xfId="2351"/>
    <cellStyle name="_Highlight_Revenue Increase Decrease 04-08_Sheet1" xfId="2352"/>
    <cellStyle name="_Highlight_Sheet1" xfId="2353"/>
    <cellStyle name="_HT AFS Securities pays non BO comentado JUN (GRAL) V.1" xfId="2354"/>
    <cellStyle name="_HT AFS Securities pays non BO comentado JUN (GRAL) V.1_Annexe AFS_ Taiwan vie_BNPP Q12010" xfId="2355"/>
    <cellStyle name="_HT diferido est. Vida 12.06. Ultima Version" xfId="2356"/>
    <cellStyle name="_HT diferido est. Vida 12.06. Ultima Version_Annexe AFS_ Taiwan vie_BNPP Q12010" xfId="2357"/>
    <cellStyle name="_ID RISK" xfId="2358"/>
    <cellStyle name="_ID RISK 2" xfId="2359"/>
    <cellStyle name="_ID RISK 2 2" xfId="2360"/>
    <cellStyle name="_ID RISK 2 2 2" xfId="2361"/>
    <cellStyle name="_ID RISK 2 3" xfId="2362"/>
    <cellStyle name="_ID RISK 3" xfId="2363"/>
    <cellStyle name="_ID RISK 3 2" xfId="2364"/>
    <cellStyle name="_ID RISK 4" xfId="2365"/>
    <cellStyle name="_ID RISK_Annexe 7c (2)" xfId="2366"/>
    <cellStyle name="_ID RISK_annexe 7c mise à jour uk" xfId="2367"/>
    <cellStyle name="_ID RISK_Annexes FR" xfId="2368"/>
    <cellStyle name="_Info Sheet" xfId="2369"/>
    <cellStyle name="_Instructions Annexe 7c" xfId="2370"/>
    <cellStyle name="_Instructions appendix 7c" xfId="2371"/>
    <cellStyle name="_Italie_AdE_01T4" xfId="2372"/>
    <cellStyle name="_Italie_AdE_02T1" xfId="2373"/>
    <cellStyle name="_Italie_Ade_02T3" xfId="2374"/>
    <cellStyle name="_Italie_Ade_02T4_Cardif SpA" xfId="2375"/>
    <cellStyle name="_Italie_Ade_02T4_Cardif SpA.xls Graphique 1" xfId="2376"/>
    <cellStyle name="_Italie_Ade_02T4_Cardif SpA.xls Graphique 2" xfId="2377"/>
    <cellStyle name="_Italie_Ade_02T4_Cardif SV  RD" xfId="2378"/>
    <cellStyle name="_Italie_Ade_02T4_Cardif SV  RD(def)" xfId="2379"/>
    <cellStyle name="_Italie_Ade_02T4_Cardif SV  RD(def).xls Graphique 1" xfId="2380"/>
    <cellStyle name="_Italie_Ade_02T4_Cardif SV  RD(def).xls Graphique 2" xfId="2381"/>
    <cellStyle name="_Italie_Ade_02T4_Cardif SV &amp; RD" xfId="2382"/>
    <cellStyle name="_Italie_Ade_02T4_Centrovita.xls Graphique 1" xfId="2383"/>
    <cellStyle name="_Italie_Ade_02T4_Centrovita.xls Graphique 2" xfId="2384"/>
    <cellStyle name="_Italie_AdE_03T1_Centrovita" xfId="2385"/>
    <cellStyle name="_Italie_AdE_03T3_Cardif  SV  RD" xfId="2386"/>
    <cellStyle name="_Italie_Ade_03T3_Cardif SpA" xfId="2387"/>
    <cellStyle name="_Italie_AdE_03T4_Cardif  SV  RD" xfId="2388"/>
    <cellStyle name="_Italie_Ade_03T4_Cardif SpA" xfId="2389"/>
    <cellStyle name="_Italie_AdE_04T1_Cardif  SV RD" xfId="2390"/>
    <cellStyle name="_Italie_Ade_04T1_Cardif SpA" xfId="2391"/>
    <cellStyle name="_Italie_AdE_04T2 Cardif  SV RD" xfId="2392"/>
    <cellStyle name="_Italie_AdE_04T2 Cardif  SV RD (DE)" xfId="2393"/>
    <cellStyle name="_Italie_AdE_04T2 Cardif  SV RD(DE)" xfId="2394"/>
    <cellStyle name="_Italie_AdE_04T2 Cardif  SV RDdef" xfId="2395"/>
    <cellStyle name="_Italie_Ade_04T2 Cardif SpA (def 23_07)" xfId="2396"/>
    <cellStyle name="_Italie_Ade_04T2 Cardif SpA_TAPPO" xfId="2397"/>
    <cellStyle name="_Italie_Ade_04T2 Cardif SpA_TAPPOdef" xfId="2398"/>
    <cellStyle name="_Italie_Ade_04T2_Cardif SpA" xfId="2399"/>
    <cellStyle name="_Italie_Ade_04T2_Centrovita" xfId="2400"/>
    <cellStyle name="_Italie_Ade_04T3 Cardif SpA" xfId="2401"/>
    <cellStyle name="_Italie_AdE_04T3 Cardif SV RD" xfId="2402"/>
    <cellStyle name="_Italie_Ade_04T4 Cardif SpA" xfId="2403"/>
    <cellStyle name="_Italie_Ade_04T4 Cardif SpA 26-01-05 ore 17-00" xfId="2404"/>
    <cellStyle name="_Italie_AdE_04T4 Cardif SV RD" xfId="2405"/>
    <cellStyle name="_Italie_Ade_04T4 Centrovita" xfId="2406"/>
    <cellStyle name="_Italie_Ade_05T1 Cardif SpA" xfId="2407"/>
    <cellStyle name="_Italie_AdE_05T1 Cardif SV RD" xfId="2408"/>
    <cellStyle name="_Italie_Ade_05T2 Cardif SpA" xfId="2409"/>
    <cellStyle name="_Italie_AdE_05T2 Cardif SV RD" xfId="2410"/>
    <cellStyle name="_Italie_Ade_05T3 Cardif SpA" xfId="2411"/>
    <cellStyle name="_Italie_AdE_05T3 Cardif SV RD" xfId="2412"/>
    <cellStyle name="_Italie_Ade_05T4 Cardif SpA" xfId="2413"/>
    <cellStyle name="_Italie_AdE_05T4 Cardif SV RD" xfId="2414"/>
    <cellStyle name="_Italie_AdE_05T4 Cardif SV RDv2" xfId="2415"/>
    <cellStyle name="_Italie_AdE_05T4 Cardif SV RDv4" xfId="2416"/>
    <cellStyle name="_Italie_Ade_06T1 Cardif SpA" xfId="2417"/>
    <cellStyle name="_Italie_Ade_06T1 Cardif SpA da utilizzare per 06T2" xfId="2418"/>
    <cellStyle name="_Italie_AdE_06T1 Cardif SV RD" xfId="2419"/>
    <cellStyle name="_Italie_AdE_06T1 Cardif SV RD da utilizzatre per 06T2" xfId="2420"/>
    <cellStyle name="_Italie_AdE_06T1 Cardif SV RDv2" xfId="2421"/>
    <cellStyle name="_Italie_Ade_06T1 Centrovita da utilizzare per 06T2" xfId="2422"/>
    <cellStyle name="_Italie_Ade_06T2 Cardif SpA" xfId="2423"/>
    <cellStyle name="_Italie_AdE_06T2 Cardif SV RD" xfId="2424"/>
    <cellStyle name="_Italie_Ade_06T3 Cardif SpA" xfId="2425"/>
    <cellStyle name="_Italie_AdE_06T3 Cardif SV RD" xfId="2426"/>
    <cellStyle name="_Italie_Ade_06T3 Centrovita" xfId="2427"/>
    <cellStyle name="_Italie_Ade_Cardif SpA Modello" xfId="2428"/>
    <cellStyle name="_Italie_Ade_Centrovita Modello" xfId="2429"/>
    <cellStyle name="_Ivy Lane - Vero Request" xfId="2430"/>
    <cellStyle name="_Ivy Lane CDO - Ischus Request" xfId="2431"/>
    <cellStyle name="_jap1200" xfId="2432"/>
    <cellStyle name="_junk" xfId="2433"/>
    <cellStyle name="_Justificatifs" xfId="2434"/>
    <cellStyle name="_Justificatifs V0911" xfId="2435"/>
    <cellStyle name="_Justificatifs V0911_Etat CA FPBII Fortis - 2011 Q1" xfId="2436"/>
    <cellStyle name="_Justificatifs V0911_Etat CA FPBII Fortis - 2011 Q1_Q1_Fortis participations" xfId="2437"/>
    <cellStyle name="_Justificatifs V0911_Etat CA FPBII Fortis - 2011 Q1_Var Immo incorp Q2" xfId="2438"/>
    <cellStyle name="_Justificatifs_Feuil1" xfId="2439"/>
    <cellStyle name="_Justificatifs_Var Immo incorp Q2" xfId="2440"/>
    <cellStyle name="_K - Fitch" xfId="2441"/>
    <cellStyle name="_Knignt_niveau2_Avril19" xfId="2442"/>
    <cellStyle name="_korealife 06-03 envoye" xfId="2443"/>
    <cellStyle name="_KPN Fixed" xfId="2444"/>
    <cellStyle name="_KPN Fixed 2" xfId="2445"/>
    <cellStyle name="_KPN Fixed 2 2" xfId="2446"/>
    <cellStyle name="_KPN Fixed 2_CONFIGURATION" xfId="2447"/>
    <cellStyle name="_KPN Fixed 2_CONTROLES" xfId="2448"/>
    <cellStyle name="_KPN Fixed 2_Degas HFTO" xfId="2449"/>
    <cellStyle name="_KPN Fixed 2_Sheet2" xfId="2450"/>
    <cellStyle name="_KPN Fixed 3" xfId="2451"/>
    <cellStyle name="_KPN Fixed 4" xfId="2452"/>
    <cellStyle name="_KPN Fixed 5" xfId="2453"/>
    <cellStyle name="_L2 - Cash Flows" xfId="2454"/>
    <cellStyle name="_LatAm" xfId="2455"/>
    <cellStyle name="_Lead BS (5)" xfId="2456"/>
    <cellStyle name="_Lead BS (5) 2" xfId="2457"/>
    <cellStyle name="_Lead BS (5) 3" xfId="2458"/>
    <cellStyle name="_Lead BS (5)_AFS" xfId="2459"/>
    <cellStyle name="_Lead BS (5)_Cadrage conso" xfId="2460"/>
    <cellStyle name="_Lead BS (5)_Q1_Fortis participations" xfId="2461"/>
    <cellStyle name="_Lead BS (5)_Q3 2011 Fortis - Minoritaires" xfId="2462"/>
    <cellStyle name="_Lead BS (5)_Var Immo incorp Q2" xfId="2463"/>
    <cellStyle name="_Lease Group 06T2" xfId="2464"/>
    <cellStyle name="_Loans Admin " xfId="2465"/>
    <cellStyle name="_Loans Admin  2" xfId="2466"/>
    <cellStyle name="_Loans Admin _17-Juste valeur en annexe" xfId="2467"/>
    <cellStyle name="_Loans Admin _2 - Appendices to be completed by the entities" xfId="2468"/>
    <cellStyle name="_Loans Admin _2 - Appendix 11 Dérivés crédit  300611 V2 UK" xfId="2469"/>
    <cellStyle name="_Loans Admin _2 - Appendix 7d  envoi 200911 GB" xfId="2470"/>
    <cellStyle name="_Loans Admin _2 - Appendix 7e envoi160911" xfId="2471"/>
    <cellStyle name="_Loans Admin _3 - Annexes d'information et notices" xfId="2472"/>
    <cellStyle name="_Loans Admin _Annexe 16 - Titre classé en L&amp;R" xfId="2473"/>
    <cellStyle name="_Loans Admin _Annexe 1c" xfId="2474"/>
    <cellStyle name="_Loans Admin _Annexe 7c (2)" xfId="2475"/>
    <cellStyle name="_Loans Admin _annexe 7c mise à jour uk" xfId="2476"/>
    <cellStyle name="_Loans Admin _Annexes FR" xfId="2477"/>
    <cellStyle name="_Loans Admin _Appendix 7d" xfId="2478"/>
    <cellStyle name="_Loans Admin _Cadrage conso" xfId="2479"/>
    <cellStyle name="_Loans Admin _Instructions appendix 7c" xfId="2480"/>
    <cellStyle name="_Locat gap 06T2" xfId="2481"/>
    <cellStyle name="_man swaps" xfId="2482"/>
    <cellStyle name="_Matchpoint" xfId="2483"/>
    <cellStyle name="_Matchpoint 2" xfId="2484"/>
    <cellStyle name="_Matchpoint_17-Juste valeur en annexe" xfId="2485"/>
    <cellStyle name="_Matchpoint_2 - Appendices to be completed by the entities" xfId="2486"/>
    <cellStyle name="_Matchpoint_2 - Appendix 11 Dérivés crédit  300611 V2 UK" xfId="2487"/>
    <cellStyle name="_Matchpoint_2 - Appendix 7d  envoi 200911 GB" xfId="2488"/>
    <cellStyle name="_Matchpoint_2 - Appendix 7e envoi160911" xfId="2489"/>
    <cellStyle name="_Matchpoint_3 - Annexes d'information et notices" xfId="2490"/>
    <cellStyle name="_Matchpoint_Annexe 16 - Titre classé en L&amp;R" xfId="2491"/>
    <cellStyle name="_Matchpoint_Annexe 1c" xfId="2492"/>
    <cellStyle name="_Matchpoint_Annexe 7c (2)" xfId="2493"/>
    <cellStyle name="_Matchpoint_annexe 7c mise à jour uk" xfId="2494"/>
    <cellStyle name="_Matchpoint_Annexes FR" xfId="2495"/>
    <cellStyle name="_Matchpoint_Appendix 7d" xfId="2496"/>
    <cellStyle name="_Matchpoint_Cadrage conso" xfId="2497"/>
    <cellStyle name="_Matchpoint_Instructions appendix 7c" xfId="2498"/>
    <cellStyle name="_Menu" xfId="2499"/>
    <cellStyle name="_Min 40" xfId="2500"/>
    <cellStyle name="_Min 40 2" xfId="2501"/>
    <cellStyle name="_Min 40 2 2" xfId="2502"/>
    <cellStyle name="_Min 40 2 2 2" xfId="2503"/>
    <cellStyle name="_Min 40 2 3" xfId="2504"/>
    <cellStyle name="_Min 40 3" xfId="2505"/>
    <cellStyle name="_Min 40 3 2" xfId="2506"/>
    <cellStyle name="_Min 40 4" xfId="2507"/>
    <cellStyle name="_Min 40_Annexe 7c (2)" xfId="2508"/>
    <cellStyle name="_Min 40_annexe 7c mise à jour uk" xfId="2509"/>
    <cellStyle name="_Min 60" xfId="2510"/>
    <cellStyle name="_Min 60 2" xfId="2511"/>
    <cellStyle name="_Min 60 2 2" xfId="2512"/>
    <cellStyle name="_Min 60 2 2 2" xfId="2513"/>
    <cellStyle name="_Min 60 2 3" xfId="2514"/>
    <cellStyle name="_Min 60 3" xfId="2515"/>
    <cellStyle name="_Min 60 3 2" xfId="2516"/>
    <cellStyle name="_Min 60 4" xfId="2517"/>
    <cellStyle name="_Min 60_Annexe 7c (2)" xfId="2518"/>
    <cellStyle name="_Min 60_annexe 7c mise à jour uk" xfId="2519"/>
    <cellStyle name="_Min 80" xfId="2520"/>
    <cellStyle name="_Min 80 2" xfId="2521"/>
    <cellStyle name="_Min 80 2 2" xfId="2522"/>
    <cellStyle name="_Min 80 2 2 2" xfId="2523"/>
    <cellStyle name="_Min 80 2 3" xfId="2524"/>
    <cellStyle name="_Min 80 3" xfId="2525"/>
    <cellStyle name="_Min 80 3 2" xfId="2526"/>
    <cellStyle name="_Min 80 4" xfId="2527"/>
    <cellStyle name="_Min 80_Annexe 7c (2)" xfId="2528"/>
    <cellStyle name="_Min 80_annexe 7c mise à jour uk" xfId="2529"/>
    <cellStyle name="_mir-2000-Nov-03_eod " xfId="2530"/>
    <cellStyle name="_MktIssuer" xfId="2531"/>
    <cellStyle name="_MktSpreads" xfId="2532"/>
    <cellStyle name="_Multiple" xfId="2533"/>
    <cellStyle name="_Multiple 2" xfId="2534"/>
    <cellStyle name="_Multiple 2 2" xfId="2535"/>
    <cellStyle name="_Multiple 2 2 2" xfId="2536"/>
    <cellStyle name="_Multiple 2 3" xfId="2537"/>
    <cellStyle name="_Multiple 2 4" xfId="2538"/>
    <cellStyle name="_Multiple 3" xfId="2539"/>
    <cellStyle name="_Multiple 3 2" xfId="2540"/>
    <cellStyle name="_Multiple 3 3" xfId="2541"/>
    <cellStyle name="_Multiple 3 4" xfId="2542"/>
    <cellStyle name="_Multiple 4" xfId="2543"/>
    <cellStyle name="_Multiple 5" xfId="2544"/>
    <cellStyle name="_Multiple_45647 - Annexe 6a au 31 03 2011 v2" xfId="2545"/>
    <cellStyle name="_Multiple_ABS Deal Tracer - Q3 2008" xfId="2546"/>
    <cellStyle name="_Multiple_ABS Deal Tracer - Q3 2008 2" xfId="2547"/>
    <cellStyle name="_Multiple_ABS Deal Tracer - Q3 2008 2 2" xfId="2548"/>
    <cellStyle name="_Multiple_ABS Deal Tracer - Q3 2008 2 2 2" xfId="2549"/>
    <cellStyle name="_Multiple_ABS Deal Tracer - Q3 2008 2 3" xfId="2550"/>
    <cellStyle name="_Multiple_ABS Deal Tracer - Q3 2008 3" xfId="2551"/>
    <cellStyle name="_Multiple_ABS Deal Tracer - Q3 2008 3 2" xfId="2552"/>
    <cellStyle name="_Multiple_ABS Deal Tracer - Q3 2008 4" xfId="2553"/>
    <cellStyle name="_Multiple_Aerium - Chester" xfId="2554"/>
    <cellStyle name="_Multiple_Aerium - Chester 2" xfId="2555"/>
    <cellStyle name="_Multiple_Aerium - Chester 2 2" xfId="2556"/>
    <cellStyle name="_Multiple_Aerium - Chester 2 2 2" xfId="2557"/>
    <cellStyle name="_Multiple_Aerium - Chester 2 3" xfId="2558"/>
    <cellStyle name="_Multiple_Aerium - Chester 3" xfId="2559"/>
    <cellStyle name="_Multiple_Aerium - Chester 3 2" xfId="2560"/>
    <cellStyle name="_Multiple_Aerium - Chester 4" xfId="2561"/>
    <cellStyle name="_Multiple_Aerium - Mercoeur" xfId="2562"/>
    <cellStyle name="_Multiple_Aerium - Mercoeur 2" xfId="2563"/>
    <cellStyle name="_Multiple_Aerium - Mercoeur 2 2" xfId="2564"/>
    <cellStyle name="_Multiple_Aerium - Mercoeur 2 2 2" xfId="2565"/>
    <cellStyle name="_Multiple_Aerium - Mercoeur 2 3" xfId="2566"/>
    <cellStyle name="_Multiple_Aerium - Mercoeur 3" xfId="2567"/>
    <cellStyle name="_Multiple_Aerium - Mercoeur 3 2" xfId="2568"/>
    <cellStyle name="_Multiple_Aerium - Mercoeur 4" xfId="2569"/>
    <cellStyle name="_Multiple_Agregate schedules" xfId="2570"/>
    <cellStyle name="_Multiple_Annexe 6 Détail comptes" xfId="2571"/>
    <cellStyle name="_Multiple_Babcock &amp; Brown Air Funding I" xfId="2572"/>
    <cellStyle name="_Multiple_Babcock &amp; Brown Air Funding I 2" xfId="2573"/>
    <cellStyle name="_Multiple_Babcock &amp; Brown Air Funding I 2 2" xfId="2574"/>
    <cellStyle name="_Multiple_Babcock &amp; Brown Air Funding I 2 2 2" xfId="2575"/>
    <cellStyle name="_Multiple_Babcock &amp; Brown Air Funding I 2 3" xfId="2576"/>
    <cellStyle name="_Multiple_Babcock &amp; Brown Air Funding I 3" xfId="2577"/>
    <cellStyle name="_Multiple_Babcock &amp; Brown Air Funding I 3 2" xfId="2578"/>
    <cellStyle name="_Multiple_Babcock &amp; Brown Air Funding I 4" xfId="2579"/>
    <cellStyle name="_Multiple_CC Tracking Model 10-feb (nov results)" xfId="2580"/>
    <cellStyle name="_Multiple_CC Tracking Model 10-feb (nov results) 2" xfId="2581"/>
    <cellStyle name="_Multiple_CC Tracking Model 10-feb (nov results) 3" xfId="2582"/>
    <cellStyle name="_Multiple_CC Tracking Model 10-feb (nov results)_shadow publication 2010.12" xfId="2583"/>
    <cellStyle name="_Multiple_CC Tracking Model 10-feb (nov results)_shadow publication 2010.12 2" xfId="2584"/>
    <cellStyle name="_Multiple_CC Tracking Model 10-feb (nov results)_Synthese cumul 300910" xfId="2585"/>
    <cellStyle name="_Multiple_CC Tracking Model 10-feb (nov results)_Synthese cumul 300910 2" xfId="2586"/>
    <cellStyle name="_Multiple_CC Tracking Model 13-feb (dec results)" xfId="2587"/>
    <cellStyle name="_Multiple_CC Tracking Model 13-feb (dec results) 2" xfId="2588"/>
    <cellStyle name="_Multiple_CC Tracking Model 13-feb (dec results) 3" xfId="2589"/>
    <cellStyle name="_Multiple_CC Tracking Model 13-feb (dec results)_shadow publication 2010.12" xfId="2590"/>
    <cellStyle name="_Multiple_CC Tracking Model 13-feb (dec results)_shadow publication 2010.12 2" xfId="2591"/>
    <cellStyle name="_Multiple_CC Tracking Model 13-feb (dec results)_Synthese cumul 300910" xfId="2592"/>
    <cellStyle name="_Multiple_CC Tracking Model 13-feb (dec results)_Synthese cumul 300910 2" xfId="2593"/>
    <cellStyle name="_Multiple_Cost Calc" xfId="2594"/>
    <cellStyle name="_Multiple_Cost Calc 2" xfId="2595"/>
    <cellStyle name="_Multiple_Cost Calc 2 2" xfId="2596"/>
    <cellStyle name="_Multiple_Cost Calc 2 2 2" xfId="2597"/>
    <cellStyle name="_Multiple_Cost Calc 2 3" xfId="2598"/>
    <cellStyle name="_Multiple_Cost Calc 3" xfId="2599"/>
    <cellStyle name="_Multiple_Cost Calc 3 2" xfId="2600"/>
    <cellStyle name="_Multiple_Cost Calc 4" xfId="2601"/>
    <cellStyle name="_Multiple_Cost Calc_ABS Deal Tracer - Q3 2008" xfId="2602"/>
    <cellStyle name="_Multiple_Cost Calc_ABS Deal Tracer - Q3 2008 2" xfId="2603"/>
    <cellStyle name="_Multiple_Cost Calc_ABS Deal Tracer - Q3 2008 2 2" xfId="2604"/>
    <cellStyle name="_Multiple_Cost Calc_ABS Deal Tracer - Q3 2008 2 2 2" xfId="2605"/>
    <cellStyle name="_Multiple_Cost Calc_ABS Deal Tracer - Q3 2008 2 3" xfId="2606"/>
    <cellStyle name="_Multiple_Cost Calc_ABS Deal Tracer - Q3 2008 3" xfId="2607"/>
    <cellStyle name="_Multiple_Cost Calc_ABS Deal Tracer - Q3 2008 3 2" xfId="2608"/>
    <cellStyle name="_Multiple_Cost Calc_ABS Deal Tracer - Q3 2008 4" xfId="2609"/>
    <cellStyle name="_Multiple_Cost Calc_Aerium - Chester" xfId="2610"/>
    <cellStyle name="_Multiple_Cost Calc_Aerium - Chester 2" xfId="2611"/>
    <cellStyle name="_Multiple_Cost Calc_Aerium - Chester 2 2" xfId="2612"/>
    <cellStyle name="_Multiple_Cost Calc_Aerium - Chester 2 2 2" xfId="2613"/>
    <cellStyle name="_Multiple_Cost Calc_Aerium - Chester 2 3" xfId="2614"/>
    <cellStyle name="_Multiple_Cost Calc_Aerium - Chester 3" xfId="2615"/>
    <cellStyle name="_Multiple_Cost Calc_Aerium - Chester 3 2" xfId="2616"/>
    <cellStyle name="_Multiple_Cost Calc_Aerium - Chester 4" xfId="2617"/>
    <cellStyle name="_Multiple_Cost Calc_Aerium - Mercoeur" xfId="2618"/>
    <cellStyle name="_Multiple_Cost Calc_Aerium - Mercoeur 2" xfId="2619"/>
    <cellStyle name="_Multiple_Cost Calc_Aerium - Mercoeur 2 2" xfId="2620"/>
    <cellStyle name="_Multiple_Cost Calc_Aerium - Mercoeur 2 2 2" xfId="2621"/>
    <cellStyle name="_Multiple_Cost Calc_Aerium - Mercoeur 2 3" xfId="2622"/>
    <cellStyle name="_Multiple_Cost Calc_Aerium - Mercoeur 3" xfId="2623"/>
    <cellStyle name="_Multiple_Cost Calc_Aerium - Mercoeur 3 2" xfId="2624"/>
    <cellStyle name="_Multiple_Cost Calc_Aerium - Mercoeur 4" xfId="2625"/>
    <cellStyle name="_Multiple_Cost Calc_Babcock &amp; Brown Air Funding I" xfId="2626"/>
    <cellStyle name="_Multiple_Cost Calc_Babcock &amp; Brown Air Funding I 2" xfId="2627"/>
    <cellStyle name="_Multiple_Cost Calc_Babcock &amp; Brown Air Funding I 2 2" xfId="2628"/>
    <cellStyle name="_Multiple_Cost Calc_Babcock &amp; Brown Air Funding I 2 2 2" xfId="2629"/>
    <cellStyle name="_Multiple_Cost Calc_Babcock &amp; Brown Air Funding I 2 3" xfId="2630"/>
    <cellStyle name="_Multiple_Cost Calc_Babcock &amp; Brown Air Funding I 3" xfId="2631"/>
    <cellStyle name="_Multiple_Cost Calc_Babcock &amp; Brown Air Funding I 3 2" xfId="2632"/>
    <cellStyle name="_Multiple_Cost Calc_Babcock &amp; Brown Air Funding I 4" xfId="2633"/>
    <cellStyle name="_Multiple_Cost Calc_FCAR 364-day" xfId="2634"/>
    <cellStyle name="_Multiple_Cost Calc_FCAR 364-day 2" xfId="2635"/>
    <cellStyle name="_Multiple_Cost Calc_FCAR 364-day 2 2" xfId="2636"/>
    <cellStyle name="_Multiple_Cost Calc_FCAR 364-day 2 2 2" xfId="2637"/>
    <cellStyle name="_Multiple_Cost Calc_FCAR 364-day 2 3" xfId="2638"/>
    <cellStyle name="_Multiple_Cost Calc_FCAR 364-day 3" xfId="2639"/>
    <cellStyle name="_Multiple_Cost Calc_FCAR 364-day 3 2" xfId="2640"/>
    <cellStyle name="_Multiple_Cost Calc_FCAR 364-day 4" xfId="2641"/>
    <cellStyle name="_Multiple_Cost Calc_FCAR 5-year" xfId="2642"/>
    <cellStyle name="_Multiple_Cost Calc_FCAR 5-year 2" xfId="2643"/>
    <cellStyle name="_Multiple_Cost Calc_FCAR 5-year 2 2" xfId="2644"/>
    <cellStyle name="_Multiple_Cost Calc_FCAR 5-year 2 2 2" xfId="2645"/>
    <cellStyle name="_Multiple_Cost Calc_FCAR 5-year 2 3" xfId="2646"/>
    <cellStyle name="_Multiple_Cost Calc_FCAR 5-year 3" xfId="2647"/>
    <cellStyle name="_Multiple_Cost Calc_FCAR 5-year 3 2" xfId="2648"/>
    <cellStyle name="_Multiple_Cost Calc_FCAR 5-year 4" xfId="2649"/>
    <cellStyle name="_Multiple_Cost Calc_FCC Zeus" xfId="2650"/>
    <cellStyle name="_Multiple_Cost Calc_FCC Zeus 2" xfId="2651"/>
    <cellStyle name="_Multiple_Cost Calc_FCC Zeus 2 2" xfId="2652"/>
    <cellStyle name="_Multiple_Cost Calc_FCC Zeus 2 2 2" xfId="2653"/>
    <cellStyle name="_Multiple_Cost Calc_FCC Zeus 2 3" xfId="2654"/>
    <cellStyle name="_Multiple_Cost Calc_FCC Zeus 3" xfId="2655"/>
    <cellStyle name="_Multiple_Cost Calc_FCC Zeus 3 2" xfId="2656"/>
    <cellStyle name="_Multiple_Cost Calc_FCC Zeus 4" xfId="2657"/>
    <cellStyle name="_Multiple_Cost Calc_Flagstar 2007-1A C AF4" xfId="2658"/>
    <cellStyle name="_Multiple_Cost Calc_Flagstar 2007-1A C AF4 2" xfId="2659"/>
    <cellStyle name="_Multiple_Cost Calc_Flagstar 2007-1A C AF4 2 2" xfId="2660"/>
    <cellStyle name="_Multiple_Cost Calc_Flagstar 2007-1A C AF4 2 2 2" xfId="2661"/>
    <cellStyle name="_Multiple_Cost Calc_Flagstar 2007-1A C AF4 2 3" xfId="2662"/>
    <cellStyle name="_Multiple_Cost Calc_Flagstar 2007-1A C AF4 3" xfId="2663"/>
    <cellStyle name="_Multiple_Cost Calc_Flagstar 2007-1A C AF4 3 2" xfId="2664"/>
    <cellStyle name="_Multiple_Cost Calc_Flagstar 2007-1A C AF4 4" xfId="2665"/>
    <cellStyle name="_Multiple_Cost Calc_ItalFinance SV2" xfId="2666"/>
    <cellStyle name="_Multiple_Cost Calc_ItalFinance SV2 2" xfId="2667"/>
    <cellStyle name="_Multiple_Cost Calc_ItalFinance SV2 2 2" xfId="2668"/>
    <cellStyle name="_Multiple_Cost Calc_ItalFinance SV2 2 2 2" xfId="2669"/>
    <cellStyle name="_Multiple_Cost Calc_ItalFinance SV2 2 3" xfId="2670"/>
    <cellStyle name="_Multiple_Cost Calc_ItalFinance SV2 3" xfId="2671"/>
    <cellStyle name="_Multiple_Cost Calc_ItalFinance SV2 3 2" xfId="2672"/>
    <cellStyle name="_Multiple_Cost Calc_ItalFinance SV2 4" xfId="2673"/>
    <cellStyle name="_Multiple_Cost Calc_Meliadi SaRL" xfId="2674"/>
    <cellStyle name="_Multiple_Cost Calc_Meliadi SaRL 2" xfId="2675"/>
    <cellStyle name="_Multiple_Cost Calc_Meliadi SaRL 2 2" xfId="2676"/>
    <cellStyle name="_Multiple_Cost Calc_Meliadi SaRL 2 2 2" xfId="2677"/>
    <cellStyle name="_Multiple_Cost Calc_Meliadi SaRL 2 3" xfId="2678"/>
    <cellStyle name="_Multiple_Cost Calc_Meliadi SaRL 3" xfId="2679"/>
    <cellStyle name="_Multiple_Cost Calc_Meliadi SaRL 3 2" xfId="2680"/>
    <cellStyle name="_Multiple_Cost Calc_Meliadi SaRL 4" xfId="2681"/>
    <cellStyle name="_Multiple_Cost Calc_Sheet1" xfId="2682"/>
    <cellStyle name="_Multiple_Cost Calc_Sheet1 2" xfId="2683"/>
    <cellStyle name="_Multiple_Cost Calc_Sheet1 2 2" xfId="2684"/>
    <cellStyle name="_Multiple_Cost Calc_Sheet1 2 2 2" xfId="2685"/>
    <cellStyle name="_Multiple_Cost Calc_Sheet1 2 3" xfId="2686"/>
    <cellStyle name="_Multiple_Cost Calc_Sheet1 3" xfId="2687"/>
    <cellStyle name="_Multiple_Cost Calc_Sheet1 3 2" xfId="2688"/>
    <cellStyle name="_Multiple_Cost Calc_Sheet1 4" xfId="2689"/>
    <cellStyle name="_Multiple_Cost Calc_Template" xfId="2690"/>
    <cellStyle name="_Multiple_Cost Calc_Template 2" xfId="2691"/>
    <cellStyle name="_Multiple_Cost Calc_Template 2 2" xfId="2692"/>
    <cellStyle name="_Multiple_Cost Calc_Template 2 2 2" xfId="2693"/>
    <cellStyle name="_Multiple_Cost Calc_Template 2 3" xfId="2694"/>
    <cellStyle name="_Multiple_Cost Calc_Template 3" xfId="2695"/>
    <cellStyle name="_Multiple_Cost Calc_Template 3 2" xfId="2696"/>
    <cellStyle name="_Multiple_Cost Calc_Template 4" xfId="2697"/>
    <cellStyle name="_Multiple_dcf" xfId="2698"/>
    <cellStyle name="_Multiple_dcf 2" xfId="2699"/>
    <cellStyle name="_Multiple_dcf 3" xfId="2700"/>
    <cellStyle name="_Multiple_dcf_shadow publication 2010.12" xfId="2701"/>
    <cellStyle name="_Multiple_dcf_shadow publication 2010.12 2" xfId="2702"/>
    <cellStyle name="_Multiple_dcf_Synthese cumul 300910" xfId="2703"/>
    <cellStyle name="_Multiple_dcf_Synthese cumul 300910 2" xfId="2704"/>
    <cellStyle name="_Multiple_Exclusion Karma" xfId="2705"/>
    <cellStyle name="_Multiple_Exposition des titres souverains (zone euro) au 31.12.2011 V4" xfId="2706"/>
    <cellStyle name="_Multiple_FCAR 364-day" xfId="2707"/>
    <cellStyle name="_Multiple_FCAR 364-day 2" xfId="2708"/>
    <cellStyle name="_Multiple_FCAR 364-day 2 2" xfId="2709"/>
    <cellStyle name="_Multiple_FCAR 364-day 2 2 2" xfId="2710"/>
    <cellStyle name="_Multiple_FCAR 364-day 2 3" xfId="2711"/>
    <cellStyle name="_Multiple_FCAR 364-day 3" xfId="2712"/>
    <cellStyle name="_Multiple_FCAR 364-day 3 2" xfId="2713"/>
    <cellStyle name="_Multiple_FCAR 364-day 4" xfId="2714"/>
    <cellStyle name="_Multiple_FCAR 5-year" xfId="2715"/>
    <cellStyle name="_Multiple_FCAR 5-year 2" xfId="2716"/>
    <cellStyle name="_Multiple_FCAR 5-year 2 2" xfId="2717"/>
    <cellStyle name="_Multiple_FCAR 5-year 2 2 2" xfId="2718"/>
    <cellStyle name="_Multiple_FCAR 5-year 2 3" xfId="2719"/>
    <cellStyle name="_Multiple_FCAR 5-year 3" xfId="2720"/>
    <cellStyle name="_Multiple_FCAR 5-year 3 2" xfId="2721"/>
    <cellStyle name="_Multiple_FCAR 5-year 4" xfId="2722"/>
    <cellStyle name="_Multiple_FCC Zeus" xfId="2723"/>
    <cellStyle name="_Multiple_FCC Zeus 2" xfId="2724"/>
    <cellStyle name="_Multiple_FCC Zeus 2 2" xfId="2725"/>
    <cellStyle name="_Multiple_FCC Zeus 2 2 2" xfId="2726"/>
    <cellStyle name="_Multiple_FCC Zeus 2 3" xfId="2727"/>
    <cellStyle name="_Multiple_FCC Zeus 3" xfId="2728"/>
    <cellStyle name="_Multiple_FCC Zeus 3 2" xfId="2729"/>
    <cellStyle name="_Multiple_FCC Zeus 4" xfId="2730"/>
    <cellStyle name="_Multiple_Flagstar 2007-1A C AF4" xfId="2731"/>
    <cellStyle name="_Multiple_Flagstar 2007-1A C AF4 2" xfId="2732"/>
    <cellStyle name="_Multiple_Flagstar 2007-1A C AF4 2 2" xfId="2733"/>
    <cellStyle name="_Multiple_Flagstar 2007-1A C AF4 2 2 2" xfId="2734"/>
    <cellStyle name="_Multiple_Flagstar 2007-1A C AF4 2 3" xfId="2735"/>
    <cellStyle name="_Multiple_Flagstar 2007-1A C AF4 3" xfId="2736"/>
    <cellStyle name="_Multiple_Flagstar 2007-1A C AF4 3 2" xfId="2737"/>
    <cellStyle name="_Multiple_Flagstar 2007-1A C AF4 4" xfId="2738"/>
    <cellStyle name="_Multiple_Gerard 1 -20 " xfId="2739"/>
    <cellStyle name="_Multiple_Gerard 1 -20  2" xfId="2740"/>
    <cellStyle name="_Multiple_Gerard 1 -20  2 2" xfId="2741"/>
    <cellStyle name="_Multiple_Gerard 1 -20  2 2 2" xfId="2742"/>
    <cellStyle name="_Multiple_Gerard 1 -20  2 3" xfId="2743"/>
    <cellStyle name="_Multiple_Gerard 1 -20  3" xfId="2744"/>
    <cellStyle name="_Multiple_Gerard 1 -20  3 2" xfId="2745"/>
    <cellStyle name="_Multiple_Gerard 1 -20  4" xfId="2746"/>
    <cellStyle name="_Multiple_Gerard 1 -20 _ABS Deal Tracer - Q3 2008" xfId="2747"/>
    <cellStyle name="_Multiple_Gerard 1 -20 _ABS Deal Tracer - Q3 2008 2" xfId="2748"/>
    <cellStyle name="_Multiple_Gerard 1 -20 _ABS Deal Tracer - Q3 2008 2 2" xfId="2749"/>
    <cellStyle name="_Multiple_Gerard 1 -20 _ABS Deal Tracer - Q3 2008 2 2 2" xfId="2750"/>
    <cellStyle name="_Multiple_Gerard 1 -20 _ABS Deal Tracer - Q3 2008 2 3" xfId="2751"/>
    <cellStyle name="_Multiple_Gerard 1 -20 _ABS Deal Tracer - Q3 2008 3" xfId="2752"/>
    <cellStyle name="_Multiple_Gerard 1 -20 _ABS Deal Tracer - Q3 2008 3 2" xfId="2753"/>
    <cellStyle name="_Multiple_Gerard 1 -20 _ABS Deal Tracer - Q3 2008 4" xfId="2754"/>
    <cellStyle name="_Multiple_Gerard 1 -20 _Aerium - Chester" xfId="2755"/>
    <cellStyle name="_Multiple_Gerard 1 -20 _Aerium - Chester 2" xfId="2756"/>
    <cellStyle name="_Multiple_Gerard 1 -20 _Aerium - Chester 2 2" xfId="2757"/>
    <cellStyle name="_Multiple_Gerard 1 -20 _Aerium - Chester 2 2 2" xfId="2758"/>
    <cellStyle name="_Multiple_Gerard 1 -20 _Aerium - Chester 2 3" xfId="2759"/>
    <cellStyle name="_Multiple_Gerard 1 -20 _Aerium - Chester 3" xfId="2760"/>
    <cellStyle name="_Multiple_Gerard 1 -20 _Aerium - Chester 3 2" xfId="2761"/>
    <cellStyle name="_Multiple_Gerard 1 -20 _Aerium - Chester 4" xfId="2762"/>
    <cellStyle name="_Multiple_Gerard 1 -20 _Aerium - Mercoeur" xfId="2763"/>
    <cellStyle name="_Multiple_Gerard 1 -20 _Aerium - Mercoeur 2" xfId="2764"/>
    <cellStyle name="_Multiple_Gerard 1 -20 _Aerium - Mercoeur 2 2" xfId="2765"/>
    <cellStyle name="_Multiple_Gerard 1 -20 _Aerium - Mercoeur 2 2 2" xfId="2766"/>
    <cellStyle name="_Multiple_Gerard 1 -20 _Aerium - Mercoeur 2 3" xfId="2767"/>
    <cellStyle name="_Multiple_Gerard 1 -20 _Aerium - Mercoeur 3" xfId="2768"/>
    <cellStyle name="_Multiple_Gerard 1 -20 _Aerium - Mercoeur 3 2" xfId="2769"/>
    <cellStyle name="_Multiple_Gerard 1 -20 _Aerium - Mercoeur 4" xfId="2770"/>
    <cellStyle name="_Multiple_Gerard 1 -20 _Babcock &amp; Brown Air Funding I" xfId="2771"/>
    <cellStyle name="_Multiple_Gerard 1 -20 _Babcock &amp; Brown Air Funding I 2" xfId="2772"/>
    <cellStyle name="_Multiple_Gerard 1 -20 _Babcock &amp; Brown Air Funding I 2 2" xfId="2773"/>
    <cellStyle name="_Multiple_Gerard 1 -20 _Babcock &amp; Brown Air Funding I 2 2 2" xfId="2774"/>
    <cellStyle name="_Multiple_Gerard 1 -20 _Babcock &amp; Brown Air Funding I 2 3" xfId="2775"/>
    <cellStyle name="_Multiple_Gerard 1 -20 _Babcock &amp; Brown Air Funding I 3" xfId="2776"/>
    <cellStyle name="_Multiple_Gerard 1 -20 _Babcock &amp; Brown Air Funding I 3 2" xfId="2777"/>
    <cellStyle name="_Multiple_Gerard 1 -20 _Babcock &amp; Brown Air Funding I 4" xfId="2778"/>
    <cellStyle name="_Multiple_Gerard 1 -20 _FCAR 364-day" xfId="2779"/>
    <cellStyle name="_Multiple_Gerard 1 -20 _FCAR 364-day 2" xfId="2780"/>
    <cellStyle name="_Multiple_Gerard 1 -20 _FCAR 364-day 2 2" xfId="2781"/>
    <cellStyle name="_Multiple_Gerard 1 -20 _FCAR 364-day 2 2 2" xfId="2782"/>
    <cellStyle name="_Multiple_Gerard 1 -20 _FCAR 364-day 2 3" xfId="2783"/>
    <cellStyle name="_Multiple_Gerard 1 -20 _FCAR 364-day 3" xfId="2784"/>
    <cellStyle name="_Multiple_Gerard 1 -20 _FCAR 364-day 3 2" xfId="2785"/>
    <cellStyle name="_Multiple_Gerard 1 -20 _FCAR 364-day 4" xfId="2786"/>
    <cellStyle name="_Multiple_Gerard 1 -20 _FCAR 5-year" xfId="2787"/>
    <cellStyle name="_Multiple_Gerard 1 -20 _FCAR 5-year 2" xfId="2788"/>
    <cellStyle name="_Multiple_Gerard 1 -20 _FCAR 5-year 2 2" xfId="2789"/>
    <cellStyle name="_Multiple_Gerard 1 -20 _FCAR 5-year 2 2 2" xfId="2790"/>
    <cellStyle name="_Multiple_Gerard 1 -20 _FCAR 5-year 2 3" xfId="2791"/>
    <cellStyle name="_Multiple_Gerard 1 -20 _FCAR 5-year 3" xfId="2792"/>
    <cellStyle name="_Multiple_Gerard 1 -20 _FCAR 5-year 3 2" xfId="2793"/>
    <cellStyle name="_Multiple_Gerard 1 -20 _FCAR 5-year 4" xfId="2794"/>
    <cellStyle name="_Multiple_Gerard 1 -20 _FCC Zeus" xfId="2795"/>
    <cellStyle name="_Multiple_Gerard 1 -20 _FCC Zeus 2" xfId="2796"/>
    <cellStyle name="_Multiple_Gerard 1 -20 _FCC Zeus 2 2" xfId="2797"/>
    <cellStyle name="_Multiple_Gerard 1 -20 _FCC Zeus 2 2 2" xfId="2798"/>
    <cellStyle name="_Multiple_Gerard 1 -20 _FCC Zeus 2 3" xfId="2799"/>
    <cellStyle name="_Multiple_Gerard 1 -20 _FCC Zeus 3" xfId="2800"/>
    <cellStyle name="_Multiple_Gerard 1 -20 _FCC Zeus 3 2" xfId="2801"/>
    <cellStyle name="_Multiple_Gerard 1 -20 _FCC Zeus 4" xfId="2802"/>
    <cellStyle name="_Multiple_Gerard 1 -20 _Flagstar 2007-1A C AF4" xfId="2803"/>
    <cellStyle name="_Multiple_Gerard 1 -20 _Flagstar 2007-1A C AF4 2" xfId="2804"/>
    <cellStyle name="_Multiple_Gerard 1 -20 _Flagstar 2007-1A C AF4 2 2" xfId="2805"/>
    <cellStyle name="_Multiple_Gerard 1 -20 _Flagstar 2007-1A C AF4 2 2 2" xfId="2806"/>
    <cellStyle name="_Multiple_Gerard 1 -20 _Flagstar 2007-1A C AF4 2 3" xfId="2807"/>
    <cellStyle name="_Multiple_Gerard 1 -20 _Flagstar 2007-1A C AF4 3" xfId="2808"/>
    <cellStyle name="_Multiple_Gerard 1 -20 _Flagstar 2007-1A C AF4 3 2" xfId="2809"/>
    <cellStyle name="_Multiple_Gerard 1 -20 _Flagstar 2007-1A C AF4 4" xfId="2810"/>
    <cellStyle name="_Multiple_Gerard 1 -20 _ItalFinance SV2" xfId="2811"/>
    <cellStyle name="_Multiple_Gerard 1 -20 _ItalFinance SV2 2" xfId="2812"/>
    <cellStyle name="_Multiple_Gerard 1 -20 _ItalFinance SV2 2 2" xfId="2813"/>
    <cellStyle name="_Multiple_Gerard 1 -20 _ItalFinance SV2 2 2 2" xfId="2814"/>
    <cellStyle name="_Multiple_Gerard 1 -20 _ItalFinance SV2 2 3" xfId="2815"/>
    <cellStyle name="_Multiple_Gerard 1 -20 _ItalFinance SV2 3" xfId="2816"/>
    <cellStyle name="_Multiple_Gerard 1 -20 _ItalFinance SV2 3 2" xfId="2817"/>
    <cellStyle name="_Multiple_Gerard 1 -20 _ItalFinance SV2 4" xfId="2818"/>
    <cellStyle name="_Multiple_Gerard 1 -20 _Meliadi SaRL" xfId="2819"/>
    <cellStyle name="_Multiple_Gerard 1 -20 _Meliadi SaRL 2" xfId="2820"/>
    <cellStyle name="_Multiple_Gerard 1 -20 _Meliadi SaRL 2 2" xfId="2821"/>
    <cellStyle name="_Multiple_Gerard 1 -20 _Meliadi SaRL 2 2 2" xfId="2822"/>
    <cellStyle name="_Multiple_Gerard 1 -20 _Meliadi SaRL 2 3" xfId="2823"/>
    <cellStyle name="_Multiple_Gerard 1 -20 _Meliadi SaRL 3" xfId="2824"/>
    <cellStyle name="_Multiple_Gerard 1 -20 _Meliadi SaRL 3 2" xfId="2825"/>
    <cellStyle name="_Multiple_Gerard 1 -20 _Meliadi SaRL 4" xfId="2826"/>
    <cellStyle name="_Multiple_Gerard 1 -20 _Sheet1" xfId="2827"/>
    <cellStyle name="_Multiple_Gerard 1 -20 _Sheet1 2" xfId="2828"/>
    <cellStyle name="_Multiple_Gerard 1 -20 _Sheet1 2 2" xfId="2829"/>
    <cellStyle name="_Multiple_Gerard 1 -20 _Sheet1 2 2 2" xfId="2830"/>
    <cellStyle name="_Multiple_Gerard 1 -20 _Sheet1 2 3" xfId="2831"/>
    <cellStyle name="_Multiple_Gerard 1 -20 _Sheet1 3" xfId="2832"/>
    <cellStyle name="_Multiple_Gerard 1 -20 _Sheet1 3 2" xfId="2833"/>
    <cellStyle name="_Multiple_Gerard 1 -20 _Sheet1 4" xfId="2834"/>
    <cellStyle name="_Multiple_Gerard 1 -20 _Template" xfId="2835"/>
    <cellStyle name="_Multiple_Gerard 1 -20 _Template 2" xfId="2836"/>
    <cellStyle name="_Multiple_Gerard 1 -20 _Template 2 2" xfId="2837"/>
    <cellStyle name="_Multiple_Gerard 1 -20 _Template 2 2 2" xfId="2838"/>
    <cellStyle name="_Multiple_Gerard 1 -20 _Template 2 3" xfId="2839"/>
    <cellStyle name="_Multiple_Gerard 1 -20 _Template 3" xfId="2840"/>
    <cellStyle name="_Multiple_Gerard 1 -20 _Template 3 2" xfId="2841"/>
    <cellStyle name="_Multiple_Gerard 1 -20 _Template 4" xfId="2842"/>
    <cellStyle name="_Multiple_ItalFinance SV2" xfId="2843"/>
    <cellStyle name="_Multiple_ItalFinance SV2 2" xfId="2844"/>
    <cellStyle name="_Multiple_ItalFinance SV2 2 2" xfId="2845"/>
    <cellStyle name="_Multiple_ItalFinance SV2 2 2 2" xfId="2846"/>
    <cellStyle name="_Multiple_ItalFinance SV2 2 3" xfId="2847"/>
    <cellStyle name="_Multiple_ItalFinance SV2 3" xfId="2848"/>
    <cellStyle name="_Multiple_ItalFinance SV2 3 2" xfId="2849"/>
    <cellStyle name="_Multiple_ItalFinance SV2 4" xfId="2850"/>
    <cellStyle name="_Multiple_LBO (Post IM)" xfId="2851"/>
    <cellStyle name="_Multiple_LBO (Post IM) 2" xfId="2852"/>
    <cellStyle name="_Multiple_LBO (Post IM) 3" xfId="2853"/>
    <cellStyle name="_Multiple_LBO (Post IM)_shadow publication 2010.12" xfId="2854"/>
    <cellStyle name="_Multiple_LBO (Post IM)_shadow publication 2010.12 2" xfId="2855"/>
    <cellStyle name="_Multiple_LBO (Post IM)_Synthese cumul 300910" xfId="2856"/>
    <cellStyle name="_Multiple_LBO (Post IM)_Synthese cumul 300910 2" xfId="2857"/>
    <cellStyle name="_Multiple_Meliadi SaRL" xfId="2858"/>
    <cellStyle name="_Multiple_Meliadi SaRL 2" xfId="2859"/>
    <cellStyle name="_Multiple_Meliadi SaRL 2 2" xfId="2860"/>
    <cellStyle name="_Multiple_Meliadi SaRL 2 2 2" xfId="2861"/>
    <cellStyle name="_Multiple_Meliadi SaRL 2 3" xfId="2862"/>
    <cellStyle name="_Multiple_Meliadi SaRL 3" xfId="2863"/>
    <cellStyle name="_Multiple_Meliadi SaRL 3 2" xfId="2864"/>
    <cellStyle name="_Multiple_Meliadi SaRL 4" xfId="2865"/>
    <cellStyle name="_Multiple_Prepayment-WAL Assumptions" xfId="2866"/>
    <cellStyle name="_Multiple_RApres 4.02.02" xfId="2867"/>
    <cellStyle name="_Multiple_shadow publication 2010.12" xfId="2868"/>
    <cellStyle name="_Multiple_shadow publication 2010.12 2" xfId="2869"/>
    <cellStyle name="_Multiple_Sheet1" xfId="2870"/>
    <cellStyle name="_Multiple_Sheet1 2" xfId="2871"/>
    <cellStyle name="_Multiple_Sheet1 2 2" xfId="2872"/>
    <cellStyle name="_Multiple_Sheet1 2 2 2" xfId="2873"/>
    <cellStyle name="_Multiple_Sheet1 2 3" xfId="2874"/>
    <cellStyle name="_Multiple_Sheet1 3" xfId="2875"/>
    <cellStyle name="_Multiple_Sheet1 3 2" xfId="2876"/>
    <cellStyle name="_Multiple_Sheet1 4" xfId="2877"/>
    <cellStyle name="_Multiple_Synthese cumul 300910" xfId="2878"/>
    <cellStyle name="_Multiple_Synthese cumul 300910 2" xfId="2879"/>
    <cellStyle name="_Multiple_Template" xfId="2880"/>
    <cellStyle name="_Multiple_Template 2" xfId="2881"/>
    <cellStyle name="_Multiple_Template 2 2" xfId="2882"/>
    <cellStyle name="_Multiple_Template 2 2 2" xfId="2883"/>
    <cellStyle name="_Multiple_Template 2 3" xfId="2884"/>
    <cellStyle name="_Multiple_Template 3" xfId="2885"/>
    <cellStyle name="_Multiple_Template 3 2" xfId="2886"/>
    <cellStyle name="_Multiple_Template 4" xfId="2887"/>
    <cellStyle name="_Multiple_Tenants &amp; Costs" xfId="2888"/>
    <cellStyle name="_Multiple_Tenants &amp; Costs 2" xfId="2889"/>
    <cellStyle name="_Multiple_Tenants &amp; Costs 2 2" xfId="2890"/>
    <cellStyle name="_Multiple_Tenants &amp; Costs 2 2 2" xfId="2891"/>
    <cellStyle name="_Multiple_Tenants &amp; Costs 2 3" xfId="2892"/>
    <cellStyle name="_Multiple_Tenants &amp; Costs 3" xfId="2893"/>
    <cellStyle name="_Multiple_Tenants &amp; Costs 3 2" xfId="2894"/>
    <cellStyle name="_Multiple_Tenants &amp; Costs 4" xfId="2895"/>
    <cellStyle name="_Multiple_Tenants &amp; Costs_ABS Deal Tracer - Q3 2008" xfId="2896"/>
    <cellStyle name="_Multiple_Tenants &amp; Costs_ABS Deal Tracer - Q3 2008 2" xfId="2897"/>
    <cellStyle name="_Multiple_Tenants &amp; Costs_ABS Deal Tracer - Q3 2008 2 2" xfId="2898"/>
    <cellStyle name="_Multiple_Tenants &amp; Costs_ABS Deal Tracer - Q3 2008 2 2 2" xfId="2899"/>
    <cellStyle name="_Multiple_Tenants &amp; Costs_ABS Deal Tracer - Q3 2008 2 3" xfId="2900"/>
    <cellStyle name="_Multiple_Tenants &amp; Costs_ABS Deal Tracer - Q3 2008 3" xfId="2901"/>
    <cellStyle name="_Multiple_Tenants &amp; Costs_ABS Deal Tracer - Q3 2008 3 2" xfId="2902"/>
    <cellStyle name="_Multiple_Tenants &amp; Costs_ABS Deal Tracer - Q3 2008 4" xfId="2903"/>
    <cellStyle name="_Multiple_Tenants &amp; Costs_Aerium - Chester" xfId="2904"/>
    <cellStyle name="_Multiple_Tenants &amp; Costs_Aerium - Chester 2" xfId="2905"/>
    <cellStyle name="_Multiple_Tenants &amp; Costs_Aerium - Chester 2 2" xfId="2906"/>
    <cellStyle name="_Multiple_Tenants &amp; Costs_Aerium - Chester 2 2 2" xfId="2907"/>
    <cellStyle name="_Multiple_Tenants &amp; Costs_Aerium - Chester 2 3" xfId="2908"/>
    <cellStyle name="_Multiple_Tenants &amp; Costs_Aerium - Chester 3" xfId="2909"/>
    <cellStyle name="_Multiple_Tenants &amp; Costs_Aerium - Chester 3 2" xfId="2910"/>
    <cellStyle name="_Multiple_Tenants &amp; Costs_Aerium - Chester 4" xfId="2911"/>
    <cellStyle name="_Multiple_Tenants &amp; Costs_Aerium - Mercoeur" xfId="2912"/>
    <cellStyle name="_Multiple_Tenants &amp; Costs_Aerium - Mercoeur 2" xfId="2913"/>
    <cellStyle name="_Multiple_Tenants &amp; Costs_Aerium - Mercoeur 2 2" xfId="2914"/>
    <cellStyle name="_Multiple_Tenants &amp; Costs_Aerium - Mercoeur 2 2 2" xfId="2915"/>
    <cellStyle name="_Multiple_Tenants &amp; Costs_Aerium - Mercoeur 2 3" xfId="2916"/>
    <cellStyle name="_Multiple_Tenants &amp; Costs_Aerium - Mercoeur 3" xfId="2917"/>
    <cellStyle name="_Multiple_Tenants &amp; Costs_Aerium - Mercoeur 3 2" xfId="2918"/>
    <cellStyle name="_Multiple_Tenants &amp; Costs_Aerium - Mercoeur 4" xfId="2919"/>
    <cellStyle name="_Multiple_Tenants &amp; Costs_Babcock &amp; Brown Air Funding I" xfId="2920"/>
    <cellStyle name="_Multiple_Tenants &amp; Costs_Babcock &amp; Brown Air Funding I 2" xfId="2921"/>
    <cellStyle name="_Multiple_Tenants &amp; Costs_Babcock &amp; Brown Air Funding I 2 2" xfId="2922"/>
    <cellStyle name="_Multiple_Tenants &amp; Costs_Babcock &amp; Brown Air Funding I 2 2 2" xfId="2923"/>
    <cellStyle name="_Multiple_Tenants &amp; Costs_Babcock &amp; Brown Air Funding I 2 3" xfId="2924"/>
    <cellStyle name="_Multiple_Tenants &amp; Costs_Babcock &amp; Brown Air Funding I 3" xfId="2925"/>
    <cellStyle name="_Multiple_Tenants &amp; Costs_Babcock &amp; Brown Air Funding I 3 2" xfId="2926"/>
    <cellStyle name="_Multiple_Tenants &amp; Costs_Babcock &amp; Brown Air Funding I 4" xfId="2927"/>
    <cellStyle name="_Multiple_Tenants &amp; Costs_FCAR 364-day" xfId="2928"/>
    <cellStyle name="_Multiple_Tenants &amp; Costs_FCAR 364-day 2" xfId="2929"/>
    <cellStyle name="_Multiple_Tenants &amp; Costs_FCAR 364-day 2 2" xfId="2930"/>
    <cellStyle name="_Multiple_Tenants &amp; Costs_FCAR 364-day 2 2 2" xfId="2931"/>
    <cellStyle name="_Multiple_Tenants &amp; Costs_FCAR 364-day 2 3" xfId="2932"/>
    <cellStyle name="_Multiple_Tenants &amp; Costs_FCAR 364-day 3" xfId="2933"/>
    <cellStyle name="_Multiple_Tenants &amp; Costs_FCAR 364-day 3 2" xfId="2934"/>
    <cellStyle name="_Multiple_Tenants &amp; Costs_FCAR 364-day 4" xfId="2935"/>
    <cellStyle name="_Multiple_Tenants &amp; Costs_FCAR 5-year" xfId="2936"/>
    <cellStyle name="_Multiple_Tenants &amp; Costs_FCAR 5-year 2" xfId="2937"/>
    <cellStyle name="_Multiple_Tenants &amp; Costs_FCAR 5-year 2 2" xfId="2938"/>
    <cellStyle name="_Multiple_Tenants &amp; Costs_FCAR 5-year 2 2 2" xfId="2939"/>
    <cellStyle name="_Multiple_Tenants &amp; Costs_FCAR 5-year 2 3" xfId="2940"/>
    <cellStyle name="_Multiple_Tenants &amp; Costs_FCAR 5-year 3" xfId="2941"/>
    <cellStyle name="_Multiple_Tenants &amp; Costs_FCAR 5-year 3 2" xfId="2942"/>
    <cellStyle name="_Multiple_Tenants &amp; Costs_FCAR 5-year 4" xfId="2943"/>
    <cellStyle name="_Multiple_Tenants &amp; Costs_FCC Zeus" xfId="2944"/>
    <cellStyle name="_Multiple_Tenants &amp; Costs_FCC Zeus 2" xfId="2945"/>
    <cellStyle name="_Multiple_Tenants &amp; Costs_FCC Zeus 2 2" xfId="2946"/>
    <cellStyle name="_Multiple_Tenants &amp; Costs_FCC Zeus 2 2 2" xfId="2947"/>
    <cellStyle name="_Multiple_Tenants &amp; Costs_FCC Zeus 2 3" xfId="2948"/>
    <cellStyle name="_Multiple_Tenants &amp; Costs_FCC Zeus 3" xfId="2949"/>
    <cellStyle name="_Multiple_Tenants &amp; Costs_FCC Zeus 3 2" xfId="2950"/>
    <cellStyle name="_Multiple_Tenants &amp; Costs_FCC Zeus 4" xfId="2951"/>
    <cellStyle name="_Multiple_Tenants &amp; Costs_Flagstar 2007-1A C AF4" xfId="2952"/>
    <cellStyle name="_Multiple_Tenants &amp; Costs_Flagstar 2007-1A C AF4 2" xfId="2953"/>
    <cellStyle name="_Multiple_Tenants &amp; Costs_Flagstar 2007-1A C AF4 2 2" xfId="2954"/>
    <cellStyle name="_Multiple_Tenants &amp; Costs_Flagstar 2007-1A C AF4 2 2 2" xfId="2955"/>
    <cellStyle name="_Multiple_Tenants &amp; Costs_Flagstar 2007-1A C AF4 2 3" xfId="2956"/>
    <cellStyle name="_Multiple_Tenants &amp; Costs_Flagstar 2007-1A C AF4 3" xfId="2957"/>
    <cellStyle name="_Multiple_Tenants &amp; Costs_Flagstar 2007-1A C AF4 3 2" xfId="2958"/>
    <cellStyle name="_Multiple_Tenants &amp; Costs_Flagstar 2007-1A C AF4 4" xfId="2959"/>
    <cellStyle name="_Multiple_Tenants &amp; Costs_ItalFinance SV2" xfId="2960"/>
    <cellStyle name="_Multiple_Tenants &amp; Costs_ItalFinance SV2 2" xfId="2961"/>
    <cellStyle name="_Multiple_Tenants &amp; Costs_ItalFinance SV2 2 2" xfId="2962"/>
    <cellStyle name="_Multiple_Tenants &amp; Costs_ItalFinance SV2 2 2 2" xfId="2963"/>
    <cellStyle name="_Multiple_Tenants &amp; Costs_ItalFinance SV2 2 3" xfId="2964"/>
    <cellStyle name="_Multiple_Tenants &amp; Costs_ItalFinance SV2 3" xfId="2965"/>
    <cellStyle name="_Multiple_Tenants &amp; Costs_ItalFinance SV2 3 2" xfId="2966"/>
    <cellStyle name="_Multiple_Tenants &amp; Costs_ItalFinance SV2 4" xfId="2967"/>
    <cellStyle name="_Multiple_Tenants &amp; Costs_Meliadi SaRL" xfId="2968"/>
    <cellStyle name="_Multiple_Tenants &amp; Costs_Meliadi SaRL 2" xfId="2969"/>
    <cellStyle name="_Multiple_Tenants &amp; Costs_Meliadi SaRL 2 2" xfId="2970"/>
    <cellStyle name="_Multiple_Tenants &amp; Costs_Meliadi SaRL 2 2 2" xfId="2971"/>
    <cellStyle name="_Multiple_Tenants &amp; Costs_Meliadi SaRL 2 3" xfId="2972"/>
    <cellStyle name="_Multiple_Tenants &amp; Costs_Meliadi SaRL 3" xfId="2973"/>
    <cellStyle name="_Multiple_Tenants &amp; Costs_Meliadi SaRL 3 2" xfId="2974"/>
    <cellStyle name="_Multiple_Tenants &amp; Costs_Meliadi SaRL 4" xfId="2975"/>
    <cellStyle name="_Multiple_Tenants &amp; Costs_Sheet1" xfId="2976"/>
    <cellStyle name="_Multiple_Tenants &amp; Costs_Sheet1 2" xfId="2977"/>
    <cellStyle name="_Multiple_Tenants &amp; Costs_Sheet1 2 2" xfId="2978"/>
    <cellStyle name="_Multiple_Tenants &amp; Costs_Sheet1 2 2 2" xfId="2979"/>
    <cellStyle name="_Multiple_Tenants &amp; Costs_Sheet1 2 3" xfId="2980"/>
    <cellStyle name="_Multiple_Tenants &amp; Costs_Sheet1 3" xfId="2981"/>
    <cellStyle name="_Multiple_Tenants &amp; Costs_Sheet1 3 2" xfId="2982"/>
    <cellStyle name="_Multiple_Tenants &amp; Costs_Sheet1 4" xfId="2983"/>
    <cellStyle name="_Multiple_Tenants &amp; Costs_Template" xfId="2984"/>
    <cellStyle name="_Multiple_Tenants &amp; Costs_Template 2" xfId="2985"/>
    <cellStyle name="_Multiple_Tenants &amp; Costs_Template 2 2" xfId="2986"/>
    <cellStyle name="_Multiple_Tenants &amp; Costs_Template 2 2 2" xfId="2987"/>
    <cellStyle name="_Multiple_Tenants &amp; Costs_Template 2 3" xfId="2988"/>
    <cellStyle name="_Multiple_Tenants &amp; Costs_Template 3" xfId="2989"/>
    <cellStyle name="_Multiple_Tenants &amp; Costs_Template 3 2" xfId="2990"/>
    <cellStyle name="_Multiple_Tenants &amp; Costs_Template 4" xfId="2991"/>
    <cellStyle name="_Multiple_Yield calculation worksheet 1a" xfId="2992"/>
    <cellStyle name="_MultipleSpace" xfId="2993"/>
    <cellStyle name="_MultipleSpace 2" xfId="2994"/>
    <cellStyle name="_MultipleSpace 2 2" xfId="2995"/>
    <cellStyle name="_MultipleSpace 2 2 2" xfId="2996"/>
    <cellStyle name="_MultipleSpace 2 3" xfId="2997"/>
    <cellStyle name="_MultipleSpace 2 4" xfId="2998"/>
    <cellStyle name="_MultipleSpace 3" xfId="2999"/>
    <cellStyle name="_MultipleSpace 3 2" xfId="3000"/>
    <cellStyle name="_MultipleSpace 3 3" xfId="3001"/>
    <cellStyle name="_MultipleSpace 3 4" xfId="3002"/>
    <cellStyle name="_MultipleSpace 4" xfId="3003"/>
    <cellStyle name="_MultipleSpace 5" xfId="3004"/>
    <cellStyle name="_MultipleSpace_45647 - Annexe 6a au 31 03 2011 v2" xfId="3005"/>
    <cellStyle name="_MultipleSpace_ABS Deal Tracer - Q3 2008" xfId="3006"/>
    <cellStyle name="_MultipleSpace_ABS Deal Tracer - Q3 2008 2" xfId="3007"/>
    <cellStyle name="_MultipleSpace_ABS Deal Tracer - Q3 2008 2 2" xfId="3008"/>
    <cellStyle name="_MultipleSpace_ABS Deal Tracer - Q3 2008 2 2 2" xfId="3009"/>
    <cellStyle name="_MultipleSpace_ABS Deal Tracer - Q3 2008 2 3" xfId="3010"/>
    <cellStyle name="_MultipleSpace_ABS Deal Tracer - Q3 2008 3" xfId="3011"/>
    <cellStyle name="_MultipleSpace_ABS Deal Tracer - Q3 2008 3 2" xfId="3012"/>
    <cellStyle name="_MultipleSpace_ABS Deal Tracer - Q3 2008 4" xfId="3013"/>
    <cellStyle name="_MultipleSpace_Aerium - Chester" xfId="3014"/>
    <cellStyle name="_MultipleSpace_Aerium - Chester 2" xfId="3015"/>
    <cellStyle name="_MultipleSpace_Aerium - Chester 2 2" xfId="3016"/>
    <cellStyle name="_MultipleSpace_Aerium - Chester 2 2 2" xfId="3017"/>
    <cellStyle name="_MultipleSpace_Aerium - Chester 2 3" xfId="3018"/>
    <cellStyle name="_MultipleSpace_Aerium - Chester 3" xfId="3019"/>
    <cellStyle name="_MultipleSpace_Aerium - Chester 3 2" xfId="3020"/>
    <cellStyle name="_MultipleSpace_Aerium - Chester 4" xfId="3021"/>
    <cellStyle name="_MultipleSpace_Aerium - Mercoeur" xfId="3022"/>
    <cellStyle name="_MultipleSpace_Aerium - Mercoeur 2" xfId="3023"/>
    <cellStyle name="_MultipleSpace_Aerium - Mercoeur 2 2" xfId="3024"/>
    <cellStyle name="_MultipleSpace_Aerium - Mercoeur 2 2 2" xfId="3025"/>
    <cellStyle name="_MultipleSpace_Aerium - Mercoeur 2 3" xfId="3026"/>
    <cellStyle name="_MultipleSpace_Aerium - Mercoeur 3" xfId="3027"/>
    <cellStyle name="_MultipleSpace_Aerium - Mercoeur 3 2" xfId="3028"/>
    <cellStyle name="_MultipleSpace_Aerium - Mercoeur 4" xfId="3029"/>
    <cellStyle name="_MultipleSpace_Agregate schedules" xfId="3030"/>
    <cellStyle name="_MultipleSpace_Annexe 6 Détail comptes" xfId="3031"/>
    <cellStyle name="_MultipleSpace_Babcock &amp; Brown Air Funding I" xfId="3032"/>
    <cellStyle name="_MultipleSpace_Babcock &amp; Brown Air Funding I 2" xfId="3033"/>
    <cellStyle name="_MultipleSpace_Babcock &amp; Brown Air Funding I 2 2" xfId="3034"/>
    <cellStyle name="_MultipleSpace_Babcock &amp; Brown Air Funding I 2 2 2" xfId="3035"/>
    <cellStyle name="_MultipleSpace_Babcock &amp; Brown Air Funding I 2 3" xfId="3036"/>
    <cellStyle name="_MultipleSpace_Babcock &amp; Brown Air Funding I 3" xfId="3037"/>
    <cellStyle name="_MultipleSpace_Babcock &amp; Brown Air Funding I 3 2" xfId="3038"/>
    <cellStyle name="_MultipleSpace_Babcock &amp; Brown Air Funding I 4" xfId="3039"/>
    <cellStyle name="_MultipleSpace_CC Tracking Model 10-feb (nov results)" xfId="3040"/>
    <cellStyle name="_MultipleSpace_CC Tracking Model 10-feb (nov results) 2" xfId="3041"/>
    <cellStyle name="_MultipleSpace_CC Tracking Model 10-feb (nov results) 3" xfId="3042"/>
    <cellStyle name="_MultipleSpace_CC Tracking Model 10-feb (nov results)_shadow publication 2010.12" xfId="3043"/>
    <cellStyle name="_MultipleSpace_CC Tracking Model 10-feb (nov results)_shadow publication 2010.12 2" xfId="3044"/>
    <cellStyle name="_MultipleSpace_CC Tracking Model 10-feb (nov results)_Synthese cumul 300910" xfId="3045"/>
    <cellStyle name="_MultipleSpace_CC Tracking Model 10-feb (nov results)_Synthese cumul 300910 2" xfId="3046"/>
    <cellStyle name="_MultipleSpace_CC Tracking Model 13-feb (dec results)" xfId="3047"/>
    <cellStyle name="_MultipleSpace_CC Tracking Model 13-feb (dec results) 2" xfId="3048"/>
    <cellStyle name="_MultipleSpace_CC Tracking Model 13-feb (dec results) 3" xfId="3049"/>
    <cellStyle name="_MultipleSpace_CC Tracking Model 13-feb (dec results)_shadow publication 2010.12" xfId="3050"/>
    <cellStyle name="_MultipleSpace_CC Tracking Model 13-feb (dec results)_shadow publication 2010.12 2" xfId="3051"/>
    <cellStyle name="_MultipleSpace_CC Tracking Model 13-feb (dec results)_Synthese cumul 300910" xfId="3052"/>
    <cellStyle name="_MultipleSpace_CC Tracking Model 13-feb (dec results)_Synthese cumul 300910 2" xfId="3053"/>
    <cellStyle name="_MultipleSpace_Cost Calc" xfId="3054"/>
    <cellStyle name="_MultipleSpace_Cost Calc 2" xfId="3055"/>
    <cellStyle name="_MultipleSpace_Cost Calc 2 2" xfId="3056"/>
    <cellStyle name="_MultipleSpace_Cost Calc 2 2 2" xfId="3057"/>
    <cellStyle name="_MultipleSpace_Cost Calc 2 3" xfId="3058"/>
    <cellStyle name="_MultipleSpace_Cost Calc 3" xfId="3059"/>
    <cellStyle name="_MultipleSpace_Cost Calc 3 2" xfId="3060"/>
    <cellStyle name="_MultipleSpace_Cost Calc 4" xfId="3061"/>
    <cellStyle name="_MultipleSpace_Cost Calc_ABS Deal Tracer - Q3 2008" xfId="3062"/>
    <cellStyle name="_MultipleSpace_Cost Calc_ABS Deal Tracer - Q3 2008 2" xfId="3063"/>
    <cellStyle name="_MultipleSpace_Cost Calc_ABS Deal Tracer - Q3 2008 2 2" xfId="3064"/>
    <cellStyle name="_MultipleSpace_Cost Calc_ABS Deal Tracer - Q3 2008 2 2 2" xfId="3065"/>
    <cellStyle name="_MultipleSpace_Cost Calc_ABS Deal Tracer - Q3 2008 2 3" xfId="3066"/>
    <cellStyle name="_MultipleSpace_Cost Calc_ABS Deal Tracer - Q3 2008 3" xfId="3067"/>
    <cellStyle name="_MultipleSpace_Cost Calc_ABS Deal Tracer - Q3 2008 3 2" xfId="3068"/>
    <cellStyle name="_MultipleSpace_Cost Calc_ABS Deal Tracer - Q3 2008 4" xfId="3069"/>
    <cellStyle name="_MultipleSpace_Cost Calc_Aerium - Chester" xfId="3070"/>
    <cellStyle name="_MultipleSpace_Cost Calc_Aerium - Chester 2" xfId="3071"/>
    <cellStyle name="_MultipleSpace_Cost Calc_Aerium - Chester 2 2" xfId="3072"/>
    <cellStyle name="_MultipleSpace_Cost Calc_Aerium - Chester 2 2 2" xfId="3073"/>
    <cellStyle name="_MultipleSpace_Cost Calc_Aerium - Chester 2 3" xfId="3074"/>
    <cellStyle name="_MultipleSpace_Cost Calc_Aerium - Chester 3" xfId="3075"/>
    <cellStyle name="_MultipleSpace_Cost Calc_Aerium - Chester 3 2" xfId="3076"/>
    <cellStyle name="_MultipleSpace_Cost Calc_Aerium - Chester 4" xfId="3077"/>
    <cellStyle name="_MultipleSpace_Cost Calc_Aerium - Mercoeur" xfId="3078"/>
    <cellStyle name="_MultipleSpace_Cost Calc_Aerium - Mercoeur 2" xfId="3079"/>
    <cellStyle name="_MultipleSpace_Cost Calc_Aerium - Mercoeur 2 2" xfId="3080"/>
    <cellStyle name="_MultipleSpace_Cost Calc_Aerium - Mercoeur 2 2 2" xfId="3081"/>
    <cellStyle name="_MultipleSpace_Cost Calc_Aerium - Mercoeur 2 3" xfId="3082"/>
    <cellStyle name="_MultipleSpace_Cost Calc_Aerium - Mercoeur 3" xfId="3083"/>
    <cellStyle name="_MultipleSpace_Cost Calc_Aerium - Mercoeur 3 2" xfId="3084"/>
    <cellStyle name="_MultipleSpace_Cost Calc_Aerium - Mercoeur 4" xfId="3085"/>
    <cellStyle name="_MultipleSpace_Cost Calc_Babcock &amp; Brown Air Funding I" xfId="3086"/>
    <cellStyle name="_MultipleSpace_Cost Calc_Babcock &amp; Brown Air Funding I 2" xfId="3087"/>
    <cellStyle name="_MultipleSpace_Cost Calc_Babcock &amp; Brown Air Funding I 2 2" xfId="3088"/>
    <cellStyle name="_MultipleSpace_Cost Calc_Babcock &amp; Brown Air Funding I 2 2 2" xfId="3089"/>
    <cellStyle name="_MultipleSpace_Cost Calc_Babcock &amp; Brown Air Funding I 2 3" xfId="3090"/>
    <cellStyle name="_MultipleSpace_Cost Calc_Babcock &amp; Brown Air Funding I 3" xfId="3091"/>
    <cellStyle name="_MultipleSpace_Cost Calc_Babcock &amp; Brown Air Funding I 3 2" xfId="3092"/>
    <cellStyle name="_MultipleSpace_Cost Calc_Babcock &amp; Brown Air Funding I 4" xfId="3093"/>
    <cellStyle name="_MultipleSpace_Cost Calc_FCAR 364-day" xfId="3094"/>
    <cellStyle name="_MultipleSpace_Cost Calc_FCAR 364-day 2" xfId="3095"/>
    <cellStyle name="_MultipleSpace_Cost Calc_FCAR 364-day 2 2" xfId="3096"/>
    <cellStyle name="_MultipleSpace_Cost Calc_FCAR 364-day 2 2 2" xfId="3097"/>
    <cellStyle name="_MultipleSpace_Cost Calc_FCAR 364-day 2 3" xfId="3098"/>
    <cellStyle name="_MultipleSpace_Cost Calc_FCAR 364-day 3" xfId="3099"/>
    <cellStyle name="_MultipleSpace_Cost Calc_FCAR 364-day 3 2" xfId="3100"/>
    <cellStyle name="_MultipleSpace_Cost Calc_FCAR 364-day 4" xfId="3101"/>
    <cellStyle name="_MultipleSpace_Cost Calc_FCAR 5-year" xfId="3102"/>
    <cellStyle name="_MultipleSpace_Cost Calc_FCAR 5-year 2" xfId="3103"/>
    <cellStyle name="_MultipleSpace_Cost Calc_FCAR 5-year 2 2" xfId="3104"/>
    <cellStyle name="_MultipleSpace_Cost Calc_FCAR 5-year 2 2 2" xfId="3105"/>
    <cellStyle name="_MultipleSpace_Cost Calc_FCAR 5-year 2 3" xfId="3106"/>
    <cellStyle name="_MultipleSpace_Cost Calc_FCAR 5-year 3" xfId="3107"/>
    <cellStyle name="_MultipleSpace_Cost Calc_FCAR 5-year 3 2" xfId="3108"/>
    <cellStyle name="_MultipleSpace_Cost Calc_FCAR 5-year 4" xfId="3109"/>
    <cellStyle name="_MultipleSpace_Cost Calc_FCC Zeus" xfId="3110"/>
    <cellStyle name="_MultipleSpace_Cost Calc_FCC Zeus 2" xfId="3111"/>
    <cellStyle name="_MultipleSpace_Cost Calc_FCC Zeus 2 2" xfId="3112"/>
    <cellStyle name="_MultipleSpace_Cost Calc_FCC Zeus 2 2 2" xfId="3113"/>
    <cellStyle name="_MultipleSpace_Cost Calc_FCC Zeus 2 3" xfId="3114"/>
    <cellStyle name="_MultipleSpace_Cost Calc_FCC Zeus 3" xfId="3115"/>
    <cellStyle name="_MultipleSpace_Cost Calc_FCC Zeus 3 2" xfId="3116"/>
    <cellStyle name="_MultipleSpace_Cost Calc_FCC Zeus 4" xfId="3117"/>
    <cellStyle name="_MultipleSpace_Cost Calc_Flagstar 2007-1A C AF4" xfId="3118"/>
    <cellStyle name="_MultipleSpace_Cost Calc_Flagstar 2007-1A C AF4 2" xfId="3119"/>
    <cellStyle name="_MultipleSpace_Cost Calc_Flagstar 2007-1A C AF4 2 2" xfId="3120"/>
    <cellStyle name="_MultipleSpace_Cost Calc_Flagstar 2007-1A C AF4 2 2 2" xfId="3121"/>
    <cellStyle name="_MultipleSpace_Cost Calc_Flagstar 2007-1A C AF4 2 3" xfId="3122"/>
    <cellStyle name="_MultipleSpace_Cost Calc_Flagstar 2007-1A C AF4 3" xfId="3123"/>
    <cellStyle name="_MultipleSpace_Cost Calc_Flagstar 2007-1A C AF4 3 2" xfId="3124"/>
    <cellStyle name="_MultipleSpace_Cost Calc_Flagstar 2007-1A C AF4 4" xfId="3125"/>
    <cellStyle name="_MultipleSpace_Cost Calc_ItalFinance SV2" xfId="3126"/>
    <cellStyle name="_MultipleSpace_Cost Calc_ItalFinance SV2 2" xfId="3127"/>
    <cellStyle name="_MultipleSpace_Cost Calc_ItalFinance SV2 2 2" xfId="3128"/>
    <cellStyle name="_MultipleSpace_Cost Calc_ItalFinance SV2 2 2 2" xfId="3129"/>
    <cellStyle name="_MultipleSpace_Cost Calc_ItalFinance SV2 2 3" xfId="3130"/>
    <cellStyle name="_MultipleSpace_Cost Calc_ItalFinance SV2 3" xfId="3131"/>
    <cellStyle name="_MultipleSpace_Cost Calc_ItalFinance SV2 3 2" xfId="3132"/>
    <cellStyle name="_MultipleSpace_Cost Calc_ItalFinance SV2 4" xfId="3133"/>
    <cellStyle name="_MultipleSpace_Cost Calc_Meliadi SaRL" xfId="3134"/>
    <cellStyle name="_MultipleSpace_Cost Calc_Meliadi SaRL 2" xfId="3135"/>
    <cellStyle name="_MultipleSpace_Cost Calc_Meliadi SaRL 2 2" xfId="3136"/>
    <cellStyle name="_MultipleSpace_Cost Calc_Meliadi SaRL 2 2 2" xfId="3137"/>
    <cellStyle name="_MultipleSpace_Cost Calc_Meliadi SaRL 2 3" xfId="3138"/>
    <cellStyle name="_MultipleSpace_Cost Calc_Meliadi SaRL 3" xfId="3139"/>
    <cellStyle name="_MultipleSpace_Cost Calc_Meliadi SaRL 3 2" xfId="3140"/>
    <cellStyle name="_MultipleSpace_Cost Calc_Meliadi SaRL 4" xfId="3141"/>
    <cellStyle name="_MultipleSpace_Cost Calc_Sheet1" xfId="3142"/>
    <cellStyle name="_MultipleSpace_Cost Calc_Sheet1 2" xfId="3143"/>
    <cellStyle name="_MultipleSpace_Cost Calc_Sheet1 2 2" xfId="3144"/>
    <cellStyle name="_MultipleSpace_Cost Calc_Sheet1 2 2 2" xfId="3145"/>
    <cellStyle name="_MultipleSpace_Cost Calc_Sheet1 2 3" xfId="3146"/>
    <cellStyle name="_MultipleSpace_Cost Calc_Sheet1 3" xfId="3147"/>
    <cellStyle name="_MultipleSpace_Cost Calc_Sheet1 3 2" xfId="3148"/>
    <cellStyle name="_MultipleSpace_Cost Calc_Sheet1 4" xfId="3149"/>
    <cellStyle name="_MultipleSpace_Cost Calc_Template" xfId="3150"/>
    <cellStyle name="_MultipleSpace_Cost Calc_Template 2" xfId="3151"/>
    <cellStyle name="_MultipleSpace_Cost Calc_Template 2 2" xfId="3152"/>
    <cellStyle name="_MultipleSpace_Cost Calc_Template 2 2 2" xfId="3153"/>
    <cellStyle name="_MultipleSpace_Cost Calc_Template 2 3" xfId="3154"/>
    <cellStyle name="_MultipleSpace_Cost Calc_Template 3" xfId="3155"/>
    <cellStyle name="_MultipleSpace_Cost Calc_Template 3 2" xfId="3156"/>
    <cellStyle name="_MultipleSpace_Cost Calc_Template 4" xfId="3157"/>
    <cellStyle name="_MultipleSpace_dcf" xfId="3158"/>
    <cellStyle name="_MultipleSpace_dcf 2" xfId="3159"/>
    <cellStyle name="_MultipleSpace_dcf 3" xfId="3160"/>
    <cellStyle name="_MultipleSpace_dcf_shadow publication 2010.12" xfId="3161"/>
    <cellStyle name="_MultipleSpace_dcf_shadow publication 2010.12 2" xfId="3162"/>
    <cellStyle name="_MultipleSpace_dcf_Synthese cumul 300910" xfId="3163"/>
    <cellStyle name="_MultipleSpace_dcf_Synthese cumul 300910 2" xfId="3164"/>
    <cellStyle name="_MultipleSpace_Exclusion Karma" xfId="3165"/>
    <cellStyle name="_MultipleSpace_Exposition des titres souverains (zone euro) au 31.12.2011 V4" xfId="3166"/>
    <cellStyle name="_MultipleSpace_FCAR 364-day" xfId="3167"/>
    <cellStyle name="_MultipleSpace_FCAR 364-day 2" xfId="3168"/>
    <cellStyle name="_MultipleSpace_FCAR 364-day 2 2" xfId="3169"/>
    <cellStyle name="_MultipleSpace_FCAR 364-day 2 2 2" xfId="3170"/>
    <cellStyle name="_MultipleSpace_FCAR 364-day 2 3" xfId="3171"/>
    <cellStyle name="_MultipleSpace_FCAR 364-day 3" xfId="3172"/>
    <cellStyle name="_MultipleSpace_FCAR 364-day 3 2" xfId="3173"/>
    <cellStyle name="_MultipleSpace_FCAR 364-day 4" xfId="3174"/>
    <cellStyle name="_MultipleSpace_FCAR 5-year" xfId="3175"/>
    <cellStyle name="_MultipleSpace_FCAR 5-year 2" xfId="3176"/>
    <cellStyle name="_MultipleSpace_FCAR 5-year 2 2" xfId="3177"/>
    <cellStyle name="_MultipleSpace_FCAR 5-year 2 2 2" xfId="3178"/>
    <cellStyle name="_MultipleSpace_FCAR 5-year 2 3" xfId="3179"/>
    <cellStyle name="_MultipleSpace_FCAR 5-year 3" xfId="3180"/>
    <cellStyle name="_MultipleSpace_FCAR 5-year 3 2" xfId="3181"/>
    <cellStyle name="_MultipleSpace_FCAR 5-year 4" xfId="3182"/>
    <cellStyle name="_MultipleSpace_FCC Zeus" xfId="3183"/>
    <cellStyle name="_MultipleSpace_FCC Zeus 2" xfId="3184"/>
    <cellStyle name="_MultipleSpace_FCC Zeus 2 2" xfId="3185"/>
    <cellStyle name="_MultipleSpace_FCC Zeus 2 2 2" xfId="3186"/>
    <cellStyle name="_MultipleSpace_FCC Zeus 2 3" xfId="3187"/>
    <cellStyle name="_MultipleSpace_FCC Zeus 3" xfId="3188"/>
    <cellStyle name="_MultipleSpace_FCC Zeus 3 2" xfId="3189"/>
    <cellStyle name="_MultipleSpace_FCC Zeus 4" xfId="3190"/>
    <cellStyle name="_MultipleSpace_Flagstar 2007-1A C AF4" xfId="3191"/>
    <cellStyle name="_MultipleSpace_Flagstar 2007-1A C AF4 2" xfId="3192"/>
    <cellStyle name="_MultipleSpace_Flagstar 2007-1A C AF4 2 2" xfId="3193"/>
    <cellStyle name="_MultipleSpace_Flagstar 2007-1A C AF4 2 2 2" xfId="3194"/>
    <cellStyle name="_MultipleSpace_Flagstar 2007-1A C AF4 2 3" xfId="3195"/>
    <cellStyle name="_MultipleSpace_Flagstar 2007-1A C AF4 3" xfId="3196"/>
    <cellStyle name="_MultipleSpace_Flagstar 2007-1A C AF4 3 2" xfId="3197"/>
    <cellStyle name="_MultipleSpace_Flagstar 2007-1A C AF4 4" xfId="3198"/>
    <cellStyle name="_MultipleSpace_Gerard 1 -20 " xfId="3199"/>
    <cellStyle name="_MultipleSpace_Gerard 1 -20  2" xfId="3200"/>
    <cellStyle name="_MultipleSpace_Gerard 1 -20  2 2" xfId="3201"/>
    <cellStyle name="_MultipleSpace_Gerard 1 -20  2 2 2" xfId="3202"/>
    <cellStyle name="_MultipleSpace_Gerard 1 -20  2 3" xfId="3203"/>
    <cellStyle name="_MultipleSpace_Gerard 1 -20  3" xfId="3204"/>
    <cellStyle name="_MultipleSpace_Gerard 1 -20  3 2" xfId="3205"/>
    <cellStyle name="_MultipleSpace_Gerard 1 -20  4" xfId="3206"/>
    <cellStyle name="_MultipleSpace_Gerard 1 -20 _ABS Deal Tracer - Q3 2008" xfId="3207"/>
    <cellStyle name="_MultipleSpace_Gerard 1 -20 _ABS Deal Tracer - Q3 2008 2" xfId="3208"/>
    <cellStyle name="_MultipleSpace_Gerard 1 -20 _ABS Deal Tracer - Q3 2008 2 2" xfId="3209"/>
    <cellStyle name="_MultipleSpace_Gerard 1 -20 _ABS Deal Tracer - Q3 2008 2 2 2" xfId="3210"/>
    <cellStyle name="_MultipleSpace_Gerard 1 -20 _ABS Deal Tracer - Q3 2008 2 3" xfId="3211"/>
    <cellStyle name="_MultipleSpace_Gerard 1 -20 _ABS Deal Tracer - Q3 2008 3" xfId="3212"/>
    <cellStyle name="_MultipleSpace_Gerard 1 -20 _ABS Deal Tracer - Q3 2008 3 2" xfId="3213"/>
    <cellStyle name="_MultipleSpace_Gerard 1 -20 _ABS Deal Tracer - Q3 2008 4" xfId="3214"/>
    <cellStyle name="_MultipleSpace_Gerard 1 -20 _Aerium - Chester" xfId="3215"/>
    <cellStyle name="_MultipleSpace_Gerard 1 -20 _Aerium - Chester 2" xfId="3216"/>
    <cellStyle name="_MultipleSpace_Gerard 1 -20 _Aerium - Chester 2 2" xfId="3217"/>
    <cellStyle name="_MultipleSpace_Gerard 1 -20 _Aerium - Chester 2 2 2" xfId="3218"/>
    <cellStyle name="_MultipleSpace_Gerard 1 -20 _Aerium - Chester 2 3" xfId="3219"/>
    <cellStyle name="_MultipleSpace_Gerard 1 -20 _Aerium - Chester 3" xfId="3220"/>
    <cellStyle name="_MultipleSpace_Gerard 1 -20 _Aerium - Chester 3 2" xfId="3221"/>
    <cellStyle name="_MultipleSpace_Gerard 1 -20 _Aerium - Chester 4" xfId="3222"/>
    <cellStyle name="_MultipleSpace_Gerard 1 -20 _Aerium - Mercoeur" xfId="3223"/>
    <cellStyle name="_MultipleSpace_Gerard 1 -20 _Aerium - Mercoeur 2" xfId="3224"/>
    <cellStyle name="_MultipleSpace_Gerard 1 -20 _Aerium - Mercoeur 2 2" xfId="3225"/>
    <cellStyle name="_MultipleSpace_Gerard 1 -20 _Aerium - Mercoeur 2 2 2" xfId="3226"/>
    <cellStyle name="_MultipleSpace_Gerard 1 -20 _Aerium - Mercoeur 2 3" xfId="3227"/>
    <cellStyle name="_MultipleSpace_Gerard 1 -20 _Aerium - Mercoeur 3" xfId="3228"/>
    <cellStyle name="_MultipleSpace_Gerard 1 -20 _Aerium - Mercoeur 3 2" xfId="3229"/>
    <cellStyle name="_MultipleSpace_Gerard 1 -20 _Aerium - Mercoeur 4" xfId="3230"/>
    <cellStyle name="_MultipleSpace_Gerard 1 -20 _Babcock &amp; Brown Air Funding I" xfId="3231"/>
    <cellStyle name="_MultipleSpace_Gerard 1 -20 _Babcock &amp; Brown Air Funding I 2" xfId="3232"/>
    <cellStyle name="_MultipleSpace_Gerard 1 -20 _Babcock &amp; Brown Air Funding I 2 2" xfId="3233"/>
    <cellStyle name="_MultipleSpace_Gerard 1 -20 _Babcock &amp; Brown Air Funding I 2 2 2" xfId="3234"/>
    <cellStyle name="_MultipleSpace_Gerard 1 -20 _Babcock &amp; Brown Air Funding I 2 3" xfId="3235"/>
    <cellStyle name="_MultipleSpace_Gerard 1 -20 _Babcock &amp; Brown Air Funding I 3" xfId="3236"/>
    <cellStyle name="_MultipleSpace_Gerard 1 -20 _Babcock &amp; Brown Air Funding I 3 2" xfId="3237"/>
    <cellStyle name="_MultipleSpace_Gerard 1 -20 _Babcock &amp; Brown Air Funding I 4" xfId="3238"/>
    <cellStyle name="_MultipleSpace_Gerard 1 -20 _FCAR 364-day" xfId="3239"/>
    <cellStyle name="_MultipleSpace_Gerard 1 -20 _FCAR 364-day 2" xfId="3240"/>
    <cellStyle name="_MultipleSpace_Gerard 1 -20 _FCAR 364-day 2 2" xfId="3241"/>
    <cellStyle name="_MultipleSpace_Gerard 1 -20 _FCAR 364-day 2 2 2" xfId="3242"/>
    <cellStyle name="_MultipleSpace_Gerard 1 -20 _FCAR 364-day 2 3" xfId="3243"/>
    <cellStyle name="_MultipleSpace_Gerard 1 -20 _FCAR 364-day 3" xfId="3244"/>
    <cellStyle name="_MultipleSpace_Gerard 1 -20 _FCAR 364-day 3 2" xfId="3245"/>
    <cellStyle name="_MultipleSpace_Gerard 1 -20 _FCAR 364-day 4" xfId="3246"/>
    <cellStyle name="_MultipleSpace_Gerard 1 -20 _FCAR 5-year" xfId="3247"/>
    <cellStyle name="_MultipleSpace_Gerard 1 -20 _FCAR 5-year 2" xfId="3248"/>
    <cellStyle name="_MultipleSpace_Gerard 1 -20 _FCAR 5-year 2 2" xfId="3249"/>
    <cellStyle name="_MultipleSpace_Gerard 1 -20 _FCAR 5-year 2 2 2" xfId="3250"/>
    <cellStyle name="_MultipleSpace_Gerard 1 -20 _FCAR 5-year 2 3" xfId="3251"/>
    <cellStyle name="_MultipleSpace_Gerard 1 -20 _FCAR 5-year 3" xfId="3252"/>
    <cellStyle name="_MultipleSpace_Gerard 1 -20 _FCAR 5-year 3 2" xfId="3253"/>
    <cellStyle name="_MultipleSpace_Gerard 1 -20 _FCAR 5-year 4" xfId="3254"/>
    <cellStyle name="_MultipleSpace_Gerard 1 -20 _FCC Zeus" xfId="3255"/>
    <cellStyle name="_MultipleSpace_Gerard 1 -20 _FCC Zeus 2" xfId="3256"/>
    <cellStyle name="_MultipleSpace_Gerard 1 -20 _FCC Zeus 2 2" xfId="3257"/>
    <cellStyle name="_MultipleSpace_Gerard 1 -20 _FCC Zeus 2 2 2" xfId="3258"/>
    <cellStyle name="_MultipleSpace_Gerard 1 -20 _FCC Zeus 2 3" xfId="3259"/>
    <cellStyle name="_MultipleSpace_Gerard 1 -20 _FCC Zeus 3" xfId="3260"/>
    <cellStyle name="_MultipleSpace_Gerard 1 -20 _FCC Zeus 3 2" xfId="3261"/>
    <cellStyle name="_MultipleSpace_Gerard 1 -20 _FCC Zeus 4" xfId="3262"/>
    <cellStyle name="_MultipleSpace_Gerard 1 -20 _Flagstar 2007-1A C AF4" xfId="3263"/>
    <cellStyle name="_MultipleSpace_Gerard 1 -20 _Flagstar 2007-1A C AF4 2" xfId="3264"/>
    <cellStyle name="_MultipleSpace_Gerard 1 -20 _Flagstar 2007-1A C AF4 2 2" xfId="3265"/>
    <cellStyle name="_MultipleSpace_Gerard 1 -20 _Flagstar 2007-1A C AF4 2 2 2" xfId="3266"/>
    <cellStyle name="_MultipleSpace_Gerard 1 -20 _Flagstar 2007-1A C AF4 2 3" xfId="3267"/>
    <cellStyle name="_MultipleSpace_Gerard 1 -20 _Flagstar 2007-1A C AF4 3" xfId="3268"/>
    <cellStyle name="_MultipleSpace_Gerard 1 -20 _Flagstar 2007-1A C AF4 3 2" xfId="3269"/>
    <cellStyle name="_MultipleSpace_Gerard 1 -20 _Flagstar 2007-1A C AF4 4" xfId="3270"/>
    <cellStyle name="_MultipleSpace_Gerard 1 -20 _ItalFinance SV2" xfId="3271"/>
    <cellStyle name="_MultipleSpace_Gerard 1 -20 _ItalFinance SV2 2" xfId="3272"/>
    <cellStyle name="_MultipleSpace_Gerard 1 -20 _ItalFinance SV2 2 2" xfId="3273"/>
    <cellStyle name="_MultipleSpace_Gerard 1 -20 _ItalFinance SV2 2 2 2" xfId="3274"/>
    <cellStyle name="_MultipleSpace_Gerard 1 -20 _ItalFinance SV2 2 3" xfId="3275"/>
    <cellStyle name="_MultipleSpace_Gerard 1 -20 _ItalFinance SV2 3" xfId="3276"/>
    <cellStyle name="_MultipleSpace_Gerard 1 -20 _ItalFinance SV2 3 2" xfId="3277"/>
    <cellStyle name="_MultipleSpace_Gerard 1 -20 _ItalFinance SV2 4" xfId="3278"/>
    <cellStyle name="_MultipleSpace_Gerard 1 -20 _Meliadi SaRL" xfId="3279"/>
    <cellStyle name="_MultipleSpace_Gerard 1 -20 _Meliadi SaRL 2" xfId="3280"/>
    <cellStyle name="_MultipleSpace_Gerard 1 -20 _Meliadi SaRL 2 2" xfId="3281"/>
    <cellStyle name="_MultipleSpace_Gerard 1 -20 _Meliadi SaRL 2 2 2" xfId="3282"/>
    <cellStyle name="_MultipleSpace_Gerard 1 -20 _Meliadi SaRL 2 3" xfId="3283"/>
    <cellStyle name="_MultipleSpace_Gerard 1 -20 _Meliadi SaRL 3" xfId="3284"/>
    <cellStyle name="_MultipleSpace_Gerard 1 -20 _Meliadi SaRL 3 2" xfId="3285"/>
    <cellStyle name="_MultipleSpace_Gerard 1 -20 _Meliadi SaRL 4" xfId="3286"/>
    <cellStyle name="_MultipleSpace_Gerard 1 -20 _Sheet1" xfId="3287"/>
    <cellStyle name="_MultipleSpace_Gerard 1 -20 _Sheet1 2" xfId="3288"/>
    <cellStyle name="_MultipleSpace_Gerard 1 -20 _Sheet1 2 2" xfId="3289"/>
    <cellStyle name="_MultipleSpace_Gerard 1 -20 _Sheet1 2 2 2" xfId="3290"/>
    <cellStyle name="_MultipleSpace_Gerard 1 -20 _Sheet1 2 3" xfId="3291"/>
    <cellStyle name="_MultipleSpace_Gerard 1 -20 _Sheet1 3" xfId="3292"/>
    <cellStyle name="_MultipleSpace_Gerard 1 -20 _Sheet1 3 2" xfId="3293"/>
    <cellStyle name="_MultipleSpace_Gerard 1 -20 _Sheet1 4" xfId="3294"/>
    <cellStyle name="_MultipleSpace_Gerard 1 -20 _Template" xfId="3295"/>
    <cellStyle name="_MultipleSpace_Gerard 1 -20 _Template 2" xfId="3296"/>
    <cellStyle name="_MultipleSpace_Gerard 1 -20 _Template 2 2" xfId="3297"/>
    <cellStyle name="_MultipleSpace_Gerard 1 -20 _Template 2 2 2" xfId="3298"/>
    <cellStyle name="_MultipleSpace_Gerard 1 -20 _Template 2 3" xfId="3299"/>
    <cellStyle name="_MultipleSpace_Gerard 1 -20 _Template 3" xfId="3300"/>
    <cellStyle name="_MultipleSpace_Gerard 1 -20 _Template 3 2" xfId="3301"/>
    <cellStyle name="_MultipleSpace_Gerard 1 -20 _Template 4" xfId="3302"/>
    <cellStyle name="_MultipleSpace_ItalFinance SV2" xfId="3303"/>
    <cellStyle name="_MultipleSpace_ItalFinance SV2 2" xfId="3304"/>
    <cellStyle name="_MultipleSpace_ItalFinance SV2 2 2" xfId="3305"/>
    <cellStyle name="_MultipleSpace_ItalFinance SV2 2 2 2" xfId="3306"/>
    <cellStyle name="_MultipleSpace_ItalFinance SV2 2 3" xfId="3307"/>
    <cellStyle name="_MultipleSpace_ItalFinance SV2 3" xfId="3308"/>
    <cellStyle name="_MultipleSpace_ItalFinance SV2 3 2" xfId="3309"/>
    <cellStyle name="_MultipleSpace_ItalFinance SV2 4" xfId="3310"/>
    <cellStyle name="_MultipleSpace_LBO (Post IM)" xfId="3311"/>
    <cellStyle name="_MultipleSpace_LBO (Post IM) 2" xfId="3312"/>
    <cellStyle name="_MultipleSpace_LBO (Post IM) 3" xfId="3313"/>
    <cellStyle name="_MultipleSpace_LBO (Post IM)_shadow publication 2010.12" xfId="3314"/>
    <cellStyle name="_MultipleSpace_LBO (Post IM)_shadow publication 2010.12 2" xfId="3315"/>
    <cellStyle name="_MultipleSpace_LBO (Post IM)_Synthese cumul 300910" xfId="3316"/>
    <cellStyle name="_MultipleSpace_LBO (Post IM)_Synthese cumul 300910 2" xfId="3317"/>
    <cellStyle name="_MultipleSpace_Meliadi SaRL" xfId="3318"/>
    <cellStyle name="_MultipleSpace_Meliadi SaRL 2" xfId="3319"/>
    <cellStyle name="_MultipleSpace_Meliadi SaRL 2 2" xfId="3320"/>
    <cellStyle name="_MultipleSpace_Meliadi SaRL 2 2 2" xfId="3321"/>
    <cellStyle name="_MultipleSpace_Meliadi SaRL 2 3" xfId="3322"/>
    <cellStyle name="_MultipleSpace_Meliadi SaRL 3" xfId="3323"/>
    <cellStyle name="_MultipleSpace_Meliadi SaRL 3 2" xfId="3324"/>
    <cellStyle name="_MultipleSpace_Meliadi SaRL 4" xfId="3325"/>
    <cellStyle name="_MultipleSpace_Prepayment-WAL Assumptions" xfId="3326"/>
    <cellStyle name="_MultipleSpace_RApres 4.02.02" xfId="3327"/>
    <cellStyle name="_MultipleSpace_shadow publication 2010.12" xfId="3328"/>
    <cellStyle name="_MultipleSpace_shadow publication 2010.12 2" xfId="3329"/>
    <cellStyle name="_MultipleSpace_Sheet1" xfId="3330"/>
    <cellStyle name="_MultipleSpace_Sheet1 2" xfId="3331"/>
    <cellStyle name="_MultipleSpace_Sheet1 2 2" xfId="3332"/>
    <cellStyle name="_MultipleSpace_Sheet1 2 2 2" xfId="3333"/>
    <cellStyle name="_MultipleSpace_Sheet1 2 3" xfId="3334"/>
    <cellStyle name="_MultipleSpace_Sheet1 3" xfId="3335"/>
    <cellStyle name="_MultipleSpace_Sheet1 3 2" xfId="3336"/>
    <cellStyle name="_MultipleSpace_Sheet1 4" xfId="3337"/>
    <cellStyle name="_MultipleSpace_Synthese cumul 300910" xfId="3338"/>
    <cellStyle name="_MultipleSpace_Synthese cumul 300910 2" xfId="3339"/>
    <cellStyle name="_MultipleSpace_Template" xfId="3340"/>
    <cellStyle name="_MultipleSpace_Template 2" xfId="3341"/>
    <cellStyle name="_MultipleSpace_Template 2 2" xfId="3342"/>
    <cellStyle name="_MultipleSpace_Template 2 2 2" xfId="3343"/>
    <cellStyle name="_MultipleSpace_Template 2 3" xfId="3344"/>
    <cellStyle name="_MultipleSpace_Template 3" xfId="3345"/>
    <cellStyle name="_MultipleSpace_Template 3 2" xfId="3346"/>
    <cellStyle name="_MultipleSpace_Template 4" xfId="3347"/>
    <cellStyle name="_MultipleSpace_Tenants &amp; Costs" xfId="3348"/>
    <cellStyle name="_MultipleSpace_Tenants &amp; Costs 2" xfId="3349"/>
    <cellStyle name="_MultipleSpace_Tenants &amp; Costs 2 2" xfId="3350"/>
    <cellStyle name="_MultipleSpace_Tenants &amp; Costs 2 2 2" xfId="3351"/>
    <cellStyle name="_MultipleSpace_Tenants &amp; Costs 2 3" xfId="3352"/>
    <cellStyle name="_MultipleSpace_Tenants &amp; Costs 3" xfId="3353"/>
    <cellStyle name="_MultipleSpace_Tenants &amp; Costs 3 2" xfId="3354"/>
    <cellStyle name="_MultipleSpace_Tenants &amp; Costs 4" xfId="3355"/>
    <cellStyle name="_MultipleSpace_Tenants &amp; Costs_ABS Deal Tracer - Q3 2008" xfId="3356"/>
    <cellStyle name="_MultipleSpace_Tenants &amp; Costs_ABS Deal Tracer - Q3 2008 2" xfId="3357"/>
    <cellStyle name="_MultipleSpace_Tenants &amp; Costs_ABS Deal Tracer - Q3 2008 2 2" xfId="3358"/>
    <cellStyle name="_MultipleSpace_Tenants &amp; Costs_ABS Deal Tracer - Q3 2008 2 2 2" xfId="3359"/>
    <cellStyle name="_MultipleSpace_Tenants &amp; Costs_ABS Deal Tracer - Q3 2008 2 3" xfId="3360"/>
    <cellStyle name="_MultipleSpace_Tenants &amp; Costs_ABS Deal Tracer - Q3 2008 3" xfId="3361"/>
    <cellStyle name="_MultipleSpace_Tenants &amp; Costs_ABS Deal Tracer - Q3 2008 3 2" xfId="3362"/>
    <cellStyle name="_MultipleSpace_Tenants &amp; Costs_ABS Deal Tracer - Q3 2008 4" xfId="3363"/>
    <cellStyle name="_MultipleSpace_Tenants &amp; Costs_Aerium - Chester" xfId="3364"/>
    <cellStyle name="_MultipleSpace_Tenants &amp; Costs_Aerium - Chester 2" xfId="3365"/>
    <cellStyle name="_MultipleSpace_Tenants &amp; Costs_Aerium - Chester 2 2" xfId="3366"/>
    <cellStyle name="_MultipleSpace_Tenants &amp; Costs_Aerium - Chester 2 2 2" xfId="3367"/>
    <cellStyle name="_MultipleSpace_Tenants &amp; Costs_Aerium - Chester 2 3" xfId="3368"/>
    <cellStyle name="_MultipleSpace_Tenants &amp; Costs_Aerium - Chester 3" xfId="3369"/>
    <cellStyle name="_MultipleSpace_Tenants &amp; Costs_Aerium - Chester 3 2" xfId="3370"/>
    <cellStyle name="_MultipleSpace_Tenants &amp; Costs_Aerium - Chester 4" xfId="3371"/>
    <cellStyle name="_MultipleSpace_Tenants &amp; Costs_Aerium - Mercoeur" xfId="3372"/>
    <cellStyle name="_MultipleSpace_Tenants &amp; Costs_Aerium - Mercoeur 2" xfId="3373"/>
    <cellStyle name="_MultipleSpace_Tenants &amp; Costs_Aerium - Mercoeur 2 2" xfId="3374"/>
    <cellStyle name="_MultipleSpace_Tenants &amp; Costs_Aerium - Mercoeur 2 2 2" xfId="3375"/>
    <cellStyle name="_MultipleSpace_Tenants &amp; Costs_Aerium - Mercoeur 2 3" xfId="3376"/>
    <cellStyle name="_MultipleSpace_Tenants &amp; Costs_Aerium - Mercoeur 3" xfId="3377"/>
    <cellStyle name="_MultipleSpace_Tenants &amp; Costs_Aerium - Mercoeur 3 2" xfId="3378"/>
    <cellStyle name="_MultipleSpace_Tenants &amp; Costs_Aerium - Mercoeur 4" xfId="3379"/>
    <cellStyle name="_MultipleSpace_Tenants &amp; Costs_Babcock &amp; Brown Air Funding I" xfId="3380"/>
    <cellStyle name="_MultipleSpace_Tenants &amp; Costs_Babcock &amp; Brown Air Funding I 2" xfId="3381"/>
    <cellStyle name="_MultipleSpace_Tenants &amp; Costs_Babcock &amp; Brown Air Funding I 2 2" xfId="3382"/>
    <cellStyle name="_MultipleSpace_Tenants &amp; Costs_Babcock &amp; Brown Air Funding I 2 2 2" xfId="3383"/>
    <cellStyle name="_MultipleSpace_Tenants &amp; Costs_Babcock &amp; Brown Air Funding I 2 3" xfId="3384"/>
    <cellStyle name="_MultipleSpace_Tenants &amp; Costs_Babcock &amp; Brown Air Funding I 3" xfId="3385"/>
    <cellStyle name="_MultipleSpace_Tenants &amp; Costs_Babcock &amp; Brown Air Funding I 3 2" xfId="3386"/>
    <cellStyle name="_MultipleSpace_Tenants &amp; Costs_Babcock &amp; Brown Air Funding I 4" xfId="3387"/>
    <cellStyle name="_MultipleSpace_Tenants &amp; Costs_FCAR 364-day" xfId="3388"/>
    <cellStyle name="_MultipleSpace_Tenants &amp; Costs_FCAR 364-day 2" xfId="3389"/>
    <cellStyle name="_MultipleSpace_Tenants &amp; Costs_FCAR 364-day 2 2" xfId="3390"/>
    <cellStyle name="_MultipleSpace_Tenants &amp; Costs_FCAR 364-day 2 2 2" xfId="3391"/>
    <cellStyle name="_MultipleSpace_Tenants &amp; Costs_FCAR 364-day 2 3" xfId="3392"/>
    <cellStyle name="_MultipleSpace_Tenants &amp; Costs_FCAR 364-day 3" xfId="3393"/>
    <cellStyle name="_MultipleSpace_Tenants &amp; Costs_FCAR 364-day 3 2" xfId="3394"/>
    <cellStyle name="_MultipleSpace_Tenants &amp; Costs_FCAR 364-day 4" xfId="3395"/>
    <cellStyle name="_MultipleSpace_Tenants &amp; Costs_FCAR 5-year" xfId="3396"/>
    <cellStyle name="_MultipleSpace_Tenants &amp; Costs_FCAR 5-year 2" xfId="3397"/>
    <cellStyle name="_MultipleSpace_Tenants &amp; Costs_FCAR 5-year 2 2" xfId="3398"/>
    <cellStyle name="_MultipleSpace_Tenants &amp; Costs_FCAR 5-year 2 2 2" xfId="3399"/>
    <cellStyle name="_MultipleSpace_Tenants &amp; Costs_FCAR 5-year 2 3" xfId="3400"/>
    <cellStyle name="_MultipleSpace_Tenants &amp; Costs_FCAR 5-year 3" xfId="3401"/>
    <cellStyle name="_MultipleSpace_Tenants &amp; Costs_FCAR 5-year 3 2" xfId="3402"/>
    <cellStyle name="_MultipleSpace_Tenants &amp; Costs_FCAR 5-year 4" xfId="3403"/>
    <cellStyle name="_MultipleSpace_Tenants &amp; Costs_FCC Zeus" xfId="3404"/>
    <cellStyle name="_MultipleSpace_Tenants &amp; Costs_FCC Zeus 2" xfId="3405"/>
    <cellStyle name="_MultipleSpace_Tenants &amp; Costs_FCC Zeus 2 2" xfId="3406"/>
    <cellStyle name="_MultipleSpace_Tenants &amp; Costs_FCC Zeus 2 2 2" xfId="3407"/>
    <cellStyle name="_MultipleSpace_Tenants &amp; Costs_FCC Zeus 2 3" xfId="3408"/>
    <cellStyle name="_MultipleSpace_Tenants &amp; Costs_FCC Zeus 3" xfId="3409"/>
    <cellStyle name="_MultipleSpace_Tenants &amp; Costs_FCC Zeus 3 2" xfId="3410"/>
    <cellStyle name="_MultipleSpace_Tenants &amp; Costs_FCC Zeus 4" xfId="3411"/>
    <cellStyle name="_MultipleSpace_Tenants &amp; Costs_Flagstar 2007-1A C AF4" xfId="3412"/>
    <cellStyle name="_MultipleSpace_Tenants &amp; Costs_Flagstar 2007-1A C AF4 2" xfId="3413"/>
    <cellStyle name="_MultipleSpace_Tenants &amp; Costs_Flagstar 2007-1A C AF4 2 2" xfId="3414"/>
    <cellStyle name="_MultipleSpace_Tenants &amp; Costs_Flagstar 2007-1A C AF4 2 2 2" xfId="3415"/>
    <cellStyle name="_MultipleSpace_Tenants &amp; Costs_Flagstar 2007-1A C AF4 2 3" xfId="3416"/>
    <cellStyle name="_MultipleSpace_Tenants &amp; Costs_Flagstar 2007-1A C AF4 3" xfId="3417"/>
    <cellStyle name="_MultipleSpace_Tenants &amp; Costs_Flagstar 2007-1A C AF4 3 2" xfId="3418"/>
    <cellStyle name="_MultipleSpace_Tenants &amp; Costs_Flagstar 2007-1A C AF4 4" xfId="3419"/>
    <cellStyle name="_MultipleSpace_Tenants &amp; Costs_ItalFinance SV2" xfId="3420"/>
    <cellStyle name="_MultipleSpace_Tenants &amp; Costs_ItalFinance SV2 2" xfId="3421"/>
    <cellStyle name="_MultipleSpace_Tenants &amp; Costs_ItalFinance SV2 2 2" xfId="3422"/>
    <cellStyle name="_MultipleSpace_Tenants &amp; Costs_ItalFinance SV2 2 2 2" xfId="3423"/>
    <cellStyle name="_MultipleSpace_Tenants &amp; Costs_ItalFinance SV2 2 3" xfId="3424"/>
    <cellStyle name="_MultipleSpace_Tenants &amp; Costs_ItalFinance SV2 3" xfId="3425"/>
    <cellStyle name="_MultipleSpace_Tenants &amp; Costs_ItalFinance SV2 3 2" xfId="3426"/>
    <cellStyle name="_MultipleSpace_Tenants &amp; Costs_ItalFinance SV2 4" xfId="3427"/>
    <cellStyle name="_MultipleSpace_Tenants &amp; Costs_Meliadi SaRL" xfId="3428"/>
    <cellStyle name="_MultipleSpace_Tenants &amp; Costs_Meliadi SaRL 2" xfId="3429"/>
    <cellStyle name="_MultipleSpace_Tenants &amp; Costs_Meliadi SaRL 2 2" xfId="3430"/>
    <cellStyle name="_MultipleSpace_Tenants &amp; Costs_Meliadi SaRL 2 2 2" xfId="3431"/>
    <cellStyle name="_MultipleSpace_Tenants &amp; Costs_Meliadi SaRL 2 3" xfId="3432"/>
    <cellStyle name="_MultipleSpace_Tenants &amp; Costs_Meliadi SaRL 3" xfId="3433"/>
    <cellStyle name="_MultipleSpace_Tenants &amp; Costs_Meliadi SaRL 3 2" xfId="3434"/>
    <cellStyle name="_MultipleSpace_Tenants &amp; Costs_Meliadi SaRL 4" xfId="3435"/>
    <cellStyle name="_MultipleSpace_Tenants &amp; Costs_Sheet1" xfId="3436"/>
    <cellStyle name="_MultipleSpace_Tenants &amp; Costs_Sheet1 2" xfId="3437"/>
    <cellStyle name="_MultipleSpace_Tenants &amp; Costs_Sheet1 2 2" xfId="3438"/>
    <cellStyle name="_MultipleSpace_Tenants &amp; Costs_Sheet1 2 2 2" xfId="3439"/>
    <cellStyle name="_MultipleSpace_Tenants &amp; Costs_Sheet1 2 3" xfId="3440"/>
    <cellStyle name="_MultipleSpace_Tenants &amp; Costs_Sheet1 3" xfId="3441"/>
    <cellStyle name="_MultipleSpace_Tenants &amp; Costs_Sheet1 3 2" xfId="3442"/>
    <cellStyle name="_MultipleSpace_Tenants &amp; Costs_Sheet1 4" xfId="3443"/>
    <cellStyle name="_MultipleSpace_Tenants &amp; Costs_Template" xfId="3444"/>
    <cellStyle name="_MultipleSpace_Tenants &amp; Costs_Template 2" xfId="3445"/>
    <cellStyle name="_MultipleSpace_Tenants &amp; Costs_Template 2 2" xfId="3446"/>
    <cellStyle name="_MultipleSpace_Tenants &amp; Costs_Template 2 2 2" xfId="3447"/>
    <cellStyle name="_MultipleSpace_Tenants &amp; Costs_Template 2 3" xfId="3448"/>
    <cellStyle name="_MultipleSpace_Tenants &amp; Costs_Template 3" xfId="3449"/>
    <cellStyle name="_MultipleSpace_Tenants &amp; Costs_Template 3 2" xfId="3450"/>
    <cellStyle name="_MultipleSpace_Tenants &amp; Costs_Template 4" xfId="3451"/>
    <cellStyle name="_MultipleSpace_Yield calculation worksheet 1a" xfId="3452"/>
    <cellStyle name="_Ne" xfId="3453"/>
    <cellStyle name="_Nf" xfId="3454"/>
    <cellStyle name="_Ng" xfId="3455"/>
    <cellStyle name="_Nouvelle Transco Chili Vie V9" xfId="3456"/>
    <cellStyle name="_Nouvelle Transco Chili Vie V9_Annexe AFS_ Taiwan vie_BNPP Q12010" xfId="3457"/>
    <cellStyle name="_o trade" xfId="3458"/>
    <cellStyle name="_Oa" xfId="3459"/>
    <cellStyle name="_Ob" xfId="3460"/>
    <cellStyle name="_Oc" xfId="3461"/>
    <cellStyle name="_Of" xfId="3462"/>
    <cellStyle name="_Optimized Portfolios" xfId="3463"/>
    <cellStyle name="_Optimized Portfolios 2" xfId="3464"/>
    <cellStyle name="_Optimized Portfolios 2 2" xfId="3465"/>
    <cellStyle name="_Optimized Portfolios 2 2 2" xfId="3466"/>
    <cellStyle name="_Optimized Portfolios 2 3" xfId="3467"/>
    <cellStyle name="_Optimized Portfolios 3" xfId="3468"/>
    <cellStyle name="_Optimized Portfolios 3 2" xfId="3469"/>
    <cellStyle name="_Optimized Portfolios 4" xfId="3470"/>
    <cellStyle name="_Optimized Portfolios_Annexe 7c (2)" xfId="3471"/>
    <cellStyle name="_Optimized Portfolios_annexe 7c mise à jour uk" xfId="3472"/>
    <cellStyle name="_OTHER CRDS CODES" xfId="3473"/>
    <cellStyle name="_OTHER CRDS CODES 2" xfId="3474"/>
    <cellStyle name="_OTHER CRDS CODES 2 2" xfId="3475"/>
    <cellStyle name="_OTHER CRDS CODES 2 2 2" xfId="3476"/>
    <cellStyle name="_OTHER CRDS CODES 2 3" xfId="3477"/>
    <cellStyle name="_OTHER CRDS CODES 3" xfId="3478"/>
    <cellStyle name="_OTHER CRDS CODES 3 2" xfId="3479"/>
    <cellStyle name="_OTHER CRDS CODES 4" xfId="3480"/>
    <cellStyle name="_OTHER CRDS CODES_Annexe 7c (2)" xfId="3481"/>
    <cellStyle name="_OTHER CRDS CODES_annexe 7c mise à jour uk" xfId="3482"/>
    <cellStyle name="_Pa" xfId="3483"/>
    <cellStyle name="_page q 2" xfId="3484"/>
    <cellStyle name="_pageO" xfId="3485"/>
    <cellStyle name="_Percent" xfId="3486"/>
    <cellStyle name="_Percent 2" xfId="3487"/>
    <cellStyle name="_Percent 2 2" xfId="3488"/>
    <cellStyle name="_Percent 2 2 2" xfId="3489"/>
    <cellStyle name="_Percent 2 3" xfId="3490"/>
    <cellStyle name="_Percent 2 4" xfId="3491"/>
    <cellStyle name="_Percent 3" xfId="3492"/>
    <cellStyle name="_Percent 3 2" xfId="3493"/>
    <cellStyle name="_Percent 3 3" xfId="3494"/>
    <cellStyle name="_Percent 3 4" xfId="3495"/>
    <cellStyle name="_Percent 4" xfId="3496"/>
    <cellStyle name="_Percent 5" xfId="3497"/>
    <cellStyle name="_Percent_45647 - Annexe 6a au 31 03 2011 v2" xfId="3498"/>
    <cellStyle name="_Percent_ABS Deal Tracer - Q3 2008" xfId="3499"/>
    <cellStyle name="_Percent_ABS Deal Tracer - Q3 2008 2" xfId="3500"/>
    <cellStyle name="_Percent_ABS Deal Tracer - Q3 2008 2 2" xfId="3501"/>
    <cellStyle name="_Percent_ABS Deal Tracer - Q3 2008 2 2 2" xfId="3502"/>
    <cellStyle name="_Percent_ABS Deal Tracer - Q3 2008 2 3" xfId="3503"/>
    <cellStyle name="_Percent_ABS Deal Tracer - Q3 2008 3" xfId="3504"/>
    <cellStyle name="_Percent_ABS Deal Tracer - Q3 2008 3 2" xfId="3505"/>
    <cellStyle name="_Percent_ABS Deal Tracer - Q3 2008 4" xfId="3506"/>
    <cellStyle name="_Percent_Aerium - Chester" xfId="3507"/>
    <cellStyle name="_Percent_Aerium - Chester 2" xfId="3508"/>
    <cellStyle name="_Percent_Aerium - Chester 2 2" xfId="3509"/>
    <cellStyle name="_Percent_Aerium - Chester 2 2 2" xfId="3510"/>
    <cellStyle name="_Percent_Aerium - Chester 2 3" xfId="3511"/>
    <cellStyle name="_Percent_Aerium - Chester 3" xfId="3512"/>
    <cellStyle name="_Percent_Aerium - Chester 3 2" xfId="3513"/>
    <cellStyle name="_Percent_Aerium - Chester 4" xfId="3514"/>
    <cellStyle name="_Percent_Aerium - Mercoeur" xfId="3515"/>
    <cellStyle name="_Percent_Aerium - Mercoeur 2" xfId="3516"/>
    <cellStyle name="_Percent_Aerium - Mercoeur 2 2" xfId="3517"/>
    <cellStyle name="_Percent_Aerium - Mercoeur 2 2 2" xfId="3518"/>
    <cellStyle name="_Percent_Aerium - Mercoeur 2 3" xfId="3519"/>
    <cellStyle name="_Percent_Aerium - Mercoeur 3" xfId="3520"/>
    <cellStyle name="_Percent_Aerium - Mercoeur 3 2" xfId="3521"/>
    <cellStyle name="_Percent_Aerium - Mercoeur 4" xfId="3522"/>
    <cellStyle name="_Percent_Annexe 6 Détail comptes" xfId="3523"/>
    <cellStyle name="_Percent_Babcock &amp; Brown Air Funding I" xfId="3524"/>
    <cellStyle name="_Percent_Babcock &amp; Brown Air Funding I 2" xfId="3525"/>
    <cellStyle name="_Percent_Babcock &amp; Brown Air Funding I 2 2" xfId="3526"/>
    <cellStyle name="_Percent_Babcock &amp; Brown Air Funding I 2 2 2" xfId="3527"/>
    <cellStyle name="_Percent_Babcock &amp; Brown Air Funding I 2 3" xfId="3528"/>
    <cellStyle name="_Percent_Babcock &amp; Brown Air Funding I 3" xfId="3529"/>
    <cellStyle name="_Percent_Babcock &amp; Brown Air Funding I 3 2" xfId="3530"/>
    <cellStyle name="_Percent_Babcock &amp; Brown Air Funding I 4" xfId="3531"/>
    <cellStyle name="_Percent_Exclusion Karma" xfId="3532"/>
    <cellStyle name="_Percent_Exposition des titres souverains (zone euro) au 31.12.2011 V4" xfId="3533"/>
    <cellStyle name="_Percent_FCAR 364-day" xfId="3534"/>
    <cellStyle name="_Percent_FCAR 364-day 2" xfId="3535"/>
    <cellStyle name="_Percent_FCAR 364-day 2 2" xfId="3536"/>
    <cellStyle name="_Percent_FCAR 364-day 2 2 2" xfId="3537"/>
    <cellStyle name="_Percent_FCAR 364-day 2 3" xfId="3538"/>
    <cellStyle name="_Percent_FCAR 364-day 3" xfId="3539"/>
    <cellStyle name="_Percent_FCAR 364-day 3 2" xfId="3540"/>
    <cellStyle name="_Percent_FCAR 364-day 4" xfId="3541"/>
    <cellStyle name="_Percent_FCAR 5-year" xfId="3542"/>
    <cellStyle name="_Percent_FCAR 5-year 2" xfId="3543"/>
    <cellStyle name="_Percent_FCAR 5-year 2 2" xfId="3544"/>
    <cellStyle name="_Percent_FCAR 5-year 2 2 2" xfId="3545"/>
    <cellStyle name="_Percent_FCAR 5-year 2 3" xfId="3546"/>
    <cellStyle name="_Percent_FCAR 5-year 3" xfId="3547"/>
    <cellStyle name="_Percent_FCAR 5-year 3 2" xfId="3548"/>
    <cellStyle name="_Percent_FCAR 5-year 4" xfId="3549"/>
    <cellStyle name="_Percent_FCC Zeus" xfId="3550"/>
    <cellStyle name="_Percent_FCC Zeus 2" xfId="3551"/>
    <cellStyle name="_Percent_FCC Zeus 2 2" xfId="3552"/>
    <cellStyle name="_Percent_FCC Zeus 2 2 2" xfId="3553"/>
    <cellStyle name="_Percent_FCC Zeus 2 3" xfId="3554"/>
    <cellStyle name="_Percent_FCC Zeus 3" xfId="3555"/>
    <cellStyle name="_Percent_FCC Zeus 3 2" xfId="3556"/>
    <cellStyle name="_Percent_FCC Zeus 4" xfId="3557"/>
    <cellStyle name="_Percent_Flagstar 2007-1A C AF4" xfId="3558"/>
    <cellStyle name="_Percent_Flagstar 2007-1A C AF4 2" xfId="3559"/>
    <cellStyle name="_Percent_Flagstar 2007-1A C AF4 2 2" xfId="3560"/>
    <cellStyle name="_Percent_Flagstar 2007-1A C AF4 2 2 2" xfId="3561"/>
    <cellStyle name="_Percent_Flagstar 2007-1A C AF4 2 3" xfId="3562"/>
    <cellStyle name="_Percent_Flagstar 2007-1A C AF4 3" xfId="3563"/>
    <cellStyle name="_Percent_Flagstar 2007-1A C AF4 3 2" xfId="3564"/>
    <cellStyle name="_Percent_Flagstar 2007-1A C AF4 4" xfId="3565"/>
    <cellStyle name="_Percent_ItalFinance SV2" xfId="3566"/>
    <cellStyle name="_Percent_ItalFinance SV2 2" xfId="3567"/>
    <cellStyle name="_Percent_ItalFinance SV2 2 2" xfId="3568"/>
    <cellStyle name="_Percent_ItalFinance SV2 2 2 2" xfId="3569"/>
    <cellStyle name="_Percent_ItalFinance SV2 2 3" xfId="3570"/>
    <cellStyle name="_Percent_ItalFinance SV2 3" xfId="3571"/>
    <cellStyle name="_Percent_ItalFinance SV2 3 2" xfId="3572"/>
    <cellStyle name="_Percent_ItalFinance SV2 4" xfId="3573"/>
    <cellStyle name="_Percent_Meliadi SaRL" xfId="3574"/>
    <cellStyle name="_Percent_Meliadi SaRL 2" xfId="3575"/>
    <cellStyle name="_Percent_Meliadi SaRL 2 2" xfId="3576"/>
    <cellStyle name="_Percent_Meliadi SaRL 2 2 2" xfId="3577"/>
    <cellStyle name="_Percent_Meliadi SaRL 2 3" xfId="3578"/>
    <cellStyle name="_Percent_Meliadi SaRL 3" xfId="3579"/>
    <cellStyle name="_Percent_Meliadi SaRL 3 2" xfId="3580"/>
    <cellStyle name="_Percent_Meliadi SaRL 4" xfId="3581"/>
    <cellStyle name="_Percent_shadow publication 2010.12" xfId="3582"/>
    <cellStyle name="_Percent_shadow publication 2010.12 2" xfId="3583"/>
    <cellStyle name="_Percent_Sheet1" xfId="3584"/>
    <cellStyle name="_Percent_Sheet1 2" xfId="3585"/>
    <cellStyle name="_Percent_Sheet1 2 2" xfId="3586"/>
    <cellStyle name="_Percent_Sheet1 2 2 2" xfId="3587"/>
    <cellStyle name="_Percent_Sheet1 2 3" xfId="3588"/>
    <cellStyle name="_Percent_Sheet1 3" xfId="3589"/>
    <cellStyle name="_Percent_Sheet1 3 2" xfId="3590"/>
    <cellStyle name="_Percent_Sheet1 4" xfId="3591"/>
    <cellStyle name="_Percent_Synthese cumul 300910" xfId="3592"/>
    <cellStyle name="_Percent_Synthese cumul 300910 2" xfId="3593"/>
    <cellStyle name="_Percent_Template" xfId="3594"/>
    <cellStyle name="_Percent_Template 2" xfId="3595"/>
    <cellStyle name="_Percent_Template 2 2" xfId="3596"/>
    <cellStyle name="_Percent_Template 2 2 2" xfId="3597"/>
    <cellStyle name="_Percent_Template 2 3" xfId="3598"/>
    <cellStyle name="_Percent_Template 3" xfId="3599"/>
    <cellStyle name="_Percent_Template 3 2" xfId="3600"/>
    <cellStyle name="_Percent_Template 4" xfId="3601"/>
    <cellStyle name="_PercentReal" xfId="3602"/>
    <cellStyle name="_PercentSpace" xfId="3603"/>
    <cellStyle name="_PercentSpace 2" xfId="3604"/>
    <cellStyle name="_PercentSpace 2 2" xfId="3605"/>
    <cellStyle name="_PercentSpace 2 2 2" xfId="3606"/>
    <cellStyle name="_PercentSpace 2 3" xfId="3607"/>
    <cellStyle name="_PercentSpace 2 4" xfId="3608"/>
    <cellStyle name="_PercentSpace 3" xfId="3609"/>
    <cellStyle name="_PercentSpace 3 2" xfId="3610"/>
    <cellStyle name="_PercentSpace 3 3" xfId="3611"/>
    <cellStyle name="_PercentSpace 3 4" xfId="3612"/>
    <cellStyle name="_PercentSpace 4" xfId="3613"/>
    <cellStyle name="_PercentSpace 5" xfId="3614"/>
    <cellStyle name="_PercentSpace_45647 - Annexe 6a au 31 03 2011 v2" xfId="3615"/>
    <cellStyle name="_PercentSpace_ABS Deal Tracer - Q3 2008" xfId="3616"/>
    <cellStyle name="_PercentSpace_ABS Deal Tracer - Q3 2008 2" xfId="3617"/>
    <cellStyle name="_PercentSpace_ABS Deal Tracer - Q3 2008 2 2" xfId="3618"/>
    <cellStyle name="_PercentSpace_ABS Deal Tracer - Q3 2008 2 2 2" xfId="3619"/>
    <cellStyle name="_PercentSpace_ABS Deal Tracer - Q3 2008 2 3" xfId="3620"/>
    <cellStyle name="_PercentSpace_ABS Deal Tracer - Q3 2008 3" xfId="3621"/>
    <cellStyle name="_PercentSpace_ABS Deal Tracer - Q3 2008 3 2" xfId="3622"/>
    <cellStyle name="_PercentSpace_ABS Deal Tracer - Q3 2008 4" xfId="3623"/>
    <cellStyle name="_PercentSpace_Aerium - Chester" xfId="3624"/>
    <cellStyle name="_PercentSpace_Aerium - Chester 2" xfId="3625"/>
    <cellStyle name="_PercentSpace_Aerium - Chester 2 2" xfId="3626"/>
    <cellStyle name="_PercentSpace_Aerium - Chester 2 2 2" xfId="3627"/>
    <cellStyle name="_PercentSpace_Aerium - Chester 2 3" xfId="3628"/>
    <cellStyle name="_PercentSpace_Aerium - Chester 3" xfId="3629"/>
    <cellStyle name="_PercentSpace_Aerium - Chester 3 2" xfId="3630"/>
    <cellStyle name="_PercentSpace_Aerium - Chester 4" xfId="3631"/>
    <cellStyle name="_PercentSpace_Aerium - Mercoeur" xfId="3632"/>
    <cellStyle name="_PercentSpace_Aerium - Mercoeur 2" xfId="3633"/>
    <cellStyle name="_PercentSpace_Aerium - Mercoeur 2 2" xfId="3634"/>
    <cellStyle name="_PercentSpace_Aerium - Mercoeur 2 2 2" xfId="3635"/>
    <cellStyle name="_PercentSpace_Aerium - Mercoeur 2 3" xfId="3636"/>
    <cellStyle name="_PercentSpace_Aerium - Mercoeur 3" xfId="3637"/>
    <cellStyle name="_PercentSpace_Aerium - Mercoeur 3 2" xfId="3638"/>
    <cellStyle name="_PercentSpace_Aerium - Mercoeur 4" xfId="3639"/>
    <cellStyle name="_PercentSpace_Annexe 6 Détail comptes" xfId="3640"/>
    <cellStyle name="_PercentSpace_Babcock &amp; Brown Air Funding I" xfId="3641"/>
    <cellStyle name="_PercentSpace_Babcock &amp; Brown Air Funding I 2" xfId="3642"/>
    <cellStyle name="_PercentSpace_Babcock &amp; Brown Air Funding I 2 2" xfId="3643"/>
    <cellStyle name="_PercentSpace_Babcock &amp; Brown Air Funding I 2 2 2" xfId="3644"/>
    <cellStyle name="_PercentSpace_Babcock &amp; Brown Air Funding I 2 3" xfId="3645"/>
    <cellStyle name="_PercentSpace_Babcock &amp; Brown Air Funding I 3" xfId="3646"/>
    <cellStyle name="_PercentSpace_Babcock &amp; Brown Air Funding I 3 2" xfId="3647"/>
    <cellStyle name="_PercentSpace_Babcock &amp; Brown Air Funding I 4" xfId="3648"/>
    <cellStyle name="_PercentSpace_Exclusion Karma" xfId="3649"/>
    <cellStyle name="_PercentSpace_Exposition des titres souverains (zone euro) au 31.12.2011 V4" xfId="3650"/>
    <cellStyle name="_PercentSpace_FCAR 364-day" xfId="3651"/>
    <cellStyle name="_PercentSpace_FCAR 364-day 2" xfId="3652"/>
    <cellStyle name="_PercentSpace_FCAR 364-day 2 2" xfId="3653"/>
    <cellStyle name="_PercentSpace_FCAR 364-day 2 2 2" xfId="3654"/>
    <cellStyle name="_PercentSpace_FCAR 364-day 2 3" xfId="3655"/>
    <cellStyle name="_PercentSpace_FCAR 364-day 3" xfId="3656"/>
    <cellStyle name="_PercentSpace_FCAR 364-day 3 2" xfId="3657"/>
    <cellStyle name="_PercentSpace_FCAR 364-day 4" xfId="3658"/>
    <cellStyle name="_PercentSpace_FCAR 5-year" xfId="3659"/>
    <cellStyle name="_PercentSpace_FCAR 5-year 2" xfId="3660"/>
    <cellStyle name="_PercentSpace_FCAR 5-year 2 2" xfId="3661"/>
    <cellStyle name="_PercentSpace_FCAR 5-year 2 2 2" xfId="3662"/>
    <cellStyle name="_PercentSpace_FCAR 5-year 2 3" xfId="3663"/>
    <cellStyle name="_PercentSpace_FCAR 5-year 3" xfId="3664"/>
    <cellStyle name="_PercentSpace_FCAR 5-year 3 2" xfId="3665"/>
    <cellStyle name="_PercentSpace_FCAR 5-year 4" xfId="3666"/>
    <cellStyle name="_PercentSpace_FCC Zeus" xfId="3667"/>
    <cellStyle name="_PercentSpace_FCC Zeus 2" xfId="3668"/>
    <cellStyle name="_PercentSpace_FCC Zeus 2 2" xfId="3669"/>
    <cellStyle name="_PercentSpace_FCC Zeus 2 2 2" xfId="3670"/>
    <cellStyle name="_PercentSpace_FCC Zeus 2 3" xfId="3671"/>
    <cellStyle name="_PercentSpace_FCC Zeus 3" xfId="3672"/>
    <cellStyle name="_PercentSpace_FCC Zeus 3 2" xfId="3673"/>
    <cellStyle name="_PercentSpace_FCC Zeus 4" xfId="3674"/>
    <cellStyle name="_PercentSpace_Flagstar 2007-1A C AF4" xfId="3675"/>
    <cellStyle name="_PercentSpace_Flagstar 2007-1A C AF4 2" xfId="3676"/>
    <cellStyle name="_PercentSpace_Flagstar 2007-1A C AF4 2 2" xfId="3677"/>
    <cellStyle name="_PercentSpace_Flagstar 2007-1A C AF4 2 2 2" xfId="3678"/>
    <cellStyle name="_PercentSpace_Flagstar 2007-1A C AF4 2 3" xfId="3679"/>
    <cellStyle name="_PercentSpace_Flagstar 2007-1A C AF4 3" xfId="3680"/>
    <cellStyle name="_PercentSpace_Flagstar 2007-1A C AF4 3 2" xfId="3681"/>
    <cellStyle name="_PercentSpace_Flagstar 2007-1A C AF4 4" xfId="3682"/>
    <cellStyle name="_PercentSpace_ItalFinance SV2" xfId="3683"/>
    <cellStyle name="_PercentSpace_ItalFinance SV2 2" xfId="3684"/>
    <cellStyle name="_PercentSpace_ItalFinance SV2 2 2" xfId="3685"/>
    <cellStyle name="_PercentSpace_ItalFinance SV2 2 2 2" xfId="3686"/>
    <cellStyle name="_PercentSpace_ItalFinance SV2 2 3" xfId="3687"/>
    <cellStyle name="_PercentSpace_ItalFinance SV2 3" xfId="3688"/>
    <cellStyle name="_PercentSpace_ItalFinance SV2 3 2" xfId="3689"/>
    <cellStyle name="_PercentSpace_ItalFinance SV2 4" xfId="3690"/>
    <cellStyle name="_PercentSpace_Meliadi SaRL" xfId="3691"/>
    <cellStyle name="_PercentSpace_Meliadi SaRL 2" xfId="3692"/>
    <cellStyle name="_PercentSpace_Meliadi SaRL 2 2" xfId="3693"/>
    <cellStyle name="_PercentSpace_Meliadi SaRL 2 2 2" xfId="3694"/>
    <cellStyle name="_PercentSpace_Meliadi SaRL 2 3" xfId="3695"/>
    <cellStyle name="_PercentSpace_Meliadi SaRL 3" xfId="3696"/>
    <cellStyle name="_PercentSpace_Meliadi SaRL 3 2" xfId="3697"/>
    <cellStyle name="_PercentSpace_Meliadi SaRL 4" xfId="3698"/>
    <cellStyle name="_PercentSpace_shadow publication 2010.12" xfId="3699"/>
    <cellStyle name="_PercentSpace_shadow publication 2010.12 2" xfId="3700"/>
    <cellStyle name="_PercentSpace_Sheet1" xfId="3701"/>
    <cellStyle name="_PercentSpace_Sheet1 2" xfId="3702"/>
    <cellStyle name="_PercentSpace_Sheet1 2 2" xfId="3703"/>
    <cellStyle name="_PercentSpace_Sheet1 2 2 2" xfId="3704"/>
    <cellStyle name="_PercentSpace_Sheet1 2 3" xfId="3705"/>
    <cellStyle name="_PercentSpace_Sheet1 3" xfId="3706"/>
    <cellStyle name="_PercentSpace_Sheet1 3 2" xfId="3707"/>
    <cellStyle name="_PercentSpace_Sheet1 4" xfId="3708"/>
    <cellStyle name="_PercentSpace_Synthese cumul 300910" xfId="3709"/>
    <cellStyle name="_PercentSpace_Synthese cumul 300910 2" xfId="3710"/>
    <cellStyle name="_PercentSpace_Template" xfId="3711"/>
    <cellStyle name="_PercentSpace_Template 2" xfId="3712"/>
    <cellStyle name="_PercentSpace_Template 2 2" xfId="3713"/>
    <cellStyle name="_PercentSpace_Template 2 2 2" xfId="3714"/>
    <cellStyle name="_PercentSpace_Template 2 3" xfId="3715"/>
    <cellStyle name="_PercentSpace_Template 3" xfId="3716"/>
    <cellStyle name="_PercentSpace_Template 3 2" xfId="3717"/>
    <cellStyle name="_PercentSpace_Template 4" xfId="3718"/>
    <cellStyle name="_Peripherals Bonds MtModel blended V July 19th call3" xfId="3719"/>
    <cellStyle name="_Peripherals Bonds MtModel blended V July 19th call3 2" xfId="3720"/>
    <cellStyle name="_Peripherals Bonds MtModel blended V July 19th call3_Master états financiers de synthèse IFRS_201112 V0" xfId="3721"/>
    <cellStyle name="_Peripherals Bonds MtModel blended V July 19th call3_note 4 à insérer" xfId="3722"/>
    <cellStyle name="_Peripherals Bonds_v3 AL IV0" xfId="3723"/>
    <cellStyle name="_Peripherals Bonds_v3 AL IV0 2" xfId="3724"/>
    <cellStyle name="_Peripherals Bonds_v3 AL IV0_Master états financiers de synthèse IFRS_201112 V0" xfId="3725"/>
    <cellStyle name="_Peripherals Bonds_v3 AL IV0_note 4 à insérer" xfId="3726"/>
    <cellStyle name="_Peripherals Bonds_v3 Original" xfId="3727"/>
    <cellStyle name="_Peripherals Bonds_v3 Original 2" xfId="3728"/>
    <cellStyle name="_Peripherals Bonds_v3 Original_Master états financiers de synthèse IFRS_201112 V0" xfId="3729"/>
    <cellStyle name="_Peripherals Bonds_v3 Original_note 4 à insérer" xfId="3730"/>
    <cellStyle name="_Peripherals Bonds_v4 original" xfId="3731"/>
    <cellStyle name="_Peripherals Bonds_v4 original 2" xfId="3732"/>
    <cellStyle name="_Peripherals Bonds_v4 original_Master états financiers de synthèse IFRS_201112 V0" xfId="3733"/>
    <cellStyle name="_Peripherals Bonds_v4 original_note 4 à insérer" xfId="3734"/>
    <cellStyle name="_Peripherals Bonds_v6_light" xfId="3735"/>
    <cellStyle name="_Peripherals Bonds_v6_light 2" xfId="3736"/>
    <cellStyle name="_Peripherals Bonds_v6_light_Master états financiers de synthèse IFRS_201112 V0" xfId="3737"/>
    <cellStyle name="_Peripherals Bonds_v6_light_note 4 à insérer" xfId="3738"/>
    <cellStyle name="_piemontaise 06T3" xfId="3739"/>
    <cellStyle name="_Plan 09-12" xfId="3740"/>
    <cellStyle name="_Plan 2009-2012 CoR" xfId="3741"/>
    <cellStyle name="_Planilla de Trabajo J-10_VIDA" xfId="3742"/>
    <cellStyle name="_Pologne RD v7" xfId="3743"/>
    <cellStyle name="_Pologne RD v7_Annexe AFS_ Taiwan vie_BNPP Q12010" xfId="3744"/>
    <cellStyle name="_Portfolio" xfId="3745"/>
    <cellStyle name="_Portfolio Definition" xfId="3746"/>
    <cellStyle name="_Portfolio Definition_1" xfId="3747"/>
    <cellStyle name="_Portfolio Definition_Correlation Matrix" xfId="3748"/>
    <cellStyle name="_Portfolio Definition_Factor Exposure" xfId="3749"/>
    <cellStyle name="_Portfolio Definition_Portfolio Definition" xfId="3750"/>
    <cellStyle name="_Portfolio Definition_Recovery Rates" xfId="3751"/>
    <cellStyle name="_PORTFOLIO DETAILS" xfId="3752"/>
    <cellStyle name="_PORTFOLIO DETAILS 2" xfId="3753"/>
    <cellStyle name="_PORTFOLIO DETAILS 2 2" xfId="3754"/>
    <cellStyle name="_PORTFOLIO DETAILS 3" xfId="3755"/>
    <cellStyle name="_PORTFOLIO DETAILS_1" xfId="3756"/>
    <cellStyle name="_PORTFOLIO DETAILS_1_Degas HFTO" xfId="3757"/>
    <cellStyle name="_PORTFOLIO DETAILS_Annexe 7c (2)" xfId="3758"/>
    <cellStyle name="_PORTFOLIO DETAILS_annexe 7c mise à jour uk" xfId="3759"/>
    <cellStyle name="_PORTFOLIO DETAILS_Cadrage conso" xfId="3760"/>
    <cellStyle name="_Portfolio Investor Builder" xfId="3761"/>
    <cellStyle name="_Portfolio Remaining to Ramp 2-28-06" xfId="3762"/>
    <cellStyle name="_PP booking Metropole Gestion Financiere T3 2012" xfId="3763"/>
    <cellStyle name="_Premi PPNA Chiusura GE 06T2" xfId="3764"/>
    <cellStyle name="_Prepayment-WAL Assumptions" xfId="3765"/>
    <cellStyle name="_Presentation Strats" xfId="3766"/>
    <cellStyle name="_Presentation Strats 2" xfId="3767"/>
    <cellStyle name="_Presentation Strats 2 2" xfId="3768"/>
    <cellStyle name="_Presentation Strats 2 2 2" xfId="3769"/>
    <cellStyle name="_Presentation Strats 2 3" xfId="3770"/>
    <cellStyle name="_Presentation Strats 3" xfId="3771"/>
    <cellStyle name="_Presentation Strats 3 2" xfId="3772"/>
    <cellStyle name="_Presentation Strats 4" xfId="3773"/>
    <cellStyle name="_Presentation Strats_Annexe 7c (2)" xfId="3774"/>
    <cellStyle name="_Presentation Strats_annexe 7c mise à jour uk" xfId="3775"/>
    <cellStyle name="_Pricing Sheet" xfId="3776"/>
    <cellStyle name="_Pricing Sheet 2" xfId="3777"/>
    <cellStyle name="_Pricing Sheet 2 2" xfId="3778"/>
    <cellStyle name="_Pricing Sheet 2 2 2" xfId="3779"/>
    <cellStyle name="_Pricing Sheet 2 3" xfId="3780"/>
    <cellStyle name="_Pricing Sheet 3" xfId="3781"/>
    <cellStyle name="_Pricing Sheet 3 2" xfId="3782"/>
    <cellStyle name="_Pricing Sheet 4" xfId="3783"/>
    <cellStyle name="_Pricing Sheet_Annexe 7c (2)" xfId="3784"/>
    <cellStyle name="_Pricing Sheet_annexe 7c mise à jour uk" xfId="3785"/>
    <cellStyle name="_Pricing Sheet_Annexes FR" xfId="3786"/>
    <cellStyle name="_Primary_Structured Credit3" xfId="3787"/>
    <cellStyle name="_Primary_Structured Credit3 2" xfId="3788"/>
    <cellStyle name="_Primary_Structured Credit3 2 2" xfId="3789"/>
    <cellStyle name="_Primary_Structured Credit3 3" xfId="3790"/>
    <cellStyle name="_Primary_Structured Credit3_Annexe 7c (2)" xfId="3791"/>
    <cellStyle name="_Primary_Structured Credit3_annexe 7c mise à jour uk" xfId="3792"/>
    <cellStyle name="_Primary_Structured Credit3_Cadrage conso" xfId="3793"/>
    <cellStyle name="_Primo premio 06t1" xfId="3794"/>
    <cellStyle name="_Principal EOP" xfId="3795"/>
    <cellStyle name="_Principal EOP 2" xfId="3796"/>
    <cellStyle name="_Principal EOP 2 2" xfId="3797"/>
    <cellStyle name="_Principal EOP 3" xfId="3798"/>
    <cellStyle name="_Principal EOP_Annexe 7c (2)" xfId="3799"/>
    <cellStyle name="_Principal EOP_annexe 7c mise à jour uk" xfId="3800"/>
    <cellStyle name="_Principal EOP_Cadrage conso" xfId="3801"/>
    <cellStyle name="_Proposition new slide FP_19oct09" xfId="3802"/>
    <cellStyle name="_Prp5_ Bond_Prices" xfId="3803"/>
    <cellStyle name="_Q1_10 Synthèse Spread credit" xfId="3804"/>
    <cellStyle name="_Q1_10 Synthèse Spread credit 2" xfId="3805"/>
    <cellStyle name="_Q1_10 Synthèse Spread credit_AFS" xfId="3806"/>
    <cellStyle name="_Q1_10 Synthèse Spread credit_Etat CA FPBII Fortis - 2011 Q1" xfId="3807"/>
    <cellStyle name="_Q1_10 Synthèse Spread credit_Feuil1" xfId="3808"/>
    <cellStyle name="_Q1_10 Synthèse Spread credit_Justificatifs -2011 Q1" xfId="3809"/>
    <cellStyle name="_Q1_10 Synthèse Spread credit_Q1_Fortis participations" xfId="3810"/>
    <cellStyle name="_Q1_10 Synthèse Spread credit_Q1_Fortis participations_Var Immo incorp Q2" xfId="3811"/>
    <cellStyle name="_Q1_10 Synthèse Spread credit_Var Immo incorp Q2" xfId="3812"/>
    <cellStyle name="_Q1_11 Synthèse Spread credit" xfId="3813"/>
    <cellStyle name="_Q1_11 Synthèse Spread credit 2" xfId="3814"/>
    <cellStyle name="_Q1_11 Synthèse Spread credit_AFS" xfId="3815"/>
    <cellStyle name="_Q3 2010 Fortis - Minoritaires" xfId="3816"/>
    <cellStyle name="_Q3_2010_BII Fortis T1 Emissions admises en FP" xfId="3817"/>
    <cellStyle name="_Q3_2010_BII Fortis T2 Emissions admises en FP" xfId="3818"/>
    <cellStyle name="_Q4 2010 Fortis - Minoritaires" xfId="3819"/>
    <cellStyle name="_Q4_10 Fortis Prêts sub bancaires" xfId="3820"/>
    <cellStyle name="_Q4_BII FORTIS 1.1.5.1 Immo incorporelles" xfId="3821"/>
    <cellStyle name="_Qa" xfId="3822"/>
    <cellStyle name="_Qb" xfId="3823"/>
    <cellStyle name="_QCDMkt" xfId="3824"/>
    <cellStyle name="_QCDMkt 2" xfId="3825"/>
    <cellStyle name="_QCDMkt_Master états financiers de synthèse IFRS_201112 V0" xfId="3826"/>
    <cellStyle name="_QCDMkt_note 4 à insérer" xfId="3827"/>
    <cellStyle name="_Raw Data" xfId="3828"/>
    <cellStyle name="_Réceptacle" xfId="3829"/>
    <cellStyle name="_Ref Entité AB Métier" xfId="3830"/>
    <cellStyle name="_ref stes" xfId="3831"/>
    <cellStyle name="_ref stes_1" xfId="3832"/>
    <cellStyle name="_referentiel" xfId="3833"/>
    <cellStyle name="_référentiel Satie" xfId="3834"/>
    <cellStyle name="_Réserves de rééval traitement" xfId="3835"/>
    <cellStyle name="_RestitComplete_2009T4_GBNPPIAS_V19_envoi" xfId="3836"/>
    <cellStyle name="_Reuters Strip Curve" xfId="3837"/>
    <cellStyle name="_risk" xfId="3838"/>
    <cellStyle name="_Risk Conso for CRFI December 2008 v1.01" xfId="3839"/>
    <cellStyle name="_Risk Conso for CRFI December 2008 v1.01_Degas HFTO" xfId="3840"/>
    <cellStyle name="_RiskyBondOption_CrdtIrmod" xfId="3841"/>
    <cellStyle name="_S&amp;T Sheet" xfId="3842"/>
    <cellStyle name="_Sale List YTD" xfId="3843"/>
    <cellStyle name="_Sale List YTD 2" xfId="3844"/>
    <cellStyle name="_Sale List YTD 2 2" xfId="3845"/>
    <cellStyle name="_Sale List YTD 2 2 2" xfId="3846"/>
    <cellStyle name="_Sale List YTD 2 3" xfId="3847"/>
    <cellStyle name="_Sale List YTD 3" xfId="3848"/>
    <cellStyle name="_Sale List YTD 3 2" xfId="3849"/>
    <cellStyle name="_Sale List YTD 4" xfId="3850"/>
    <cellStyle name="_Sale List YTD_Annexe 7c (2)" xfId="3851"/>
    <cellStyle name="_Sale List YTD_annexe 7c mise à jour uk" xfId="3852"/>
    <cellStyle name="_Sales" xfId="3853"/>
    <cellStyle name="_Sales_Degas HFTO" xfId="3854"/>
    <cellStyle name="_SandP Inputs" xfId="3855"/>
    <cellStyle name="_Sauvegarde de Copie de PLAN cible détaillé par classe v5 livré - traduction anglaise" xfId="3856"/>
    <cellStyle name="_Sauvegarde de Copie de PLAN cible détaillé par classe v5 livré - traduction anglaise_Annexe AFS_ Taiwan vie_BNPP Q12010" xfId="3857"/>
    <cellStyle name="_Servicing" xfId="3858"/>
    <cellStyle name="_Severance costs may 09" xfId="3859"/>
    <cellStyle name="_Sheet1" xfId="3860"/>
    <cellStyle name="_Sheet1 2" xfId="3861"/>
    <cellStyle name="_Sheet1 2 2" xfId="3862"/>
    <cellStyle name="_Sheet1 2 2 2" xfId="3863"/>
    <cellStyle name="_Sheet1 2 3" xfId="3864"/>
    <cellStyle name="_Sheet1 3" xfId="3865"/>
    <cellStyle name="_Sheet1 3 2" xfId="3866"/>
    <cellStyle name="_Sheet1 4" xfId="3867"/>
    <cellStyle name="_Sheet1_Amorisatisation schedules spreadsheet Ambac - 27042007" xfId="3868"/>
    <cellStyle name="_Sheet1_Annexe 7c (2)" xfId="3869"/>
    <cellStyle name="_Sheet1_annexe 7c mise à jour uk" xfId="3870"/>
    <cellStyle name="_Sheet1_Deal Analysis - Main" xfId="3871"/>
    <cellStyle name="_Sheet1_Deal Analysis - Main_Degas HFTO" xfId="3872"/>
    <cellStyle name="_Sheet1_E - S&amp;P" xfId="3873"/>
    <cellStyle name="_Sheet1_Epic (Industrious) Plc" xfId="3874"/>
    <cellStyle name="_Sheet1_Epic (Industrious) Plc 2" xfId="3875"/>
    <cellStyle name="_Sheet1_Epic (Industrious) Plc 2 2" xfId="3876"/>
    <cellStyle name="_Sheet1_Epic (Industrious) Plc 2 2 2" xfId="3877"/>
    <cellStyle name="_Sheet1_Epic (Industrious) Plc 2 3" xfId="3878"/>
    <cellStyle name="_Sheet1_Epic (Industrious) Plc 3" xfId="3879"/>
    <cellStyle name="_Sheet1_Epic (Industrious) Plc 3 2" xfId="3880"/>
    <cellStyle name="_Sheet1_Epic (Industrious) Plc 4" xfId="3881"/>
    <cellStyle name="_Sheet1_Epic (Industrious) Plc_Annexe 7c (2)" xfId="3882"/>
    <cellStyle name="_Sheet1_Epic (Industrious) Plc_annexe 7c mise à jour uk" xfId="3883"/>
    <cellStyle name="_Sheet1_F" xfId="3884"/>
    <cellStyle name="_Sheet1_Schedules" xfId="3885"/>
    <cellStyle name="_Sheet1_Sheet1" xfId="3886"/>
    <cellStyle name="_Sheet1_SymphonyII_v12_Avoca" xfId="3887"/>
    <cellStyle name="_Sheet1_UCI 17" xfId="3888"/>
    <cellStyle name="_Sheet1_UCI 17_Degas HFTO" xfId="3889"/>
    <cellStyle name="_Sheet2" xfId="3890"/>
    <cellStyle name="_Sheet2 2" xfId="3891"/>
    <cellStyle name="_Sheet2 2 2" xfId="3892"/>
    <cellStyle name="_Sheet2 3" xfId="3893"/>
    <cellStyle name="_Sheet2_Annexe 7c (2)" xfId="3894"/>
    <cellStyle name="_Sheet2_annexe 7c mise à jour uk" xfId="3895"/>
    <cellStyle name="_Sheet2_Cadrage conso" xfId="3896"/>
    <cellStyle name="_Sheet2_Deal Analysis - Main" xfId="3897"/>
    <cellStyle name="_Sheet2_Deal Analysis - Main_Degas HFTO" xfId="3898"/>
    <cellStyle name="_Sheet2_Epic (Industrious) Plc" xfId="3899"/>
    <cellStyle name="_Sheet2_Epic (Industrious) Plc 2" xfId="3900"/>
    <cellStyle name="_Sheet2_Epic (Industrious) Plc 2 2" xfId="3901"/>
    <cellStyle name="_Sheet2_Epic (Industrious) Plc 3" xfId="3902"/>
    <cellStyle name="_Sheet2_Epic (Industrious) Plc_Annexe 7c (2)" xfId="3903"/>
    <cellStyle name="_Sheet2_Epic (Industrious) Plc_annexe 7c mise à jour uk" xfId="3904"/>
    <cellStyle name="_Sheet2_Epic (Industrious) Plc_Cadrage conso" xfId="3905"/>
    <cellStyle name="_Sheet2_UCI 17" xfId="3906"/>
    <cellStyle name="_Sheet2_UCI 17_Degas HFTO" xfId="3907"/>
    <cellStyle name="_Sheet3" xfId="3908"/>
    <cellStyle name="_Sheet3 2" xfId="3909"/>
    <cellStyle name="_Sheet3_17-Juste valeur en annexe" xfId="3910"/>
    <cellStyle name="_Sheet3_2 - Appendices to be completed by the entities" xfId="3911"/>
    <cellStyle name="_Sheet3_2 - Appendix 11 Dérivés crédit  300611 V2 UK" xfId="3912"/>
    <cellStyle name="_Sheet3_2 - Appendix 7d  envoi 200911 GB" xfId="3913"/>
    <cellStyle name="_Sheet3_2 - Appendix 7e envoi160911" xfId="3914"/>
    <cellStyle name="_Sheet3_3 - Annexes d'information et notices" xfId="3915"/>
    <cellStyle name="_Sheet3_Annexe 16 - Titre classé en L&amp;R" xfId="3916"/>
    <cellStyle name="_Sheet3_Annexe 1c" xfId="3917"/>
    <cellStyle name="_Sheet3_Annexe 7c (2)" xfId="3918"/>
    <cellStyle name="_Sheet3_annexe 7c mise à jour uk" xfId="3919"/>
    <cellStyle name="_Sheet3_Annexes FR" xfId="3920"/>
    <cellStyle name="_Sheet3_Appendix 7d" xfId="3921"/>
    <cellStyle name="_Sheet3_Cadrage conso" xfId="3922"/>
    <cellStyle name="_Sheet3_Instructions appendix 7c" xfId="3923"/>
    <cellStyle name="_Sheet5" xfId="3924"/>
    <cellStyle name="_Sheet9" xfId="3925"/>
    <cellStyle name="_Sheet9 2" xfId="3926"/>
    <cellStyle name="_Sheet9 2 2" xfId="3927"/>
    <cellStyle name="_Sheet9 2 2 2" xfId="3928"/>
    <cellStyle name="_Sheet9 2 3" xfId="3929"/>
    <cellStyle name="_Sheet9 3" xfId="3930"/>
    <cellStyle name="_Sheet9 3 2" xfId="3931"/>
    <cellStyle name="_Sheet9 4" xfId="3932"/>
    <cellStyle name="_Sheet9_Annexe 7c (2)" xfId="3933"/>
    <cellStyle name="_Sheet9_annexe 7c mise à jour uk" xfId="3934"/>
    <cellStyle name="_Sintesi Prev Cardif Spa_def_corretta" xfId="3935"/>
    <cellStyle name="_Special Purpose Entitites 1" xfId="3936"/>
    <cellStyle name="_SpecialBonds" xfId="3937"/>
    <cellStyle name="_SPOutput" xfId="3938"/>
    <cellStyle name="_Sticky Positions" xfId="3939"/>
    <cellStyle name="_Sticky Positions_Degas HFTO" xfId="3940"/>
    <cellStyle name="_SubHeading" xfId="3941"/>
    <cellStyle name="_SubHeading 2" xfId="3942"/>
    <cellStyle name="_SubHeading 2 2" xfId="3943"/>
    <cellStyle name="_SubHeading 2 2 2" xfId="3944"/>
    <cellStyle name="_SubHeading 2 3" xfId="3945"/>
    <cellStyle name="_SubHeading 3" xfId="3946"/>
    <cellStyle name="_SubHeading 3 2" xfId="3947"/>
    <cellStyle name="_SubHeading 4" xfId="3948"/>
    <cellStyle name="_SubHeading 5" xfId="3949"/>
    <cellStyle name="_SubHeading_~0950885" xfId="3950"/>
    <cellStyle name="_SubHeading_~5830458" xfId="3951"/>
    <cellStyle name="_SubHeading_~8064952" xfId="3952"/>
    <cellStyle name="_SubHeading_15 Wizard Operating Model" xfId="3953"/>
    <cellStyle name="_SubHeading_15 Wizard Operating Model 2" xfId="3954"/>
    <cellStyle name="_SubHeading_15 Wizard Operating Model_Master états financiers de synthèse IFRS_201112 V0" xfId="3955"/>
    <cellStyle name="_SubHeading_15 Wizard Operating Model_note 4 à insérer" xfId="3956"/>
    <cellStyle name="_SubHeading_15 Wizard Operating Model_Queen III - PPA reversal Banking Book - 090630" xfId="3957"/>
    <cellStyle name="_SubHeading_15 Wizard Operating Model_Queen III - PPA reversal Banking Book - 090630_21h" xfId="3958"/>
    <cellStyle name="_SubHeading_15 Wizard Operating Model_Queen III - PPA reversal Banking Book - 090708h" xfId="3959"/>
    <cellStyle name="_SubHeading_15 Wizard Operating Model_Queen III - PPA reversal Banking Book - 090709 10h08 vm" xfId="3960"/>
    <cellStyle name="_SubHeading_15 Wizard Operating Model_Queen III - PPA reversal Banking Book - 090709 12h vm" xfId="3961"/>
    <cellStyle name="_SubHeading_15 Wizard Operating Model_Queen III - PPA reversal Banking Book - 090709 vm - à répartir" xfId="3962"/>
    <cellStyle name="_SubHeading_15 Wizard Operating Model_Queen III - PPA reversal Banking Book - 140709 17h modifié" xfId="3963"/>
    <cellStyle name="_SubHeading_15 Wizard Operating Model_Queen III - PPA reversal Banking Book - 140709 18h modifié" xfId="3964"/>
    <cellStyle name="_SubHeading_15 Wizard Operating Model_Queen III - Rationalisation des Issued Debts - 090723" xfId="3965"/>
    <cellStyle name="_SubHeading_45647 - Annexe 6a au 31 03 2011 v2" xfId="3966"/>
    <cellStyle name="_SubHeading_Annexe 6 Détail comptes" xfId="3967"/>
    <cellStyle name="_SubHeading_Annexe 7c (2)" xfId="3968"/>
    <cellStyle name="_SubHeading_annexe 7c mise à jour uk" xfId="3969"/>
    <cellStyle name="_SubHeading_CC 3 Yr Forecast to IPO Banks (1)" xfId="3970"/>
    <cellStyle name="_SubHeading_CC 3 Yr Forecast to IPO Banks (1) 2" xfId="3971"/>
    <cellStyle name="_SubHeading_CC 3 Yr Forecast to IPO Banks (1)_~0950885" xfId="3972"/>
    <cellStyle name="_SubHeading_CC 3 Yr Forecast to IPO Banks (1)_~5830458" xfId="3973"/>
    <cellStyle name="_SubHeading_CC 3 Yr Forecast to IPO Banks (1)_~8064952" xfId="3974"/>
    <cellStyle name="_SubHeading_CC 3 Yr Forecast to IPO Banks (1)_Fichier des tableaux ENG_EF_sc590" xfId="3975"/>
    <cellStyle name="_SubHeading_CC 3 Yr Forecast to IPO Banks (1)_Master états financiers de synthèse IFRS_201112 V0" xfId="3976"/>
    <cellStyle name="_SubHeading_CC 3 Yr Forecast to IPO Banks (1)_Queen III - PPA reversal Banking Book - 090630" xfId="3977"/>
    <cellStyle name="_SubHeading_CC 3 Yr Forecast to IPO Banks (1)_Queen III - PPA reversal Banking Book - 090630_21h" xfId="3978"/>
    <cellStyle name="_SubHeading_CC 3 Yr Forecast to IPO Banks (1)_Queen III - PPA reversal Banking Book - 090708h" xfId="3979"/>
    <cellStyle name="_SubHeading_CC 3 Yr Forecast to IPO Banks (1)_Queen III - PPA reversal Banking Book - 090709 12h vm pour databook" xfId="3980"/>
    <cellStyle name="_SubHeading_CC 3 Yr Forecast to IPO Banks (1)_Queen III - Rationalisation des Issued Debts - 090723" xfId="3981"/>
    <cellStyle name="_SubHeading_CC 3 Yr Forecast to IPO Banks (1)_Tableauxà modifier dans états fin_gb_rev" xfId="3982"/>
    <cellStyle name="_SubHeading_Comps 24May02_Final" xfId="3983"/>
    <cellStyle name="_SubHeading_Comps 24May02_Final 2" xfId="3984"/>
    <cellStyle name="_SubHeading_Comps 24May02_Final_~0950885" xfId="3985"/>
    <cellStyle name="_SubHeading_Comps 24May02_Final_~5830458" xfId="3986"/>
    <cellStyle name="_SubHeading_Comps 24May02_Final_~8064952" xfId="3987"/>
    <cellStyle name="_SubHeading_Comps 24May02_Final_Fichier des tableaux ENG_EF_sc590" xfId="3988"/>
    <cellStyle name="_SubHeading_Comps 24May02_Final_Master états financiers de synthèse IFRS_201112 V0" xfId="3989"/>
    <cellStyle name="_SubHeading_Comps 24May02_Final_Queen III - PPA reversal Banking Book - 090630" xfId="3990"/>
    <cellStyle name="_SubHeading_Comps 24May02_Final_Queen III - PPA reversal Banking Book - 090630_21h" xfId="3991"/>
    <cellStyle name="_SubHeading_Comps 24May02_Final_Queen III - PPA reversal Banking Book - 090708h" xfId="3992"/>
    <cellStyle name="_SubHeading_Comps 24May02_Final_Queen III - PPA reversal Banking Book - 090709 12h vm pour databook" xfId="3993"/>
    <cellStyle name="_SubHeading_Comps 24May02_Final_Queen III - Rationalisation des Issued Debts - 090723" xfId="3994"/>
    <cellStyle name="_SubHeading_Comps 24May02_Final_Tableauxà modifier dans états fin_gb_rev" xfId="3995"/>
    <cellStyle name="_SubHeading_Exclusion Karma" xfId="3996"/>
    <cellStyle name="_SubHeading_Exposition des titres souverains (zone euro) au 31.12.2011 V4" xfId="3997"/>
    <cellStyle name="_SubHeading_Fichier des tableaux ENG_EF_sc590" xfId="3998"/>
    <cellStyle name="_SubHeading_Master états financiers de synthèse IFRS_201112 V0" xfId="3999"/>
    <cellStyle name="_SubHeading_Multi-Family Property Data Tape v1" xfId="4000"/>
    <cellStyle name="_SubHeading_Multi-Family Property Data Tape v1 2" xfId="4001"/>
    <cellStyle name="_SubHeading_Multi-Family Property Data Tape v1 2 2" xfId="4002"/>
    <cellStyle name="_SubHeading_Multi-Family Property Data Tape v1 2 2 2" xfId="4003"/>
    <cellStyle name="_SubHeading_Multi-Family Property Data Tape v1 2 3" xfId="4004"/>
    <cellStyle name="_SubHeading_Multi-Family Property Data Tape v1 3" xfId="4005"/>
    <cellStyle name="_SubHeading_Multi-Family Property Data Tape v1 3 2" xfId="4006"/>
    <cellStyle name="_SubHeading_Multi-Family Property Data Tape v1 4" xfId="4007"/>
    <cellStyle name="_SubHeading_Multi-Family Property Data Tape v1_Annexe 7c (2)" xfId="4008"/>
    <cellStyle name="_SubHeading_Multi-Family Property Data Tape v1_annexe 7c mise à jour uk" xfId="4009"/>
    <cellStyle name="_SubHeading_prestemp" xfId="4010"/>
    <cellStyle name="_SubHeading_prestemp 2" xfId="4011"/>
    <cellStyle name="_SubHeading_prestemp_~0950885" xfId="4012"/>
    <cellStyle name="_SubHeading_prestemp_~5830458" xfId="4013"/>
    <cellStyle name="_SubHeading_prestemp_~8064952" xfId="4014"/>
    <cellStyle name="_SubHeading_prestemp_Fichier des tableaux ENG_EF_sc590" xfId="4015"/>
    <cellStyle name="_SubHeading_prestemp_Master états financiers de synthèse IFRS_201112 V0" xfId="4016"/>
    <cellStyle name="_SubHeading_prestemp_Queen III - PPA reversal Banking Book - 090630" xfId="4017"/>
    <cellStyle name="_SubHeading_prestemp_Queen III - PPA reversal Banking Book - 090630_21h" xfId="4018"/>
    <cellStyle name="_SubHeading_prestemp_Queen III - PPA reversal Banking Book - 090708h" xfId="4019"/>
    <cellStyle name="_SubHeading_prestemp_Queen III - PPA reversal Banking Book - 090709 12h vm pour databook" xfId="4020"/>
    <cellStyle name="_SubHeading_prestemp_Queen III - Rationalisation des Issued Debts - 090723" xfId="4021"/>
    <cellStyle name="_SubHeading_prestemp_Tableauxà modifier dans états fin_gb_rev" xfId="4022"/>
    <cellStyle name="_SubHeading_Queen III - PPA reversal Banking Book - 090630" xfId="4023"/>
    <cellStyle name="_SubHeading_Queen III - PPA reversal Banking Book - 090630_21h" xfId="4024"/>
    <cellStyle name="_SubHeading_Queen III - PPA reversal Banking Book - 090708h" xfId="4025"/>
    <cellStyle name="_SubHeading_Queen III - PPA reversal Banking Book - 090709 12h vm pour databook" xfId="4026"/>
    <cellStyle name="_SubHeading_Queen III - Rationalisation des Issued Debts - 090723" xfId="4027"/>
    <cellStyle name="_SubHeading_Revenue Increase Decrease 04-08" xfId="4028"/>
    <cellStyle name="_SubHeading_Revenue Increase Decrease 04-08 2" xfId="4029"/>
    <cellStyle name="_SubHeading_Revenue Increase Decrease 04-08_~0950885" xfId="4030"/>
    <cellStyle name="_SubHeading_Revenue Increase Decrease 04-08_~5830458" xfId="4031"/>
    <cellStyle name="_SubHeading_Revenue Increase Decrease 04-08_~8064952" xfId="4032"/>
    <cellStyle name="_SubHeading_Revenue Increase Decrease 04-08_Fichier des tableaux ENG_EF_sc590" xfId="4033"/>
    <cellStyle name="_SubHeading_Revenue Increase Decrease 04-08_Master états financiers de synthèse IFRS_201112 V0" xfId="4034"/>
    <cellStyle name="_SubHeading_Revenue Increase Decrease 04-08_Queen III - PPA reversal Banking Book - 090630" xfId="4035"/>
    <cellStyle name="_SubHeading_Revenue Increase Decrease 04-08_Queen III - PPA reversal Banking Book - 090630_21h" xfId="4036"/>
    <cellStyle name="_SubHeading_Revenue Increase Decrease 04-08_Queen III - PPA reversal Banking Book - 090708h" xfId="4037"/>
    <cellStyle name="_SubHeading_Revenue Increase Decrease 04-08_Queen III - PPA reversal Banking Book - 090709 12h vm pour databook" xfId="4038"/>
    <cellStyle name="_SubHeading_Revenue Increase Decrease 04-08_Queen III - Rationalisation des Issued Debts - 090723" xfId="4039"/>
    <cellStyle name="_SubHeading_Revenue Increase Decrease 04-08_Tableauxà modifier dans états fin_gb_rev" xfId="4040"/>
    <cellStyle name="_SubHeading_Tableauxà modifier dans états fin_gb_rev" xfId="4041"/>
    <cellStyle name="_Suivi main courante 201106" xfId="4042"/>
    <cellStyle name="_Suivi main courante 201106 2" xfId="4043"/>
    <cellStyle name="_Suivi main courante 201106_Master états financiers de synthèse IFRS_201106 V0" xfId="4044"/>
    <cellStyle name="_Suivi main courante 201106_Master états financiers de synthèse IFRS_201112 V0" xfId="4045"/>
    <cellStyle name="_Suivi main courante 201106_note 4 à insérer" xfId="4046"/>
    <cellStyle name="_SYN FX" xfId="4047"/>
    <cellStyle name="_SYNTHESE " xfId="4048"/>
    <cellStyle name="_Synthèse Budget 09 - 2901 - Exc BoA vs Actual" xfId="4049"/>
    <cellStyle name="_Synthèse du bilan Assurance" xfId="4050"/>
    <cellStyle name="_Synthèse Spread credit 310310" xfId="4051"/>
    <cellStyle name="_Synthèse Spread credit 310310 2" xfId="4052"/>
    <cellStyle name="_Synthèse Spread credit 310310_AFS" xfId="4053"/>
    <cellStyle name="_Synthèse Spread credit 310310_Etat CA FPBII Fortis - 2011 Q1" xfId="4054"/>
    <cellStyle name="_Synthèse Spread credit 310310_Feuil1" xfId="4055"/>
    <cellStyle name="_Synthèse Spread credit 310310_Justificatifs -2011 Q1" xfId="4056"/>
    <cellStyle name="_Synthèse Spread credit 310310_Q1_Fortis participations" xfId="4057"/>
    <cellStyle name="_Synthèse Spread credit 310310_Q1_Fortis participations_Var Immo incorp Q2" xfId="4058"/>
    <cellStyle name="_Synthèse Spread credit 310310_Var Immo incorp Q2" xfId="4059"/>
    <cellStyle name="_Synthèse Spread credit 311209" xfId="4060"/>
    <cellStyle name="_Synthèse Spread credit 311209 2" xfId="4061"/>
    <cellStyle name="_Synthèse Spread credit 311209_AFS" xfId="4062"/>
    <cellStyle name="_Synthèse Spread credit 311209_Etat CA FPBII Fortis - 2011 Q1" xfId="4063"/>
    <cellStyle name="_Synthèse Spread credit 311209_Feuil1" xfId="4064"/>
    <cellStyle name="_Synthèse Spread credit 311209_Justificatifs -2011 Q1" xfId="4065"/>
    <cellStyle name="_Synthèse Spread credit 311209_Q1_Fortis participations" xfId="4066"/>
    <cellStyle name="_Synthèse Spread credit 311209_Q1_Fortis participations_Var Immo incorp Q2" xfId="4067"/>
    <cellStyle name="_Synthèse Spread credit 311209_Var Immo incorp Q2" xfId="4068"/>
    <cellStyle name="_SyntheticABSCDOModel CMBS Tranches 09302005" xfId="4069"/>
    <cellStyle name="_TabExport" xfId="4070"/>
    <cellStyle name="_Table" xfId="4071"/>
    <cellStyle name="_Table 2" xfId="4072"/>
    <cellStyle name="_Table 2 2" xfId="4073"/>
    <cellStyle name="_Table 2 2 2" xfId="4074"/>
    <cellStyle name="_Table 2 3" xfId="4075"/>
    <cellStyle name="_Table 2 4" xfId="4076"/>
    <cellStyle name="_Table 3" xfId="4077"/>
    <cellStyle name="_Table 3 2" xfId="4078"/>
    <cellStyle name="_Table 4" xfId="4079"/>
    <cellStyle name="_Table 5" xfId="4080"/>
    <cellStyle name="_Table_~0950885" xfId="4081"/>
    <cellStyle name="_Table_~5830458" xfId="4082"/>
    <cellStyle name="_Table_~8064952" xfId="4083"/>
    <cellStyle name="_Table_15 Wizard Operating Model" xfId="4084"/>
    <cellStyle name="_Table_15 Wizard Operating Model 2" xfId="4085"/>
    <cellStyle name="_Table_15 Wizard Operating Model_ENVOI POUR TRADUIT Masterétats financiers de synthèse IF_eng" xfId="4086"/>
    <cellStyle name="_Table_15 Wizard Operating Model_Master états financiers de synthèse IFRS_201112 V0" xfId="4087"/>
    <cellStyle name="_Table_15 Wizard Operating Model_note 4 à insérer" xfId="4088"/>
    <cellStyle name="_Table_15 Wizard Operating Model_Queen III - PPA reversal Banking Book - 090630" xfId="4089"/>
    <cellStyle name="_Table_15 Wizard Operating Model_Queen III - PPA reversal Banking Book - 090630 2" xfId="4090"/>
    <cellStyle name="_Table_15 Wizard Operating Model_Queen III - PPA reversal Banking Book - 090630_21h" xfId="4091"/>
    <cellStyle name="_Table_15 Wizard Operating Model_Queen III - PPA reversal Banking Book - 090708h" xfId="4092"/>
    <cellStyle name="_Table_15 Wizard Operating Model_Queen III - PPA reversal Banking Book - 090709 10h08 vm" xfId="4093"/>
    <cellStyle name="_Table_15 Wizard Operating Model_Queen III - PPA reversal Banking Book - 090709 10h08 vm 2" xfId="4094"/>
    <cellStyle name="_Table_15 Wizard Operating Model_Queen III - PPA reversal Banking Book - 090709 12h vm" xfId="4095"/>
    <cellStyle name="_Table_15 Wizard Operating Model_Queen III - PPA reversal Banking Book - 090709 vm - à répartir" xfId="4096"/>
    <cellStyle name="_Table_15 Wizard Operating Model_Queen III - PPA reversal Banking Book - 090709 vm - à répartir 2" xfId="4097"/>
    <cellStyle name="_Table_15 Wizard Operating Model_Queen III - PPA reversal Banking Book - 140709 17h modifié" xfId="4098"/>
    <cellStyle name="_Table_15 Wizard Operating Model_Queen III - PPA reversal Banking Book - 140709 18h modifié" xfId="4099"/>
    <cellStyle name="_Table_15 Wizard Operating Model_Queen III - Rationalisation des Issued Debts - 090723" xfId="4100"/>
    <cellStyle name="_Table_45647 - Annexe 6a au 31 03 2011 v2" xfId="4101"/>
    <cellStyle name="_Table_Annexe 6 Détail comptes" xfId="4102"/>
    <cellStyle name="_Table_Annexe 7c (2)" xfId="4103"/>
    <cellStyle name="_Table_annexe 7c mise à jour uk" xfId="4104"/>
    <cellStyle name="_Table_ENVOI POUR TRADUIT Masterétats financiers de synthèse IF_eng" xfId="4105"/>
    <cellStyle name="_Table_Exclusion Karma" xfId="4106"/>
    <cellStyle name="_Table_Exposition des titres souverains (zone euro) au 31.12.2011 V4" xfId="4107"/>
    <cellStyle name="_Table_Fichier des tableaux ENG_EF_sc590" xfId="4108"/>
    <cellStyle name="_Table_Master états financiers de synthèse IFRS_201112 V0" xfId="4109"/>
    <cellStyle name="_Table_Queen III - PPA reversal Banking Book - 090630" xfId="4110"/>
    <cellStyle name="_Table_Queen III - PPA reversal Banking Book - 090630 2" xfId="4111"/>
    <cellStyle name="_Table_Queen III - PPA reversal Banking Book - 090630_21h" xfId="4112"/>
    <cellStyle name="_Table_Queen III - PPA reversal Banking Book - 090708h" xfId="4113"/>
    <cellStyle name="_Table_Queen III - PPA reversal Banking Book - 090709 12h vm pour databook" xfId="4114"/>
    <cellStyle name="_Table_Queen III - PPA reversal Banking Book - 090709 12h vm pour databook 2" xfId="4115"/>
    <cellStyle name="_Table_Queen III - Rationalisation des Issued Debts - 090723" xfId="4116"/>
    <cellStyle name="_Table_Revenue Increase Decrease 04-08" xfId="4117"/>
    <cellStyle name="_Table_Revenue Increase Decrease 04-08 2" xfId="4118"/>
    <cellStyle name="_Table_Revenue Increase Decrease 04-08_~0950885" xfId="4119"/>
    <cellStyle name="_Table_Revenue Increase Decrease 04-08_~5830458" xfId="4120"/>
    <cellStyle name="_Table_Revenue Increase Decrease 04-08_~8064952" xfId="4121"/>
    <cellStyle name="_Table_Revenue Increase Decrease 04-08_ENVOI POUR TRADUIT Masterétats financiers de synthèse IF_eng" xfId="4122"/>
    <cellStyle name="_Table_Revenue Increase Decrease 04-08_Fichier des tableaux ENG_EF_sc590" xfId="4123"/>
    <cellStyle name="_Table_Revenue Increase Decrease 04-08_Master états financiers de synthèse IFRS_201112 V0" xfId="4124"/>
    <cellStyle name="_Table_Revenue Increase Decrease 04-08_Queen III - PPA reversal Banking Book - 090630" xfId="4125"/>
    <cellStyle name="_Table_Revenue Increase Decrease 04-08_Queen III - PPA reversal Banking Book - 090630 2" xfId="4126"/>
    <cellStyle name="_Table_Revenue Increase Decrease 04-08_Queen III - PPA reversal Banking Book - 090630_21h" xfId="4127"/>
    <cellStyle name="_Table_Revenue Increase Decrease 04-08_Queen III - PPA reversal Banking Book - 090708h" xfId="4128"/>
    <cellStyle name="_Table_Revenue Increase Decrease 04-08_Queen III - PPA reversal Banking Book - 090709 12h vm pour databook" xfId="4129"/>
    <cellStyle name="_Table_Revenue Increase Decrease 04-08_Queen III - PPA reversal Banking Book - 090709 12h vm pour databook 2" xfId="4130"/>
    <cellStyle name="_Table_Revenue Increase Decrease 04-08_Queen III - Rationalisation des Issued Debts - 090723" xfId="4131"/>
    <cellStyle name="_Table_Revenue Increase Decrease 04-08_Tableauxà modifier dans états fin_gb_rev" xfId="4132"/>
    <cellStyle name="_Table_Tableauxà modifier dans états fin_gb_rev" xfId="4133"/>
    <cellStyle name="_Tableau chargment ADE Protection" xfId="4134"/>
    <cellStyle name="_Tableau chargment ADE Protection_Annexe AFS_ Taiwan vie_BNPP Q12010" xfId="4135"/>
    <cellStyle name="_Tableau chargment ADE Protection_Bresil Vie T3 2006 Coda XL v6" xfId="4136"/>
    <cellStyle name="_Tableau chargment ADE Protection_Chilird T3 2006 Coda XL v2" xfId="4137"/>
    <cellStyle name="_Tableau chargment ADE Protection_ec Taird RD Transco Coda-XL" xfId="4138"/>
    <cellStyle name="_Tableau chargment ADE Protection_ec Taird RD Transco Coda-XL_Annexe AFS_ Taiwan vie_BNPP Q12010" xfId="4139"/>
    <cellStyle name="_Tableau chargment ADE Protection_ec Taird RD Transco Coda-XL_Taiwan RD - Arrete BNPPA 1T07" xfId="4140"/>
    <cellStyle name="_Tableau chargment ADE Protection_ec Taird RD Transco Coda-XL_Taiwan RD - Arrete BNPPA 1T07 modifié" xfId="4141"/>
    <cellStyle name="_Tableau chargment ADE Protection_ec Taird RD Transco Coda-XL_Taiwan RD - final draft_J-20 1Q07 v travail" xfId="4142"/>
    <cellStyle name="_Tableau chargment ADE Protection_ec Taird RD Transco Coda-XL_Taiwan RD intégration dans CODA v6" xfId="4143"/>
    <cellStyle name="_Tableau chargment ADE Protection_ec Taird RD Transco Coda-XL_Taiwan VIE - Arrete BNPPA 1T07 modifié" xfId="4144"/>
    <cellStyle name="_Tableau chargment ADE Protection_ec Taird RD Transco Coda-XL_Taiwan VIE - Arrete BNPPA 1T07 modifié_Annexe AFS_ Taiwan vie_BNPP Q12010" xfId="4145"/>
    <cellStyle name="_Tableau chargment ADE Protection_fichier de travail" xfId="4146"/>
    <cellStyle name="_Tableau chargment ADE Protection_Nouvelle Transco Chili Vie V9" xfId="4147"/>
    <cellStyle name="_Tableau chargment ADE Protection_Pologne RD v7" xfId="4148"/>
    <cellStyle name="_Tableau chargment ADE Protection_Taiwan RD - Arrete BNPPA 1T07" xfId="4149"/>
    <cellStyle name="_Tableau chargment ADE Protection_Taiwan RD - Arrete BNPPA 1T07 modifié" xfId="4150"/>
    <cellStyle name="_Tableau chargment ADE Protection_Taiwan RD - final draft_J-20 1Q07 v travail" xfId="4151"/>
    <cellStyle name="_Tableau chargment ADE Protection_Taiwan RD intégration dans CODA v6" xfId="4152"/>
    <cellStyle name="_Tableau chargment ADE Protection_Taiwan VIE - Arrete BNPPA 1T07 modifié" xfId="4153"/>
    <cellStyle name="_Tableau chargment ADE Protection_Taiwan VIE - Arrete BNPPA 1T07 modifié_Annexe AFS_ Taiwan vie_BNPP Q12010" xfId="4154"/>
    <cellStyle name="_Tableau Global" xfId="4155"/>
    <cellStyle name="_Tableau recap_Etats Financiers 2010_20110125-envoi" xfId="4156"/>
    <cellStyle name="_Tableau recap_Etats Financiers 2010_20110125-envoi 2" xfId="4157"/>
    <cellStyle name="_Tableau recap_Etats Financiers 2010_20110125-envoi_Master états financiers de synthèse IFRS_201112 V0" xfId="4158"/>
    <cellStyle name="_Tableau recap_Etats Financiers 2010_20110125-envoi_note 4 à insérer" xfId="4159"/>
    <cellStyle name="_Tableau recap_Etats Financiers 2010_20110125-envoi_note 4 à insérer 2" xfId="4160"/>
    <cellStyle name="_Tableau recap_Etats Financiers 2010_20110125-envoi_note 4 à insérer 3" xfId="4161"/>
    <cellStyle name="_Tableau recap_Etats Financiers 2010_20110125-envoi_note 4 à insérer 4" xfId="4162"/>
    <cellStyle name="_Tableau recap_Etats Financiers 2010_20110125-envoi_note 4 à insérer 5" xfId="4163"/>
    <cellStyle name="_Tableau recap_Etats Financiers 2010_20110125-envoi_note 4 à insérer 6" xfId="4164"/>
    <cellStyle name="_Tableau recap_Etats Financiers 2010_20110125-envoi_note 4 à insérer 7" xfId="4165"/>
    <cellStyle name="_Tableau recap_Etats Financiers 2010_20110125-envoi_note 4 à insérer 8" xfId="4166"/>
    <cellStyle name="_Tableau recap_Etats Financiers 2010_20110125-envoi_note 4 à insérer 9" xfId="4167"/>
    <cellStyle name="_tableau V10" xfId="4168"/>
    <cellStyle name="_TableHead" xfId="4169"/>
    <cellStyle name="_TableHead 2" xfId="4170"/>
    <cellStyle name="_TableHead 2 2" xfId="4171"/>
    <cellStyle name="_TableHead 2 2 2" xfId="4172"/>
    <cellStyle name="_TableHead 2 3" xfId="4173"/>
    <cellStyle name="_TableHead 3" xfId="4174"/>
    <cellStyle name="_TableHead 3 2" xfId="4175"/>
    <cellStyle name="_TableHead 4" xfId="4176"/>
    <cellStyle name="_TableHead 5" xfId="4177"/>
    <cellStyle name="_TableHead_~0950885" xfId="4178"/>
    <cellStyle name="_TableHead_~5830458" xfId="4179"/>
    <cellStyle name="_TableHead_~8064952" xfId="4180"/>
    <cellStyle name="_TableHead_060209 Equity IRR" xfId="4181"/>
    <cellStyle name="_TableHead_060217 Equity IRR" xfId="4182"/>
    <cellStyle name="_TableHead_060220 warehousePF" xfId="4183"/>
    <cellStyle name="_TableHead_060301_Stressed runs - class A-B" xfId="4184"/>
    <cellStyle name="_TableHead_060725_AVOCA_VI_Structure" xfId="4185"/>
    <cellStyle name="_TableHead_15 Wizard Operating Model" xfId="4186"/>
    <cellStyle name="_TableHead_15 Wizard Operating Model 2" xfId="4187"/>
    <cellStyle name="_TableHead_15 Wizard Operating Model_ENVOI POUR TRADUIT Masterétats financiers de synthèse IF_eng" xfId="4188"/>
    <cellStyle name="_TableHead_15 Wizard Operating Model_Master états financiers de synthèse IFRS_201112 V0" xfId="4189"/>
    <cellStyle name="_TableHead_15 Wizard Operating Model_note 4 à insérer" xfId="4190"/>
    <cellStyle name="_TableHead_15 Wizard Operating Model_Queen III - PPA reversal Banking Book - 090630" xfId="4191"/>
    <cellStyle name="_TableHead_15 Wizard Operating Model_Queen III - PPA reversal Banking Book - 090630_21h" xfId="4192"/>
    <cellStyle name="_TableHead_15 Wizard Operating Model_Queen III - PPA reversal Banking Book - 090708h" xfId="4193"/>
    <cellStyle name="_TableHead_15 Wizard Operating Model_Queen III - PPA reversal Banking Book - 090709 10h08 vm" xfId="4194"/>
    <cellStyle name="_TableHead_15 Wizard Operating Model_Queen III - PPA reversal Banking Book - 090709 12h vm" xfId="4195"/>
    <cellStyle name="_TableHead_15 Wizard Operating Model_Queen III - PPA reversal Banking Book - 090709 vm - à répartir" xfId="4196"/>
    <cellStyle name="_TableHead_15 Wizard Operating Model_Queen III - PPA reversal Banking Book - 140709 17h modifié" xfId="4197"/>
    <cellStyle name="_TableHead_15 Wizard Operating Model_Queen III - PPA reversal Banking Book - 140709 18h modifié" xfId="4198"/>
    <cellStyle name="_TableHead_15 Wizard Operating Model_Queen III - Rationalisation des Issued Debts - 090723" xfId="4199"/>
    <cellStyle name="_TableHead_45647 - Annexe 6a au 31 03 2011 v2" xfId="4200"/>
    <cellStyle name="_TableHead_Agregate schedules" xfId="4201"/>
    <cellStyle name="_TableHead_Annexe 6 Détail comptes" xfId="4202"/>
    <cellStyle name="_TableHead_Annexe 7c (2)" xfId="4203"/>
    <cellStyle name="_TableHead_annexe 7c mise à jour uk" xfId="4204"/>
    <cellStyle name="_TableHead_Cairn_CLO_350m_060601" xfId="4205"/>
    <cellStyle name="_TableHead_Comps 24May02_Final" xfId="4206"/>
    <cellStyle name="_TableHead_Comps 24May02_Final_ENVOI POUR TRADUIT Masterétats financiers de synthèse IF_eng" xfId="4207"/>
    <cellStyle name="_TableHead_ENVOI POUR TRADUIT Masterétats financiers de synthèse IF_eng" xfId="4208"/>
    <cellStyle name="_TableHead_Exclusion Karma" xfId="4209"/>
    <cellStyle name="_TableHead_Exposition des titres souverains (zone euro) au 31.12.2011 V4" xfId="4210"/>
    <cellStyle name="_TableHead_F" xfId="4211"/>
    <cellStyle name="_TableHead_Fichier des tableaux ENG_EF_sc590" xfId="4212"/>
    <cellStyle name="_TableHead_Master états financiers de synthèse IFRS_201112 V0" xfId="4213"/>
    <cellStyle name="_TableHead_Multi-Family Property Data Tape v1" xfId="4214"/>
    <cellStyle name="_TableHead_Multi-Family Property Data Tape v1 2" xfId="4215"/>
    <cellStyle name="_TableHead_Multi-Family Property Data Tape v1 2 2" xfId="4216"/>
    <cellStyle name="_TableHead_Multi-Family Property Data Tape v1 2 2 2" xfId="4217"/>
    <cellStyle name="_TableHead_Multi-Family Property Data Tape v1 2 3" xfId="4218"/>
    <cellStyle name="_TableHead_Multi-Family Property Data Tape v1 3" xfId="4219"/>
    <cellStyle name="_TableHead_Multi-Family Property Data Tape v1 3 2" xfId="4220"/>
    <cellStyle name="_TableHead_Multi-Family Property Data Tape v1 4" xfId="4221"/>
    <cellStyle name="_TableHead_Multi-Family Property Data Tape v1_Annexe 7c (2)" xfId="4222"/>
    <cellStyle name="_TableHead_Multi-Family Property Data Tape v1_annexe 7c mise à jour uk" xfId="4223"/>
    <cellStyle name="_TableHead_Multi-Family Property Data Tape v1_Q2 _DS Magnitude" xfId="4224"/>
    <cellStyle name="_TableHead_Queen III - PPA reversal Banking Book - 090630" xfId="4225"/>
    <cellStyle name="_TableHead_Queen III - PPA reversal Banking Book - 090630_21h" xfId="4226"/>
    <cellStyle name="_TableHead_Queen III - PPA reversal Banking Book - 090708h" xfId="4227"/>
    <cellStyle name="_TableHead_Queen III - PPA reversal Banking Book - 090709 12h vm pour databook" xfId="4228"/>
    <cellStyle name="_TableHead_Queen III - Rationalisation des Issued Debts - 090723" xfId="4229"/>
    <cellStyle name="_TableHead_Revenue Increase Decrease 04-08" xfId="4230"/>
    <cellStyle name="_TableHead_Revenue Increase Decrease 04-08 2" xfId="4231"/>
    <cellStyle name="_TableHead_Revenue Increase Decrease 04-08_~0950885" xfId="4232"/>
    <cellStyle name="_TableHead_Revenue Increase Decrease 04-08_~5830458" xfId="4233"/>
    <cellStyle name="_TableHead_Revenue Increase Decrease 04-08_~8064952" xfId="4234"/>
    <cellStyle name="_TableHead_Revenue Increase Decrease 04-08_ENVOI POUR TRADUIT Masterétats financiers de synthèse IF_eng" xfId="4235"/>
    <cellStyle name="_TableHead_Revenue Increase Decrease 04-08_Fichier des tableaux ENG_EF_sc590" xfId="4236"/>
    <cellStyle name="_TableHead_Revenue Increase Decrease 04-08_Master états financiers de synthèse IFRS_201112 V0" xfId="4237"/>
    <cellStyle name="_TableHead_Revenue Increase Decrease 04-08_Queen III - PPA reversal Banking Book - 090630" xfId="4238"/>
    <cellStyle name="_TableHead_Revenue Increase Decrease 04-08_Queen III - PPA reversal Banking Book - 090630_21h" xfId="4239"/>
    <cellStyle name="_TableHead_Revenue Increase Decrease 04-08_Queen III - PPA reversal Banking Book - 090708h" xfId="4240"/>
    <cellStyle name="_TableHead_Revenue Increase Decrease 04-08_Queen III - PPA reversal Banking Book - 090709 12h vm pour databook" xfId="4241"/>
    <cellStyle name="_TableHead_Revenue Increase Decrease 04-08_Queen III - Rationalisation des Issued Debts - 090723" xfId="4242"/>
    <cellStyle name="_TableHead_Revenue Increase Decrease 04-08_Tableauxà modifier dans états fin_gb_rev" xfId="4243"/>
    <cellStyle name="_TableHead_SymphonyII_v12_Avoca" xfId="4244"/>
    <cellStyle name="_TableHead_Tableauxà modifier dans états fin_gb_rev" xfId="4245"/>
    <cellStyle name="_TableRowHead" xfId="4246"/>
    <cellStyle name="_TableRowHead 2" xfId="4247"/>
    <cellStyle name="_TableRowHead 2 2" xfId="4248"/>
    <cellStyle name="_TableRowHead 2 2 2" xfId="4249"/>
    <cellStyle name="_TableRowHead 2 3" xfId="4250"/>
    <cellStyle name="_TableRowHead 3" xfId="4251"/>
    <cellStyle name="_TableRowHead 3 2" xfId="4252"/>
    <cellStyle name="_TableRowHead 4" xfId="4253"/>
    <cellStyle name="_TableRowHead 5" xfId="4254"/>
    <cellStyle name="_TableRowHead_~0950885" xfId="4255"/>
    <cellStyle name="_TableRowHead_~5830458" xfId="4256"/>
    <cellStyle name="_TableRowHead_~8064952" xfId="4257"/>
    <cellStyle name="_TableRowHead_15 Wizard Operating Model" xfId="4258"/>
    <cellStyle name="_TableRowHead_15 Wizard Operating Model 2" xfId="4259"/>
    <cellStyle name="_TableRowHead_15 Wizard Operating Model_Master états financiers de synthèse IFRS_201112 V0" xfId="4260"/>
    <cellStyle name="_TableRowHead_15 Wizard Operating Model_note 4 à insérer" xfId="4261"/>
    <cellStyle name="_TableRowHead_15 Wizard Operating Model_Queen III - PPA reversal Banking Book - 090630" xfId="4262"/>
    <cellStyle name="_TableRowHead_15 Wizard Operating Model_Queen III - PPA reversal Banking Book - 090630_21h" xfId="4263"/>
    <cellStyle name="_TableRowHead_15 Wizard Operating Model_Queen III - PPA reversal Banking Book - 090708h" xfId="4264"/>
    <cellStyle name="_TableRowHead_15 Wizard Operating Model_Queen III - PPA reversal Banking Book - 090709 10h08 vm" xfId="4265"/>
    <cellStyle name="_TableRowHead_15 Wizard Operating Model_Queen III - PPA reversal Banking Book - 090709 12h vm" xfId="4266"/>
    <cellStyle name="_TableRowHead_15 Wizard Operating Model_Queen III - PPA reversal Banking Book - 090709 vm - à répartir" xfId="4267"/>
    <cellStyle name="_TableRowHead_15 Wizard Operating Model_Queen III - PPA reversal Banking Book - 140709 17h modifié" xfId="4268"/>
    <cellStyle name="_TableRowHead_15 Wizard Operating Model_Queen III - PPA reversal Banking Book - 140709 18h modifié" xfId="4269"/>
    <cellStyle name="_TableRowHead_15 Wizard Operating Model_Queen III - Rationalisation des Issued Debts - 090723" xfId="4270"/>
    <cellStyle name="_TableRowHead_45647 - Annexe 6a au 31 03 2011 v2" xfId="4271"/>
    <cellStyle name="_TableRowHead_Annexe 6 Détail comptes" xfId="4272"/>
    <cellStyle name="_TableRowHead_Annexe 7c (2)" xfId="4273"/>
    <cellStyle name="_TableRowHead_annexe 7c mise à jour uk" xfId="4274"/>
    <cellStyle name="_TableRowHead_Comps 24May02_Final" xfId="4275"/>
    <cellStyle name="_TableRowHead_Exclusion Karma" xfId="4276"/>
    <cellStyle name="_TableRowHead_Exposition des titres souverains (zone euro) au 31.12.2011 V4" xfId="4277"/>
    <cellStyle name="_TableRowHead_Fichier des tableaux ENG_EF_sc590" xfId="4278"/>
    <cellStyle name="_TableRowHead_Master états financiers de synthèse IFRS_201112 V0" xfId="4279"/>
    <cellStyle name="_TableRowHead_Multi-Family Property Data Tape v1" xfId="4280"/>
    <cellStyle name="_TableRowHead_Multi-Family Property Data Tape v1 2" xfId="4281"/>
    <cellStyle name="_TableRowHead_Multi-Family Property Data Tape v1 2 2" xfId="4282"/>
    <cellStyle name="_TableRowHead_Multi-Family Property Data Tape v1 2 2 2" xfId="4283"/>
    <cellStyle name="_TableRowHead_Multi-Family Property Data Tape v1 2 3" xfId="4284"/>
    <cellStyle name="_TableRowHead_Multi-Family Property Data Tape v1 3" xfId="4285"/>
    <cellStyle name="_TableRowHead_Multi-Family Property Data Tape v1 3 2" xfId="4286"/>
    <cellStyle name="_TableRowHead_Multi-Family Property Data Tape v1 4" xfId="4287"/>
    <cellStyle name="_TableRowHead_Multi-Family Property Data Tape v1_Annexe 7c (2)" xfId="4288"/>
    <cellStyle name="_TableRowHead_Multi-Family Property Data Tape v1_annexe 7c mise à jour uk" xfId="4289"/>
    <cellStyle name="_TableRowHead_Queen III - PPA reversal Banking Book - 090630" xfId="4290"/>
    <cellStyle name="_TableRowHead_Queen III - PPA reversal Banking Book - 090630_21h" xfId="4291"/>
    <cellStyle name="_TableRowHead_Queen III - PPA reversal Banking Book - 090708h" xfId="4292"/>
    <cellStyle name="_TableRowHead_Queen III - PPA reversal Banking Book - 090709 12h vm pour databook" xfId="4293"/>
    <cellStyle name="_TableRowHead_Queen III - Rationalisation des Issued Debts - 090723" xfId="4294"/>
    <cellStyle name="_TableRowHead_Revenue Increase Decrease 04-08" xfId="4295"/>
    <cellStyle name="_TableRowHead_Revenue Increase Decrease 04-08 2" xfId="4296"/>
    <cellStyle name="_TableRowHead_Revenue Increase Decrease 04-08_~0950885" xfId="4297"/>
    <cellStyle name="_TableRowHead_Revenue Increase Decrease 04-08_~5830458" xfId="4298"/>
    <cellStyle name="_TableRowHead_Revenue Increase Decrease 04-08_~8064952" xfId="4299"/>
    <cellStyle name="_TableRowHead_Revenue Increase Decrease 04-08_Fichier des tableaux ENG_EF_sc590" xfId="4300"/>
    <cellStyle name="_TableRowHead_Revenue Increase Decrease 04-08_Master états financiers de synthèse IFRS_201112 V0" xfId="4301"/>
    <cellStyle name="_TableRowHead_Revenue Increase Decrease 04-08_Queen III - PPA reversal Banking Book - 090630" xfId="4302"/>
    <cellStyle name="_TableRowHead_Revenue Increase Decrease 04-08_Queen III - PPA reversal Banking Book - 090630_21h" xfId="4303"/>
    <cellStyle name="_TableRowHead_Revenue Increase Decrease 04-08_Queen III - PPA reversal Banking Book - 090708h" xfId="4304"/>
    <cellStyle name="_TableRowHead_Revenue Increase Decrease 04-08_Queen III - PPA reversal Banking Book - 090709 12h vm pour databook" xfId="4305"/>
    <cellStyle name="_TableRowHead_Revenue Increase Decrease 04-08_Queen III - Rationalisation des Issued Debts - 090723" xfId="4306"/>
    <cellStyle name="_TableRowHead_Revenue Increase Decrease 04-08_Tableauxà modifier dans états fin_gb_rev" xfId="4307"/>
    <cellStyle name="_TableRowHead_Tableauxà modifier dans états fin_gb_rev" xfId="4308"/>
    <cellStyle name="_Tables" xfId="4309"/>
    <cellStyle name="_TableSuperHead" xfId="4310"/>
    <cellStyle name="_TableSuperHead 2" xfId="4311"/>
    <cellStyle name="_TableSuperHead 2 2" xfId="4312"/>
    <cellStyle name="_TableSuperHead 2 2 2" xfId="4313"/>
    <cellStyle name="_TableSuperHead 2 3" xfId="4314"/>
    <cellStyle name="_TableSuperHead 3" xfId="4315"/>
    <cellStyle name="_TableSuperHead 3 2" xfId="4316"/>
    <cellStyle name="_TableSuperHead 4" xfId="4317"/>
    <cellStyle name="_TableSuperHead 5" xfId="4318"/>
    <cellStyle name="_TableSuperHead_~0950885" xfId="4319"/>
    <cellStyle name="_TableSuperHead_~5830458" xfId="4320"/>
    <cellStyle name="_TableSuperHead_~8064952" xfId="4321"/>
    <cellStyle name="_TableSuperHead_060209 Equity IRR" xfId="4322"/>
    <cellStyle name="_TableSuperHead_060217 Equity IRR" xfId="4323"/>
    <cellStyle name="_TableSuperHead_060220 warehousePF" xfId="4324"/>
    <cellStyle name="_TableSuperHead_060301_Stressed runs - class A-B" xfId="4325"/>
    <cellStyle name="_TableSuperHead_060725_AVOCA_VI_Structure" xfId="4326"/>
    <cellStyle name="_TableSuperHead_15 Wizard Operating Model" xfId="4327"/>
    <cellStyle name="_TableSuperHead_15 Wizard Operating Model 2" xfId="4328"/>
    <cellStyle name="_TableSuperHead_15 Wizard Operating Model_Master états financiers de synthèse IFRS_201112 V0" xfId="4329"/>
    <cellStyle name="_TableSuperHead_15 Wizard Operating Model_note 4 à insérer" xfId="4330"/>
    <cellStyle name="_TableSuperHead_15 Wizard Operating Model_Queen III - PPA reversal Banking Book - 090630" xfId="4331"/>
    <cellStyle name="_TableSuperHead_15 Wizard Operating Model_Queen III - PPA reversal Banking Book - 090630_21h" xfId="4332"/>
    <cellStyle name="_TableSuperHead_15 Wizard Operating Model_Queen III - PPA reversal Banking Book - 090708h" xfId="4333"/>
    <cellStyle name="_TableSuperHead_15 Wizard Operating Model_Queen III - PPA reversal Banking Book - 090709 10h08 vm" xfId="4334"/>
    <cellStyle name="_TableSuperHead_15 Wizard Operating Model_Queen III - PPA reversal Banking Book - 090709 12h vm" xfId="4335"/>
    <cellStyle name="_TableSuperHead_15 Wizard Operating Model_Queen III - PPA reversal Banking Book - 090709 vm - à répartir" xfId="4336"/>
    <cellStyle name="_TableSuperHead_15 Wizard Operating Model_Queen III - PPA reversal Banking Book - 140709 17h modifié" xfId="4337"/>
    <cellStyle name="_TableSuperHead_15 Wizard Operating Model_Queen III - PPA reversal Banking Book - 140709 18h modifié" xfId="4338"/>
    <cellStyle name="_TableSuperHead_15 Wizard Operating Model_Queen III - Rationalisation des Issued Debts - 090723" xfId="4339"/>
    <cellStyle name="_TableSuperHead_45647 - Annexe 6a au 31 03 2011 v2" xfId="4340"/>
    <cellStyle name="_TableSuperHead_Agregate schedules" xfId="4341"/>
    <cellStyle name="_TableSuperHead_Annexe 6 Détail comptes" xfId="4342"/>
    <cellStyle name="_TableSuperHead_Annexe 7c (2)" xfId="4343"/>
    <cellStyle name="_TableSuperHead_annexe 7c mise à jour uk" xfId="4344"/>
    <cellStyle name="_TableSuperHead_Cairn_CLO_350m_060601" xfId="4345"/>
    <cellStyle name="_TableSuperHead_Comps 24May02_Final" xfId="4346"/>
    <cellStyle name="_TableSuperHead_Exclusion Karma" xfId="4347"/>
    <cellStyle name="_TableSuperHead_Exposition des titres souverains (zone euro) au 31.12.2011 V4" xfId="4348"/>
    <cellStyle name="_TableSuperHead_F" xfId="4349"/>
    <cellStyle name="_TableSuperHead_Fichier des tableaux ENG_EF_sc590" xfId="4350"/>
    <cellStyle name="_TableSuperHead_Investment_Template_Long1" xfId="4351"/>
    <cellStyle name="_TableSuperHead_Master états financiers de synthèse IFRS_201112 V0" xfId="4352"/>
    <cellStyle name="_TableSuperHead_Queen III - PPA reversal Banking Book - 090630" xfId="4353"/>
    <cellStyle name="_TableSuperHead_Queen III - PPA reversal Banking Book - 090630_21h" xfId="4354"/>
    <cellStyle name="_TableSuperHead_Queen III - PPA reversal Banking Book - 090708h" xfId="4355"/>
    <cellStyle name="_TableSuperHead_Queen III - PPA reversal Banking Book - 090709 12h vm pour databook" xfId="4356"/>
    <cellStyle name="_TableSuperHead_Queen III - Rationalisation des Issued Debts - 090723" xfId="4357"/>
    <cellStyle name="_TableSuperHead_Revenue Increase Decrease 04-08" xfId="4358"/>
    <cellStyle name="_TableSuperHead_Revenue Increase Decrease 04-08 2" xfId="4359"/>
    <cellStyle name="_TableSuperHead_Revenue Increase Decrease 04-08_~0950885" xfId="4360"/>
    <cellStyle name="_TableSuperHead_Revenue Increase Decrease 04-08_~5830458" xfId="4361"/>
    <cellStyle name="_TableSuperHead_Revenue Increase Decrease 04-08_~8064952" xfId="4362"/>
    <cellStyle name="_TableSuperHead_Revenue Increase Decrease 04-08_Fichier des tableaux ENG_EF_sc590" xfId="4363"/>
    <cellStyle name="_TableSuperHead_Revenue Increase Decrease 04-08_Master états financiers de synthèse IFRS_201112 V0" xfId="4364"/>
    <cellStyle name="_TableSuperHead_Revenue Increase Decrease 04-08_Queen III - PPA reversal Banking Book - 090630" xfId="4365"/>
    <cellStyle name="_TableSuperHead_Revenue Increase Decrease 04-08_Queen III - PPA reversal Banking Book - 090630_21h" xfId="4366"/>
    <cellStyle name="_TableSuperHead_Revenue Increase Decrease 04-08_Queen III - PPA reversal Banking Book - 090708h" xfId="4367"/>
    <cellStyle name="_TableSuperHead_Revenue Increase Decrease 04-08_Queen III - PPA reversal Banking Book - 090709 12h vm pour databook" xfId="4368"/>
    <cellStyle name="_TableSuperHead_Revenue Increase Decrease 04-08_Queen III - Rationalisation des Issued Debts - 090723" xfId="4369"/>
    <cellStyle name="_TableSuperHead_Revenue Increase Decrease 04-08_Tableauxà modifier dans états fin_gb_rev" xfId="4370"/>
    <cellStyle name="_TableSuperHead_SymphonyII_v12_Avoca" xfId="4371"/>
    <cellStyle name="_TableSuperHead_Tableauxà modifier dans états fin_gb_rev" xfId="4372"/>
    <cellStyle name="_tabsitu1299" xfId="4373"/>
    <cellStyle name="_Taivie" xfId="4374"/>
    <cellStyle name="_tappo per la chiusura 04T1" xfId="4375"/>
    <cellStyle name="_TCD" xfId="4376"/>
    <cellStyle name="_TCD base Annuelle" xfId="4377"/>
    <cellStyle name="_TCD OPLA Bivouac vision Matisse" xfId="4378"/>
    <cellStyle name="_TCD pour Cadrage" xfId="4379"/>
    <cellStyle name="_techn1299" xfId="4380"/>
    <cellStyle name="_techn1299_General Expenses -2000" xfId="4381"/>
    <cellStyle name="_techn1299_tai0900" xfId="4382"/>
    <cellStyle name="_techn1299_tai1299" xfId="4383"/>
    <cellStyle name="_techn1299_tai1299_CY200303-BSPL-1" xfId="4384"/>
    <cellStyle name="_techn1299_tai1299_detail diposal fixed assets" xfId="4385"/>
    <cellStyle name="_techn1299_tai1299_Korea-1201" xfId="4386"/>
    <cellStyle name="_techn1299_tai1299_korealife-0602" xfId="4387"/>
    <cellStyle name="_techn1299_tai1299_Taird" xfId="4388"/>
    <cellStyle name="_techn1299_tai1299_Taivie d-finitif envoi r--l 03 2005" xfId="4389"/>
    <cellStyle name="_techn1299_tai1299_Taivie envoi 03-04" xfId="4390"/>
    <cellStyle name="_techn1299_tai1299_Taivie envoi 06-04" xfId="4391"/>
    <cellStyle name="_techn1299_tai1299_Taivie-0901" xfId="4392"/>
    <cellStyle name="_techn1299_tai1299_Taivie1Q01" xfId="4393"/>
    <cellStyle name="_techn1299_tai1299_TECHN3Q01" xfId="4394"/>
    <cellStyle name="_techn1299_tai1299_technical operation" xfId="4395"/>
    <cellStyle name="_techn1299_techn tai1200" xfId="4396"/>
    <cellStyle name="_Tenant &amp; lease " xfId="4397"/>
    <cellStyle name="_Tenant &amp; lease  2" xfId="4398"/>
    <cellStyle name="_Tenant &amp; lease  2 2" xfId="4399"/>
    <cellStyle name="_Tenant &amp; lease  2 2 2" xfId="4400"/>
    <cellStyle name="_Tenant &amp; lease  2 3" xfId="4401"/>
    <cellStyle name="_Tenant &amp; lease  3" xfId="4402"/>
    <cellStyle name="_Tenant &amp; lease  3 2" xfId="4403"/>
    <cellStyle name="_Tenant &amp; lease  4" xfId="4404"/>
    <cellStyle name="_Tenant &amp; lease _Annexe 7c (2)" xfId="4405"/>
    <cellStyle name="_Tenant &amp; lease _annexe 7c mise à jour uk" xfId="4406"/>
    <cellStyle name="_Tenant Data" xfId="4407"/>
    <cellStyle name="_Tenant Data 2" xfId="4408"/>
    <cellStyle name="_Tenant Data 2 2" xfId="4409"/>
    <cellStyle name="_Tenant Data 2 2 2" xfId="4410"/>
    <cellStyle name="_Tenant Data 2 3" xfId="4411"/>
    <cellStyle name="_Tenant Data 3" xfId="4412"/>
    <cellStyle name="_Tenant Data 3 2" xfId="4413"/>
    <cellStyle name="_Tenant Data 4" xfId="4414"/>
    <cellStyle name="_Tenant Data_Annexe 7c (2)" xfId="4415"/>
    <cellStyle name="_Tenant Data_annexe 7c mise à jour uk" xfId="4416"/>
    <cellStyle name="_To A&amp;R_AMF_v1" xfId="4417"/>
    <cellStyle name="_trading CDS explain" xfId="4418"/>
    <cellStyle name="_trading CDS explain 2" xfId="4419"/>
    <cellStyle name="_trading CDS explain_Master états financiers de synthèse IFRS_201112 V0" xfId="4420"/>
    <cellStyle name="_trading CDS explain_note 4 à insérer" xfId="4421"/>
    <cellStyle name="_Transco" xfId="4422"/>
    <cellStyle name="_Transco_Annexe AFS_ Taiwan vie_BNPP Q12010" xfId="4423"/>
    <cellStyle name="_TURKEYBALANCESHEET" xfId="4424"/>
    <cellStyle name="_Twist data" xfId="4425"/>
    <cellStyle name="_Twist data_Degas HFTO" xfId="4426"/>
    <cellStyle name="_UCB 5102 06T2" xfId="4427"/>
    <cellStyle name="_UCB 5133 06T2" xfId="4428"/>
    <cellStyle name="_UCB 5212 06T2" xfId="4429"/>
    <cellStyle name="_UCI 17" xfId="4430"/>
    <cellStyle name="_Vector Output &amp; Default Timing" xfId="4431"/>
    <cellStyle name="_VWBank Gap" xfId="4432"/>
    <cellStyle name="_Warehouse" xfId="4433"/>
    <cellStyle name="_Windermere VI data tape strats - CUT OFF DATE" xfId="4434"/>
    <cellStyle name="_Windermere VI data tape strats - CUT OFF DATE 2" xfId="4435"/>
    <cellStyle name="_Windermere VI data tape strats - CUT OFF DATE 2 2" xfId="4436"/>
    <cellStyle name="_Windermere VI data tape strats - CUT OFF DATE 2 2 2" xfId="4437"/>
    <cellStyle name="_Windermere VI data tape strats - CUT OFF DATE 2 3" xfId="4438"/>
    <cellStyle name="_Windermere VI data tape strats - CUT OFF DATE 3" xfId="4439"/>
    <cellStyle name="_Windermere VI data tape strats - CUT OFF DATE 3 2" xfId="4440"/>
    <cellStyle name="_Windermere VI data tape strats - CUT OFF DATE 4" xfId="4441"/>
    <cellStyle name="_Windermere VI data tape strats - CUT OFF DATE_Annexe 7c (2)" xfId="4442"/>
    <cellStyle name="_Windermere VI data tape strats - CUT OFF DATE_annexe 7c mise à jour uk" xfId="4443"/>
    <cellStyle name="_Windermere VII Datatape MASTER" xfId="4444"/>
    <cellStyle name="_Windermere VII Datatape MASTER 2" xfId="4445"/>
    <cellStyle name="_Windermere VII Datatape MASTER 2 2" xfId="4446"/>
    <cellStyle name="_Windermere VII Datatape MASTER 2 2 2" xfId="4447"/>
    <cellStyle name="_Windermere VII Datatape MASTER 2 3" xfId="4448"/>
    <cellStyle name="_Windermere VII Datatape MASTER 3" xfId="4449"/>
    <cellStyle name="_Windermere VII Datatape MASTER 3 2" xfId="4450"/>
    <cellStyle name="_Windermere VII Datatape MASTER 4" xfId="4451"/>
    <cellStyle name="_Windermere VII Datatape MASTER backup 240206" xfId="4452"/>
    <cellStyle name="_Windermere VII Datatape MASTER backup 240206 2" xfId="4453"/>
    <cellStyle name="_Windermere VII Datatape MASTER backup 240206 2 2" xfId="4454"/>
    <cellStyle name="_Windermere VII Datatape MASTER backup 240206 2 2 2" xfId="4455"/>
    <cellStyle name="_Windermere VII Datatape MASTER backup 240206 2 3" xfId="4456"/>
    <cellStyle name="_Windermere VII Datatape MASTER backup 240206 3" xfId="4457"/>
    <cellStyle name="_Windermere VII Datatape MASTER backup 240206 3 2" xfId="4458"/>
    <cellStyle name="_Windermere VII Datatape MASTER backup 240206 4" xfId="4459"/>
    <cellStyle name="_Windermere VII Datatape MASTER backup 240206_Annexe 7c (2)" xfId="4460"/>
    <cellStyle name="_Windermere VII Datatape MASTER backup 240206_annexe 7c mise à jour uk" xfId="4461"/>
    <cellStyle name="_Windermere VII Datatape MASTER_Annexe 7c (2)" xfId="4462"/>
    <cellStyle name="_Windermere VII Datatape MASTER_annexe 7c mise à jour uk" xfId="4463"/>
    <cellStyle name="_Windermere VII Strats MASTER" xfId="4464"/>
    <cellStyle name="_xl.template" xfId="4465"/>
    <cellStyle name="_xl.template 2" xfId="4466"/>
    <cellStyle name="_xl.template 3" xfId="4467"/>
    <cellStyle name="_Xx" xfId="4468"/>
    <cellStyle name="_Xx_~temp~705547512a" xfId="4469"/>
    <cellStyle name="_Xy" xfId="4470"/>
    <cellStyle name="_Ya" xfId="4471"/>
    <cellStyle name="_Ya_1" xfId="4472"/>
    <cellStyle name="_yc6 aug12" xfId="4473"/>
    <cellStyle name="_Yn" xfId="4474"/>
    <cellStyle name="_Z_FRONT" xfId="4475"/>
    <cellStyle name="_Zoo ABS 4" xfId="4476"/>
    <cellStyle name="_Zoo ABS 4 2" xfId="4477"/>
    <cellStyle name="_Zoo ABS 4 2 2" xfId="4478"/>
    <cellStyle name="_Zoo ABS 4 2 2 2" xfId="4479"/>
    <cellStyle name="_Zoo ABS 4 2 3" xfId="4480"/>
    <cellStyle name="_Zoo ABS 4 3" xfId="4481"/>
    <cellStyle name="_Zoo ABS 4 3 2" xfId="4482"/>
    <cellStyle name="_Zoo ABS 4 4" xfId="4483"/>
    <cellStyle name="_Zoo ABS 4_Annexe 7c (2)" xfId="4484"/>
    <cellStyle name="_Zoo ABS 4_annexe 7c mise à jour uk" xfId="4485"/>
    <cellStyle name="_Zz" xfId="4486"/>
    <cellStyle name="~Product" xfId="4487"/>
    <cellStyle name="~Sélectionner" xfId="4488"/>
    <cellStyle name="~subhead" xfId="4489"/>
    <cellStyle name="£ BP" xfId="4490"/>
    <cellStyle name="£ BP 2" xfId="4491"/>
    <cellStyle name="£ BP 2 2" xfId="4492"/>
    <cellStyle name="£ BP 2 2 2" xfId="4493"/>
    <cellStyle name="£ BP 2 3" xfId="4494"/>
    <cellStyle name="£ BP 3" xfId="4495"/>
    <cellStyle name="£ BP 3 2" xfId="4496"/>
    <cellStyle name="£ BP 4" xfId="4497"/>
    <cellStyle name="¥ JY" xfId="4498"/>
    <cellStyle name="¥ JY 2" xfId="4499"/>
    <cellStyle name="¥ JY 2 2" xfId="4500"/>
    <cellStyle name="¥ JY 2 2 2" xfId="4501"/>
    <cellStyle name="¥ JY 2 3" xfId="4502"/>
    <cellStyle name="¥ JY 3" xfId="4503"/>
    <cellStyle name="¥ JY 3 2" xfId="4504"/>
    <cellStyle name="¥ JY 4" xfId="4505"/>
    <cellStyle name="=C:\WINNT35\SYSTEM32\COMMAND.COM" xfId="4"/>
    <cellStyle name="=C:\WINNT35\SYSTEM32\COMMAND.COM 2" xfId="4507"/>
    <cellStyle name="=C:\WINNT35\SYSTEM32\COMMAND.COM 2 2" xfId="4508"/>
    <cellStyle name="=C:\WINNT35\SYSTEM32\COMMAND.COM 2 2 2" xfId="4509"/>
    <cellStyle name="=C:\WINNT35\SYSTEM32\COMMAND.COM 2 2 3" xfId="4510"/>
    <cellStyle name="=C:\WINNT35\SYSTEM32\COMMAND.COM 2 3" xfId="4511"/>
    <cellStyle name="=C:\WINNT35\SYSTEM32\COMMAND.COM 3" xfId="4512"/>
    <cellStyle name="=C:\WINNT35\SYSTEM32\COMMAND.COM 3 2" xfId="4513"/>
    <cellStyle name="=C:\WINNT35\SYSTEM32\COMMAND.COM 4" xfId="4514"/>
    <cellStyle name="=C:\WINNT35\SYSTEM32\COMMAND.COM 5" xfId="4506"/>
    <cellStyle name="=C:\WINNT35\SYSTEM32\COMMAND.COM_Cadrage conso" xfId="4515"/>
    <cellStyle name="•W€_NewOriginal100" xfId="4516"/>
    <cellStyle name="0" xfId="4517"/>
    <cellStyle name="0,0" xfId="4518"/>
    <cellStyle name="0,0 2" xfId="4519"/>
    <cellStyle name="0,0 F" xfId="4520"/>
    <cellStyle name="0,0 F 2" xfId="4521"/>
    <cellStyle name="0,0 F_~0950885" xfId="4522"/>
    <cellStyle name="0,0%" xfId="4523"/>
    <cellStyle name="0,0% 2" xfId="4524"/>
    <cellStyle name="0,0%_~0950885" xfId="4525"/>
    <cellStyle name="0,0_~0950885" xfId="4526"/>
    <cellStyle name="0,00x" xfId="4527"/>
    <cellStyle name="0,00x 2" xfId="4528"/>
    <cellStyle name="0,00x_~0950885" xfId="4529"/>
    <cellStyle name="0,0x" xfId="4530"/>
    <cellStyle name="0,0x 2" xfId="4531"/>
    <cellStyle name="0,0x_~0950885" xfId="4532"/>
    <cellStyle name="0.00x" xfId="4533"/>
    <cellStyle name="0.00x 2" xfId="4534"/>
    <cellStyle name="0.00x_~0950885" xfId="4535"/>
    <cellStyle name="0.0x" xfId="4536"/>
    <cellStyle name="0.0x 2" xfId="4537"/>
    <cellStyle name="0.0x_~0950885" xfId="4538"/>
    <cellStyle name="000" xfId="4539"/>
    <cellStyle name="000 2" xfId="4540"/>
    <cellStyle name="000 MF" xfId="4541"/>
    <cellStyle name="000 MF 2" xfId="4542"/>
    <cellStyle name="000 MF_~0950885" xfId="4543"/>
    <cellStyle name="000,0" xfId="4544"/>
    <cellStyle name="000,0 2" xfId="4545"/>
    <cellStyle name="000,0_~0950885" xfId="4546"/>
    <cellStyle name="000_~0950885" xfId="4547"/>
    <cellStyle name="002" xfId="4548"/>
    <cellStyle name="1 000 K?_laroux" xfId="4549"/>
    <cellStyle name="1 000 Kc_laroux" xfId="4550"/>
    <cellStyle name="1 000 Kč_laroux" xfId="4551"/>
    <cellStyle name="1 000 Kc_laroux_Accueil" xfId="4552"/>
    <cellStyle name="1 000 Kč_laroux_Accueil" xfId="4553"/>
    <cellStyle name="1 000 Kc_laroux_Accueil 2" xfId="4554"/>
    <cellStyle name="1 000 Kč_laroux_Accueil 2" xfId="4555"/>
    <cellStyle name="1 000 Kc_laroux_Base Interim 2002" xfId="4556"/>
    <cellStyle name="1 000 Kč_laroux_Base Interim 2002" xfId="4557"/>
    <cellStyle name="1 000 Kc_laroux_Base Interim 2002 2" xfId="4558"/>
    <cellStyle name="1 000 Kč_laroux_Base Interim 2002 2" xfId="4559"/>
    <cellStyle name="1 000 Kc_laroux_classeur1" xfId="4560"/>
    <cellStyle name="1 000 Kč_laroux_classeur1" xfId="4561"/>
    <cellStyle name="1 000 Kc_laroux_classeur1 2" xfId="4562"/>
    <cellStyle name="1 000 Kč_laroux_classeur1 2" xfId="4563"/>
    <cellStyle name="1 000 Kc_laroux_DSS segments (hors EI)" xfId="4564"/>
    <cellStyle name="1 000 Kč_laroux_DSS segments (hors EI)" xfId="4565"/>
    <cellStyle name="1 000 Kc_laroux_DSS segments (hors EI) 2" xfId="4566"/>
    <cellStyle name="1 000 Kč_laroux_DSS segments (hors EI) 2" xfId="4567"/>
    <cellStyle name="1 000 Kc_laroux_Effectifs Repart" xfId="4568"/>
    <cellStyle name="1 000 Kč_laroux_Effectifs Repart" xfId="4569"/>
    <cellStyle name="1 000 Kc_laroux_Effectifs Repart 2" xfId="4570"/>
    <cellStyle name="1 000 Kč_laroux_Effectifs Repart 2" xfId="4571"/>
    <cellStyle name="1 000 Kc_laroux_Effectifs Totaux" xfId="4572"/>
    <cellStyle name="1 000 Kč_laroux_Effectifs Totaux" xfId="4573"/>
    <cellStyle name="1 000 Kc_laroux_Effectifs Totaux 2" xfId="4574"/>
    <cellStyle name="1 000 Kč_laroux_Effectifs Totaux 2" xfId="4575"/>
    <cellStyle name="1 000 Kc_laroux_IMR January" xfId="4576"/>
    <cellStyle name="1 000 Kč_laroux_IMR January" xfId="4577"/>
    <cellStyle name="1 000 Kc_laroux_IMR January 2" xfId="4578"/>
    <cellStyle name="1 000 Kč_laroux_IMR January 2" xfId="4579"/>
    <cellStyle name="1 000 Kc_laroux_Interim" xfId="4580"/>
    <cellStyle name="1 000 Kč_laroux_Interim" xfId="4581"/>
    <cellStyle name="1 000 Kc_laroux_Interim 2" xfId="4582"/>
    <cellStyle name="1 000 Kč_laroux_Interim 2" xfId="4583"/>
    <cellStyle name="1 000 Kc_laroux_Interim_1" xfId="4584"/>
    <cellStyle name="1 000 Kč_laroux_Interim_1" xfId="4585"/>
    <cellStyle name="1 000 Kc_laroux_Interim_1 2" xfId="4586"/>
    <cellStyle name="1 000 Kč_laroux_Interim_1 2" xfId="4587"/>
    <cellStyle name="1 000 Kc_laroux_Italie_AdE_06T1 Cardif SV RD" xfId="4588"/>
    <cellStyle name="1 000 Kč_laroux_Italie_AdE_06T1 Cardif SV RD" xfId="4589"/>
    <cellStyle name="1 000 Kc_laroux_phases comparées" xfId="4590"/>
    <cellStyle name="1 000 Kč_laroux_phases comparées" xfId="4591"/>
    <cellStyle name="1 000 Kc_laroux_phases comparées 2" xfId="4592"/>
    <cellStyle name="1 000 Kč_laroux_phases comparées 2" xfId="4593"/>
    <cellStyle name="1 000 Kc_laroux_Planilla de Trabajo J-10_VIDA" xfId="4594"/>
    <cellStyle name="1 000 Kč_laroux_Planilla de Trabajo J-10_VIDA" xfId="4595"/>
    <cellStyle name="1 000 Kc_laroux_Planilla de Trabajo J-10_VIDA 2" xfId="4596"/>
    <cellStyle name="1 000 Kč_laroux_Planilla de Trabajo J-10_VIDA 2" xfId="4597"/>
    <cellStyle name="1 000 Kc_laroux_PPNA Banca Sella Mutui Vita 06T2" xfId="4598"/>
    <cellStyle name="1 000 Kč_laroux_PPNA Banca Sella Mutui Vita 06T2" xfId="4599"/>
    <cellStyle name="1 000 Kc_laroux_PPNA ucb 06T1" xfId="4600"/>
    <cellStyle name="1 000 Kč_laroux_PPNA ucb 06T1" xfId="4601"/>
    <cellStyle name="1 000 Kc_laroux_referentiel" xfId="4602"/>
    <cellStyle name="1 000 Kč_laroux_referentiel" xfId="4603"/>
    <cellStyle name="1 000 Kc_laroux_referentiel 2" xfId="4604"/>
    <cellStyle name="1 000 Kč_laroux_referentiel 2" xfId="4605"/>
    <cellStyle name="1 000 Kc_laroux_Régies" xfId="4606"/>
    <cellStyle name="1 000 Kč_laroux_Régies" xfId="4607"/>
    <cellStyle name="1 000 Kc_laroux_Régies 2" xfId="4608"/>
    <cellStyle name="1 000 Kč_laroux_Régies 2" xfId="4609"/>
    <cellStyle name="1 000 Kc_laroux_Restitution OCEA Arrêté BNPP 03-06 segments" xfId="4610"/>
    <cellStyle name="1 000 Kč_laroux_Restitution OCEA Arrêté BNPP 03-06 segments" xfId="4611"/>
    <cellStyle name="1 000 Kc_laroux_Restitution OCEA Arrêté BNPP 03-06 segments 2" xfId="4612"/>
    <cellStyle name="1 000 Kč_laroux_Restitution OCEA Arrêté BNPP 03-06 segments 2" xfId="4613"/>
    <cellStyle name="1 000 Kc_laroux_restitution OCEA Arrêté BNPP 06-06" xfId="4614"/>
    <cellStyle name="1 000 Kč_laroux_restitution OCEA Arrêté BNPP 06-06" xfId="4615"/>
    <cellStyle name="1 000 Kc_laroux_restitution OCEA Arrêté BNPP 06-06 2" xfId="4616"/>
    <cellStyle name="1 000 Kč_laroux_restitution OCEA Arrêté BNPP 06-06 2" xfId="4617"/>
    <cellStyle name="1 000 Kc_laroux_restitution OCEA Arrêté BNPP 06-07 cadrage" xfId="4618"/>
    <cellStyle name="1 000 Kč_laroux_restitution OCEA Arrêté BNPP 06-07 cadrage" xfId="4619"/>
    <cellStyle name="1 000 Kc_laroux_restitution OCEA Arrêté BNPP 06-07 cadrage 2" xfId="4620"/>
    <cellStyle name="1 000 Kč_laroux_restitution OCEA Arrêté BNPP 06-07 cadrage 2" xfId="4621"/>
    <cellStyle name="1 000 Kc_laroux_restitution OCEA Arrêté BNPP 09-07" xfId="4622"/>
    <cellStyle name="1 000 Kč_laroux_restitution OCEA Arrêté BNPP 09-07" xfId="4623"/>
    <cellStyle name="1 000 Kc_laroux_restitution OCEA Arrêté BNPP 09-07 2" xfId="4624"/>
    <cellStyle name="1 000 Kč_laroux_restitution OCEA Arrêté BNPP 09-07 2" xfId="4625"/>
    <cellStyle name="1 000 Kc_laroux_Restitution OCEA Arrêté BNPP 09-07 économique" xfId="4626"/>
    <cellStyle name="1 000 Kč_laroux_Restitution OCEA Arrêté BNPP 09-07 économique" xfId="4627"/>
    <cellStyle name="1 000 Kc_laroux_Restitution OCEA Arrêté BNPP 09-07 économique 2" xfId="4628"/>
    <cellStyle name="1 000 Kč_laroux_Restitution OCEA Arrêté BNPP 09-07 économique 2" xfId="4629"/>
    <cellStyle name="1 000 Kc_laroux_Restitution OCEA Arrêté BNPP 12-07" xfId="4630"/>
    <cellStyle name="1 000 Kč_laroux_Restitution OCEA Arrêté BNPP 12-07" xfId="4631"/>
    <cellStyle name="1 000 Kc_laroux_Restitution OCEA Arrêté BNPP 12-07 2" xfId="4632"/>
    <cellStyle name="1 000 Kč_laroux_Restitution OCEA Arrêté BNPP 12-07 2" xfId="4633"/>
    <cellStyle name="1 000 Kc_laroux_Restitution OCEA Arrêté BNPP 12-07 économique" xfId="4634"/>
    <cellStyle name="1 000 Kč_laroux_Restitution OCEA Arrêté BNPP 12-07 économique" xfId="4635"/>
    <cellStyle name="1 000 Kc_laroux_Restitution OCEA Arrêté BNPP 12-07 économique 2" xfId="4636"/>
    <cellStyle name="1 000 Kč_laroux_Restitution OCEA Arrêté BNPP 12-07 économique 2" xfId="4637"/>
    <cellStyle name="1 000 Kc_laroux_Savings account dec03" xfId="4638"/>
    <cellStyle name="1 000 Kč_laroux_Savings account dec03" xfId="4639"/>
    <cellStyle name="1 000 Kc_laroux_Sintesi Prev Cardif Spa_def_corretta" xfId="4640"/>
    <cellStyle name="1 000 Kč_laroux_Sintesi Prev Cardif Spa_def_corretta" xfId="4641"/>
    <cellStyle name="1 000 Kc_laroux_Suivi Mensuel des Effectifs" xfId="4642"/>
    <cellStyle name="1 000 Kč_laroux_Suivi Mensuel des Effectifs" xfId="4643"/>
    <cellStyle name="1 000 Kc_laroux_Suivi Mensuel des Effectifs 2" xfId="4644"/>
    <cellStyle name="1 000 Kč_laroux_Suivi Mensuel des Effectifs 2" xfId="4645"/>
    <cellStyle name="1 000 Kc_laroux_TCD Alimentation commentaires" xfId="4646"/>
    <cellStyle name="1 000 Kč_laroux_TCD Alimentation commentaires" xfId="4647"/>
    <cellStyle name="1 000 Kc_laroux_TCD Alimentation commentaires 2" xfId="4648"/>
    <cellStyle name="1 000 Kč_laroux_TCD Alimentation commentaires 2" xfId="4649"/>
    <cellStyle name="1 000 Kc_laroux_TCD Analyse libre" xfId="4650"/>
    <cellStyle name="1 000 Kč_laroux_TCD Analyse libre (2)" xfId="4651"/>
    <cellStyle name="1 000 Kc_laroux_TCD Analyse libre 2" xfId="4652"/>
    <cellStyle name="1 000 Kč_laroux_Technique Taïwan RD" xfId="4653"/>
    <cellStyle name="1 000 Kc_laroux_Technique Taïwan vie" xfId="4654"/>
    <cellStyle name="1 000 Kč_laroux_Technique Taïwan vie" xfId="4655"/>
    <cellStyle name="1 000 Kc_laroux_Technique Taïwan vie 2" xfId="4656"/>
    <cellStyle name="1 000 Kč_laroux_Technique Taïwan vie 2" xfId="4657"/>
    <cellStyle name="1 000 Kc_laroux_UCB 5212 06T1" xfId="4658"/>
    <cellStyle name="1 000 Kč_laroux_UCB 5212 06T1" xfId="4659"/>
    <cellStyle name="1 000 Kc_laroux_UCB 5212 06T2" xfId="4660"/>
    <cellStyle name="1 000 Kč_laroux_UCB 5212 06T2" xfId="4661"/>
    <cellStyle name="1 000 Kc_laroux_wksFreeAnalysis" xfId="4662"/>
    <cellStyle name="1/1/94" xfId="4663"/>
    <cellStyle name="1/1/94 2" xfId="4664"/>
    <cellStyle name="1/1/94 2 2" xfId="4665"/>
    <cellStyle name="1/1/94 2 2 2" xfId="4666"/>
    <cellStyle name="1/1/94 2 3" xfId="4667"/>
    <cellStyle name="1/1/94 2_CONFIGURATION" xfId="4668"/>
    <cellStyle name="1/1/94 3" xfId="4669"/>
    <cellStyle name="1/1/94 4" xfId="4670"/>
    <cellStyle name="1/1/94 5" xfId="4671"/>
    <cellStyle name="1/1/94_~0950885" xfId="4672"/>
    <cellStyle name="1994" xfId="4673"/>
    <cellStyle name="1994 2" xfId="4674"/>
    <cellStyle name="1994_~0950885" xfId="4675"/>
    <cellStyle name="20 % - Accent1 2" xfId="4676"/>
    <cellStyle name="20 % - Accent1 2 2" xfId="4677"/>
    <cellStyle name="20 % - Accent1 2 3" xfId="4678"/>
    <cellStyle name="20 % - Accent1 2_CONFIGURATION" xfId="4679"/>
    <cellStyle name="20 % - Accent1 3" xfId="4680"/>
    <cellStyle name="20 % - Accent1 4" xfId="4681"/>
    <cellStyle name="20 % - Accent2 2" xfId="4682"/>
    <cellStyle name="20 % - Accent2 2 2" xfId="4683"/>
    <cellStyle name="20 % - Accent2 2 3" xfId="4684"/>
    <cellStyle name="20 % - Accent2 2_CONFIGURATION" xfId="4685"/>
    <cellStyle name="20 % - Accent2 3" xfId="4686"/>
    <cellStyle name="20 % - Accent2 4" xfId="4687"/>
    <cellStyle name="20 % - Accent3 2" xfId="4688"/>
    <cellStyle name="20 % - Accent3 2 2" xfId="4689"/>
    <cellStyle name="20 % - Accent3 2 3" xfId="4690"/>
    <cellStyle name="20 % - Accent3 2_CONFIGURATION" xfId="4691"/>
    <cellStyle name="20 % - Accent3 3" xfId="4692"/>
    <cellStyle name="20 % - Accent3 4" xfId="4693"/>
    <cellStyle name="20 % - Accent4 2" xfId="4694"/>
    <cellStyle name="20 % - Accent4 2 2" xfId="4695"/>
    <cellStyle name="20 % - Accent4 2 3" xfId="4696"/>
    <cellStyle name="20 % - Accent4 2_CONFIGURATION" xfId="4697"/>
    <cellStyle name="20 % - Accent4 3" xfId="4698"/>
    <cellStyle name="20 % - Accent4 4" xfId="4699"/>
    <cellStyle name="20 % - Accent5 2" xfId="4700"/>
    <cellStyle name="20 % - Accent5 2 2" xfId="4701"/>
    <cellStyle name="20 % - Accent5 2 3" xfId="4702"/>
    <cellStyle name="20 % - Accent5 2_CONFIGURATION" xfId="4703"/>
    <cellStyle name="20 % - Accent5 3" xfId="4704"/>
    <cellStyle name="20 % - Accent6 2" xfId="4705"/>
    <cellStyle name="20 % - Accent6 2 2" xfId="4706"/>
    <cellStyle name="20 % - Accent6 2 3" xfId="4707"/>
    <cellStyle name="20 % - Accent6 2_CONFIGURATION" xfId="4708"/>
    <cellStyle name="20 % - Accent6 3" xfId="4709"/>
    <cellStyle name="20 % - Accent6 4" xfId="4710"/>
    <cellStyle name="20% - Accent1" xfId="4711"/>
    <cellStyle name="20% - Accent1 10" xfId="4712"/>
    <cellStyle name="20% - Accent1 11" xfId="4713"/>
    <cellStyle name="20% - Accent1 12" xfId="4714"/>
    <cellStyle name="20% - Accent1 13" xfId="4715"/>
    <cellStyle name="20% - Accent1 2" xfId="4716"/>
    <cellStyle name="20% - Accent1 2 2" xfId="4717"/>
    <cellStyle name="20% - Accent1 2 3" xfId="4718"/>
    <cellStyle name="20% - Accent1 3" xfId="4719"/>
    <cellStyle name="20% - Accent1 3 2" xfId="4720"/>
    <cellStyle name="20% - Accent1 3 3" xfId="4721"/>
    <cellStyle name="20% - Accent1 4" xfId="4722"/>
    <cellStyle name="20% - Accent1 4 2" xfId="4723"/>
    <cellStyle name="20% - Accent1 4 3" xfId="4724"/>
    <cellStyle name="20% - Accent1 5" xfId="4725"/>
    <cellStyle name="20% - Accent1 6" xfId="4726"/>
    <cellStyle name="20% - Accent1 7" xfId="4727"/>
    <cellStyle name="20% - Accent1 8" xfId="4728"/>
    <cellStyle name="20% - Accent1 9" xfId="4729"/>
    <cellStyle name="20% - Accent1_45647 - Annexe 6a au 31 03 2011 v2" xfId="4730"/>
    <cellStyle name="20% - Accent2" xfId="4731"/>
    <cellStyle name="20% - Accent2 10" xfId="4732"/>
    <cellStyle name="20% - Accent2 11" xfId="4733"/>
    <cellStyle name="20% - Accent2 12" xfId="4734"/>
    <cellStyle name="20% - Accent2 13" xfId="4735"/>
    <cellStyle name="20% - Accent2 2" xfId="4736"/>
    <cellStyle name="20% - Accent2 2 2" xfId="4737"/>
    <cellStyle name="20% - Accent2 2 3" xfId="4738"/>
    <cellStyle name="20% - Accent2 3" xfId="4739"/>
    <cellStyle name="20% - Accent2 3 2" xfId="4740"/>
    <cellStyle name="20% - Accent2 3 3" xfId="4741"/>
    <cellStyle name="20% - Accent2 4" xfId="4742"/>
    <cellStyle name="20% - Accent2 4 2" xfId="4743"/>
    <cellStyle name="20% - Accent2 4 3" xfId="4744"/>
    <cellStyle name="20% - Accent2 5" xfId="4745"/>
    <cellStyle name="20% - Accent2 6" xfId="4746"/>
    <cellStyle name="20% - Accent2 7" xfId="4747"/>
    <cellStyle name="20% - Accent2 8" xfId="4748"/>
    <cellStyle name="20% - Accent2 9" xfId="4749"/>
    <cellStyle name="20% - Accent2_45647 - Annexe 6a au 31 03 2011 v2" xfId="4750"/>
    <cellStyle name="20% - Accent3" xfId="4751"/>
    <cellStyle name="20% - Accent3 10" xfId="4752"/>
    <cellStyle name="20% - Accent3 11" xfId="4753"/>
    <cellStyle name="20% - Accent3 12" xfId="4754"/>
    <cellStyle name="20% - Accent3 13" xfId="4755"/>
    <cellStyle name="20% - Accent3 2" xfId="4756"/>
    <cellStyle name="20% - Accent3 2 2" xfId="4757"/>
    <cellStyle name="20% - Accent3 2 3" xfId="4758"/>
    <cellStyle name="20% - Accent3 3" xfId="4759"/>
    <cellStyle name="20% - Accent3 3 2" xfId="4760"/>
    <cellStyle name="20% - Accent3 3 3" xfId="4761"/>
    <cellStyle name="20% - Accent3 4" xfId="4762"/>
    <cellStyle name="20% - Accent3 4 2" xfId="4763"/>
    <cellStyle name="20% - Accent3 4 3" xfId="4764"/>
    <cellStyle name="20% - Accent3 5" xfId="4765"/>
    <cellStyle name="20% - Accent3 6" xfId="4766"/>
    <cellStyle name="20% - Accent3 7" xfId="4767"/>
    <cellStyle name="20% - Accent3 8" xfId="4768"/>
    <cellStyle name="20% - Accent3 9" xfId="4769"/>
    <cellStyle name="20% - Accent3_45647 - Annexe 6a au 31 03 2011 v2" xfId="4770"/>
    <cellStyle name="20% - Accent4" xfId="4771"/>
    <cellStyle name="20% - Accent4 10" xfId="4772"/>
    <cellStyle name="20% - Accent4 11" xfId="4773"/>
    <cellStyle name="20% - Accent4 12" xfId="4774"/>
    <cellStyle name="20% - Accent4 13" xfId="4775"/>
    <cellStyle name="20% - Accent4 2" xfId="4776"/>
    <cellStyle name="20% - Accent4 2 2" xfId="4777"/>
    <cellStyle name="20% - Accent4 2 3" xfId="4778"/>
    <cellStyle name="20% - Accent4 3" xfId="4779"/>
    <cellStyle name="20% - Accent4 3 2" xfId="4780"/>
    <cellStyle name="20% - Accent4 3 3" xfId="4781"/>
    <cellStyle name="20% - Accent4 4" xfId="4782"/>
    <cellStyle name="20% - Accent4 4 2" xfId="4783"/>
    <cellStyle name="20% - Accent4 4 3" xfId="4784"/>
    <cellStyle name="20% - Accent4 5" xfId="4785"/>
    <cellStyle name="20% - Accent4 6" xfId="4786"/>
    <cellStyle name="20% - Accent4 7" xfId="4787"/>
    <cellStyle name="20% - Accent4 8" xfId="4788"/>
    <cellStyle name="20% - Accent4 9" xfId="4789"/>
    <cellStyle name="20% - Accent4_45647 - Annexe 6a au 31 03 2011 v2" xfId="4790"/>
    <cellStyle name="20% - Accent5" xfId="4791"/>
    <cellStyle name="20% - Accent5 10" xfId="4792"/>
    <cellStyle name="20% - Accent5 11" xfId="4793"/>
    <cellStyle name="20% - Accent5 12" xfId="4794"/>
    <cellStyle name="20% - Accent5 13" xfId="4795"/>
    <cellStyle name="20% - Accent5 2" xfId="4796"/>
    <cellStyle name="20% - Accent5 2 2" xfId="4797"/>
    <cellStyle name="20% - Accent5 2 3" xfId="4798"/>
    <cellStyle name="20% - Accent5 3" xfId="4799"/>
    <cellStyle name="20% - Accent5 3 2" xfId="4800"/>
    <cellStyle name="20% - Accent5 3 3" xfId="4801"/>
    <cellStyle name="20% - Accent5 4" xfId="4802"/>
    <cellStyle name="20% - Accent5 4 2" xfId="4803"/>
    <cellStyle name="20% - Accent5 4 3" xfId="4804"/>
    <cellStyle name="20% - Accent5 5" xfId="4805"/>
    <cellStyle name="20% - Accent5 6" xfId="4806"/>
    <cellStyle name="20% - Accent5 7" xfId="4807"/>
    <cellStyle name="20% - Accent5 8" xfId="4808"/>
    <cellStyle name="20% - Accent5 9" xfId="4809"/>
    <cellStyle name="20% - Accent5_45647 - Annexe 6a au 31 03 2011 v2" xfId="4810"/>
    <cellStyle name="20% - Accent6" xfId="4811"/>
    <cellStyle name="20% - Accent6 10" xfId="4812"/>
    <cellStyle name="20% - Accent6 11" xfId="4813"/>
    <cellStyle name="20% - Accent6 12" xfId="4814"/>
    <cellStyle name="20% - Accent6 13" xfId="4815"/>
    <cellStyle name="20% - Accent6 2" xfId="4816"/>
    <cellStyle name="20% - Accent6 2 2" xfId="4817"/>
    <cellStyle name="20% - Accent6 2 3" xfId="4818"/>
    <cellStyle name="20% - Accent6 3" xfId="4819"/>
    <cellStyle name="20% - Accent6 3 2" xfId="4820"/>
    <cellStyle name="20% - Accent6 3 3" xfId="4821"/>
    <cellStyle name="20% - Accent6 4" xfId="4822"/>
    <cellStyle name="20% - Accent6 4 2" xfId="4823"/>
    <cellStyle name="20% - Accent6 4 3" xfId="4824"/>
    <cellStyle name="20% - Accent6 5" xfId="4825"/>
    <cellStyle name="20% - Accent6 6" xfId="4826"/>
    <cellStyle name="20% - Accent6 7" xfId="4827"/>
    <cellStyle name="20% - Accent6 8" xfId="4828"/>
    <cellStyle name="20% - Accent6 9" xfId="4829"/>
    <cellStyle name="20% - Accent6_45647 - Annexe 6a au 31 03 2011 v2" xfId="4830"/>
    <cellStyle name="20% - Colore 1" xfId="4831"/>
    <cellStyle name="20% - Colore 1 10" xfId="4832"/>
    <cellStyle name="20% - Colore 1 11" xfId="4833"/>
    <cellStyle name="20% - Colore 1 12" xfId="4834"/>
    <cellStyle name="20% - Colore 1 13" xfId="4835"/>
    <cellStyle name="20% - Colore 1 14" xfId="4836"/>
    <cellStyle name="20% - Colore 1 15" xfId="4837"/>
    <cellStyle name="20% - Colore 1 16" xfId="4838"/>
    <cellStyle name="20% - Colore 1 17" xfId="4839"/>
    <cellStyle name="20% - Colore 1 2" xfId="4840"/>
    <cellStyle name="20% - Colore 1 3" xfId="4841"/>
    <cellStyle name="20% - Colore 1 4" xfId="4842"/>
    <cellStyle name="20% - Colore 1 5" xfId="4843"/>
    <cellStyle name="20% - Colore 1 6" xfId="4844"/>
    <cellStyle name="20% - Colore 1 7" xfId="4845"/>
    <cellStyle name="20% - Colore 1 8" xfId="4846"/>
    <cellStyle name="20% - Colore 1 9" xfId="4847"/>
    <cellStyle name="20% - Colore 1_Display" xfId="4848"/>
    <cellStyle name="20% - Colore 2" xfId="4849"/>
    <cellStyle name="20% - Colore 2 10" xfId="4850"/>
    <cellStyle name="20% - Colore 2 11" xfId="4851"/>
    <cellStyle name="20% - Colore 2 12" xfId="4852"/>
    <cellStyle name="20% - Colore 2 13" xfId="4853"/>
    <cellStyle name="20% - Colore 2 14" xfId="4854"/>
    <cellStyle name="20% - Colore 2 15" xfId="4855"/>
    <cellStyle name="20% - Colore 2 16" xfId="4856"/>
    <cellStyle name="20% - Colore 2 17" xfId="4857"/>
    <cellStyle name="20% - Colore 2 2" xfId="4858"/>
    <cellStyle name="20% - Colore 2 3" xfId="4859"/>
    <cellStyle name="20% - Colore 2 4" xfId="4860"/>
    <cellStyle name="20% - Colore 2 5" xfId="4861"/>
    <cellStyle name="20% - Colore 2 6" xfId="4862"/>
    <cellStyle name="20% - Colore 2 7" xfId="4863"/>
    <cellStyle name="20% - Colore 2 8" xfId="4864"/>
    <cellStyle name="20% - Colore 2 9" xfId="4865"/>
    <cellStyle name="20% - Colore 2_Display" xfId="4866"/>
    <cellStyle name="20% - Colore 3" xfId="4867"/>
    <cellStyle name="20% - Colore 3 10" xfId="4868"/>
    <cellStyle name="20% - Colore 3 11" xfId="4869"/>
    <cellStyle name="20% - Colore 3 12" xfId="4870"/>
    <cellStyle name="20% - Colore 3 13" xfId="4871"/>
    <cellStyle name="20% - Colore 3 14" xfId="4872"/>
    <cellStyle name="20% - Colore 3 15" xfId="4873"/>
    <cellStyle name="20% - Colore 3 16" xfId="4874"/>
    <cellStyle name="20% - Colore 3 17" xfId="4875"/>
    <cellStyle name="20% - Colore 3 2" xfId="4876"/>
    <cellStyle name="20% - Colore 3 3" xfId="4877"/>
    <cellStyle name="20% - Colore 3 4" xfId="4878"/>
    <cellStyle name="20% - Colore 3 5" xfId="4879"/>
    <cellStyle name="20% - Colore 3 6" xfId="4880"/>
    <cellStyle name="20% - Colore 3 7" xfId="4881"/>
    <cellStyle name="20% - Colore 3 8" xfId="4882"/>
    <cellStyle name="20% - Colore 3 9" xfId="4883"/>
    <cellStyle name="20% - Colore 3_Display" xfId="4884"/>
    <cellStyle name="20% - Colore 4" xfId="4885"/>
    <cellStyle name="20% - Colore 4 10" xfId="4886"/>
    <cellStyle name="20% - Colore 4 11" xfId="4887"/>
    <cellStyle name="20% - Colore 4 12" xfId="4888"/>
    <cellStyle name="20% - Colore 4 13" xfId="4889"/>
    <cellStyle name="20% - Colore 4 14" xfId="4890"/>
    <cellStyle name="20% - Colore 4 15" xfId="4891"/>
    <cellStyle name="20% - Colore 4 16" xfId="4892"/>
    <cellStyle name="20% - Colore 4 17" xfId="4893"/>
    <cellStyle name="20% - Colore 4 2" xfId="4894"/>
    <cellStyle name="20% - Colore 4 3" xfId="4895"/>
    <cellStyle name="20% - Colore 4 4" xfId="4896"/>
    <cellStyle name="20% - Colore 4 5" xfId="4897"/>
    <cellStyle name="20% - Colore 4 6" xfId="4898"/>
    <cellStyle name="20% - Colore 4 7" xfId="4899"/>
    <cellStyle name="20% - Colore 4 8" xfId="4900"/>
    <cellStyle name="20% - Colore 4 9" xfId="4901"/>
    <cellStyle name="20% - Colore 4_Display" xfId="4902"/>
    <cellStyle name="20% - Colore 5" xfId="4903"/>
    <cellStyle name="20% - Colore 5 10" xfId="4904"/>
    <cellStyle name="20% - Colore 5 11" xfId="4905"/>
    <cellStyle name="20% - Colore 5 12" xfId="4906"/>
    <cellStyle name="20% - Colore 5 13" xfId="4907"/>
    <cellStyle name="20% - Colore 5 14" xfId="4908"/>
    <cellStyle name="20% - Colore 5 15" xfId="4909"/>
    <cellStyle name="20% - Colore 5 16" xfId="4910"/>
    <cellStyle name="20% - Colore 5 17" xfId="4911"/>
    <cellStyle name="20% - Colore 5 2" xfId="4912"/>
    <cellStyle name="20% - Colore 5 3" xfId="4913"/>
    <cellStyle name="20% - Colore 5 4" xfId="4914"/>
    <cellStyle name="20% - Colore 5 5" xfId="4915"/>
    <cellStyle name="20% - Colore 5 6" xfId="4916"/>
    <cellStyle name="20% - Colore 5 7" xfId="4917"/>
    <cellStyle name="20% - Colore 5 8" xfId="4918"/>
    <cellStyle name="20% - Colore 5 9" xfId="4919"/>
    <cellStyle name="20% - Colore 5_Display" xfId="4920"/>
    <cellStyle name="20% - Colore 6" xfId="4921"/>
    <cellStyle name="20% - Colore 6 10" xfId="4922"/>
    <cellStyle name="20% - Colore 6 11" xfId="4923"/>
    <cellStyle name="20% - Colore 6 12" xfId="4924"/>
    <cellStyle name="20% - Colore 6 13" xfId="4925"/>
    <cellStyle name="20% - Colore 6 14" xfId="4926"/>
    <cellStyle name="20% - Colore 6 15" xfId="4927"/>
    <cellStyle name="20% - Colore 6 16" xfId="4928"/>
    <cellStyle name="20% - Colore 6 17" xfId="4929"/>
    <cellStyle name="20% - Colore 6 2" xfId="4930"/>
    <cellStyle name="20% - Colore 6 3" xfId="4931"/>
    <cellStyle name="20% - Colore 6 4" xfId="4932"/>
    <cellStyle name="20% - Colore 6 5" xfId="4933"/>
    <cellStyle name="20% - Colore 6 6" xfId="4934"/>
    <cellStyle name="20% - Colore 6 7" xfId="4935"/>
    <cellStyle name="20% - Colore 6 8" xfId="4936"/>
    <cellStyle name="20% - Colore 6 9" xfId="4937"/>
    <cellStyle name="20% - Colore 6_Display" xfId="4938"/>
    <cellStyle name="-20966" xfId="4939"/>
    <cellStyle name="40 % - Accent1 2" xfId="4940"/>
    <cellStyle name="40 % - Accent1 2 2" xfId="4941"/>
    <cellStyle name="40 % - Accent1 2 3" xfId="4942"/>
    <cellStyle name="40 % - Accent1 2_CONFIGURATION" xfId="4943"/>
    <cellStyle name="40 % - Accent1 3" xfId="4944"/>
    <cellStyle name="40 % - Accent1 4" xfId="4945"/>
    <cellStyle name="40 % - Accent2 2" xfId="4946"/>
    <cellStyle name="40 % - Accent2 2 2" xfId="4947"/>
    <cellStyle name="40 % - Accent2 2 3" xfId="4948"/>
    <cellStyle name="40 % - Accent2 2_CONFIGURATION" xfId="4949"/>
    <cellStyle name="40 % - Accent2 3" xfId="4950"/>
    <cellStyle name="40 % - Accent3 2" xfId="4951"/>
    <cellStyle name="40 % - Accent3 2 2" xfId="4952"/>
    <cellStyle name="40 % - Accent3 2 3" xfId="4953"/>
    <cellStyle name="40 % - Accent3 2_CONFIGURATION" xfId="4954"/>
    <cellStyle name="40 % - Accent3 3" xfId="4955"/>
    <cellStyle name="40 % - Accent3 4" xfId="4956"/>
    <cellStyle name="40 % - Accent4 2" xfId="4957"/>
    <cellStyle name="40 % - Accent4 2 2" xfId="4958"/>
    <cellStyle name="40 % - Accent4 2 3" xfId="4959"/>
    <cellStyle name="40 % - Accent4 2_CONFIGURATION" xfId="4960"/>
    <cellStyle name="40 % - Accent4 3" xfId="4961"/>
    <cellStyle name="40 % - Accent4 4" xfId="4962"/>
    <cellStyle name="40 % - Accent5 2" xfId="4963"/>
    <cellStyle name="40 % - Accent5 2 2" xfId="4964"/>
    <cellStyle name="40 % - Accent5 2 3" xfId="4965"/>
    <cellStyle name="40 % - Accent5 2_CONFIGURATION" xfId="4966"/>
    <cellStyle name="40 % - Accent5 3" xfId="4967"/>
    <cellStyle name="40 % - Accent5 4" xfId="4968"/>
    <cellStyle name="40 % - Accent6 2" xfId="4969"/>
    <cellStyle name="40 % - Accent6 2 2" xfId="4970"/>
    <cellStyle name="40 % - Accent6 2 3" xfId="4971"/>
    <cellStyle name="40 % - Accent6 2_CONFIGURATION" xfId="4972"/>
    <cellStyle name="40 % - Accent6 3" xfId="4973"/>
    <cellStyle name="40 % - Accent6 4" xfId="4974"/>
    <cellStyle name="40% - Accent1" xfId="4975"/>
    <cellStyle name="40% - Accent1 10" xfId="4976"/>
    <cellStyle name="40% - Accent1 11" xfId="4977"/>
    <cellStyle name="40% - Accent1 12" xfId="4978"/>
    <cellStyle name="40% - Accent1 13" xfId="4979"/>
    <cellStyle name="40% - Accent1 2" xfId="4980"/>
    <cellStyle name="40% - Accent1 2 2" xfId="4981"/>
    <cellStyle name="40% - Accent1 2 3" xfId="4982"/>
    <cellStyle name="40% - Accent1 3" xfId="4983"/>
    <cellStyle name="40% - Accent1 3 2" xfId="4984"/>
    <cellStyle name="40% - Accent1 3 3" xfId="4985"/>
    <cellStyle name="40% - Accent1 4" xfId="4986"/>
    <cellStyle name="40% - Accent1 4 2" xfId="4987"/>
    <cellStyle name="40% - Accent1 4 3" xfId="4988"/>
    <cellStyle name="40% - Accent1 5" xfId="4989"/>
    <cellStyle name="40% - Accent1 6" xfId="4990"/>
    <cellStyle name="40% - Accent1 7" xfId="4991"/>
    <cellStyle name="40% - Accent1 8" xfId="4992"/>
    <cellStyle name="40% - Accent1 9" xfId="4993"/>
    <cellStyle name="40% - Accent1_45647 - Annexe 6a au 31 03 2011 v2" xfId="4994"/>
    <cellStyle name="40% - Accent2" xfId="4995"/>
    <cellStyle name="40% - Accent2 10" xfId="4996"/>
    <cellStyle name="40% - Accent2 11" xfId="4997"/>
    <cellStyle name="40% - Accent2 12" xfId="4998"/>
    <cellStyle name="40% - Accent2 13" xfId="4999"/>
    <cellStyle name="40% - Accent2 2" xfId="5000"/>
    <cellStyle name="40% - Accent2 2 2" xfId="5001"/>
    <cellStyle name="40% - Accent2 2 3" xfId="5002"/>
    <cellStyle name="40% - Accent2 3" xfId="5003"/>
    <cellStyle name="40% - Accent2 3 2" xfId="5004"/>
    <cellStyle name="40% - Accent2 3 3" xfId="5005"/>
    <cellStyle name="40% - Accent2 4" xfId="5006"/>
    <cellStyle name="40% - Accent2 4 2" xfId="5007"/>
    <cellStyle name="40% - Accent2 4 3" xfId="5008"/>
    <cellStyle name="40% - Accent2 5" xfId="5009"/>
    <cellStyle name="40% - Accent2 6" xfId="5010"/>
    <cellStyle name="40% - Accent2 7" xfId="5011"/>
    <cellStyle name="40% - Accent2 8" xfId="5012"/>
    <cellStyle name="40% - Accent2 9" xfId="5013"/>
    <cellStyle name="40% - Accent2_45647 - Annexe 6a au 31 03 2011 v2" xfId="5014"/>
    <cellStyle name="40% - Accent3" xfId="5015"/>
    <cellStyle name="40% - Accent3 10" xfId="5016"/>
    <cellStyle name="40% - Accent3 11" xfId="5017"/>
    <cellStyle name="40% - Accent3 12" xfId="5018"/>
    <cellStyle name="40% - Accent3 13" xfId="5019"/>
    <cellStyle name="40% - Accent3 2" xfId="5020"/>
    <cellStyle name="40% - Accent3 2 2" xfId="5021"/>
    <cellStyle name="40% - Accent3 2 3" xfId="5022"/>
    <cellStyle name="40% - Accent3 3" xfId="5023"/>
    <cellStyle name="40% - Accent3 3 2" xfId="5024"/>
    <cellStyle name="40% - Accent3 3 3" xfId="5025"/>
    <cellStyle name="40% - Accent3 4" xfId="5026"/>
    <cellStyle name="40% - Accent3 4 2" xfId="5027"/>
    <cellStyle name="40% - Accent3 4 3" xfId="5028"/>
    <cellStyle name="40% - Accent3 5" xfId="5029"/>
    <cellStyle name="40% - Accent3 6" xfId="5030"/>
    <cellStyle name="40% - Accent3 7" xfId="5031"/>
    <cellStyle name="40% - Accent3 8" xfId="5032"/>
    <cellStyle name="40% - Accent3 9" xfId="5033"/>
    <cellStyle name="40% - Accent3_45647 - Annexe 6a au 31 03 2011 v2" xfId="5034"/>
    <cellStyle name="40% - Accent4" xfId="5035"/>
    <cellStyle name="40% - Accent4 10" xfId="5036"/>
    <cellStyle name="40% - Accent4 11" xfId="5037"/>
    <cellStyle name="40% - Accent4 12" xfId="5038"/>
    <cellStyle name="40% - Accent4 13" xfId="5039"/>
    <cellStyle name="40% - Accent4 2" xfId="5040"/>
    <cellStyle name="40% - Accent4 2 2" xfId="5041"/>
    <cellStyle name="40% - Accent4 2 3" xfId="5042"/>
    <cellStyle name="40% - Accent4 3" xfId="5043"/>
    <cellStyle name="40% - Accent4 3 2" xfId="5044"/>
    <cellStyle name="40% - Accent4 3 3" xfId="5045"/>
    <cellStyle name="40% - Accent4 4" xfId="5046"/>
    <cellStyle name="40% - Accent4 4 2" xfId="5047"/>
    <cellStyle name="40% - Accent4 4 3" xfId="5048"/>
    <cellStyle name="40% - Accent4 5" xfId="5049"/>
    <cellStyle name="40% - Accent4 6" xfId="5050"/>
    <cellStyle name="40% - Accent4 7" xfId="5051"/>
    <cellStyle name="40% - Accent4 8" xfId="5052"/>
    <cellStyle name="40% - Accent4 9" xfId="5053"/>
    <cellStyle name="40% - Accent4_45647 - Annexe 6a au 31 03 2011 v2" xfId="5054"/>
    <cellStyle name="40% - Accent5" xfId="5055"/>
    <cellStyle name="40% - Accent5 10" xfId="5056"/>
    <cellStyle name="40% - Accent5 11" xfId="5057"/>
    <cellStyle name="40% - Accent5 12" xfId="5058"/>
    <cellStyle name="40% - Accent5 13" xfId="5059"/>
    <cellStyle name="40% - Accent5 2" xfId="5060"/>
    <cellStyle name="40% - Accent5 2 2" xfId="5061"/>
    <cellStyle name="40% - Accent5 2 3" xfId="5062"/>
    <cellStyle name="40% - Accent5 3" xfId="5063"/>
    <cellStyle name="40% - Accent5 3 2" xfId="5064"/>
    <cellStyle name="40% - Accent5 3 3" xfId="5065"/>
    <cellStyle name="40% - Accent5 4" xfId="5066"/>
    <cellStyle name="40% - Accent5 4 2" xfId="5067"/>
    <cellStyle name="40% - Accent5 4 3" xfId="5068"/>
    <cellStyle name="40% - Accent5 5" xfId="5069"/>
    <cellStyle name="40% - Accent5 6" xfId="5070"/>
    <cellStyle name="40% - Accent5 7" xfId="5071"/>
    <cellStyle name="40% - Accent5 8" xfId="5072"/>
    <cellStyle name="40% - Accent5 9" xfId="5073"/>
    <cellStyle name="40% - Accent5_45647 - Annexe 6a au 31 03 2011 v2" xfId="5074"/>
    <cellStyle name="40% - Accent6" xfId="5075"/>
    <cellStyle name="40% - Accent6 10" xfId="5076"/>
    <cellStyle name="40% - Accent6 11" xfId="5077"/>
    <cellStyle name="40% - Accent6 12" xfId="5078"/>
    <cellStyle name="40% - Accent6 13" xfId="5079"/>
    <cellStyle name="40% - Accent6 2" xfId="5080"/>
    <cellStyle name="40% - Accent6 2 2" xfId="5081"/>
    <cellStyle name="40% - Accent6 2 3" xfId="5082"/>
    <cellStyle name="40% - Accent6 3" xfId="5083"/>
    <cellStyle name="40% - Accent6 3 2" xfId="5084"/>
    <cellStyle name="40% - Accent6 3 3" xfId="5085"/>
    <cellStyle name="40% - Accent6 4" xfId="5086"/>
    <cellStyle name="40% - Accent6 4 2" xfId="5087"/>
    <cellStyle name="40% - Accent6 4 3" xfId="5088"/>
    <cellStyle name="40% - Accent6 5" xfId="5089"/>
    <cellStyle name="40% - Accent6 6" xfId="5090"/>
    <cellStyle name="40% - Accent6 7" xfId="5091"/>
    <cellStyle name="40% - Accent6 8" xfId="5092"/>
    <cellStyle name="40% - Accent6 9" xfId="5093"/>
    <cellStyle name="40% - Accent6_45647 - Annexe 6a au 31 03 2011 v2" xfId="5094"/>
    <cellStyle name="40% - Colore 1" xfId="5095"/>
    <cellStyle name="40% - Colore 1 10" xfId="5096"/>
    <cellStyle name="40% - Colore 1 11" xfId="5097"/>
    <cellStyle name="40% - Colore 1 12" xfId="5098"/>
    <cellStyle name="40% - Colore 1 13" xfId="5099"/>
    <cellStyle name="40% - Colore 1 14" xfId="5100"/>
    <cellStyle name="40% - Colore 1 15" xfId="5101"/>
    <cellStyle name="40% - Colore 1 16" xfId="5102"/>
    <cellStyle name="40% - Colore 1 17" xfId="5103"/>
    <cellStyle name="40% - Colore 1 2" xfId="5104"/>
    <cellStyle name="40% - Colore 1 3" xfId="5105"/>
    <cellStyle name="40% - Colore 1 4" xfId="5106"/>
    <cellStyle name="40% - Colore 1 5" xfId="5107"/>
    <cellStyle name="40% - Colore 1 6" xfId="5108"/>
    <cellStyle name="40% - Colore 1 7" xfId="5109"/>
    <cellStyle name="40% - Colore 1 8" xfId="5110"/>
    <cellStyle name="40% - Colore 1 9" xfId="5111"/>
    <cellStyle name="40% - Colore 1_Display" xfId="5112"/>
    <cellStyle name="40% - Colore 2" xfId="5113"/>
    <cellStyle name="40% - Colore 2 10" xfId="5114"/>
    <cellStyle name="40% - Colore 2 11" xfId="5115"/>
    <cellStyle name="40% - Colore 2 12" xfId="5116"/>
    <cellStyle name="40% - Colore 2 13" xfId="5117"/>
    <cellStyle name="40% - Colore 2 14" xfId="5118"/>
    <cellStyle name="40% - Colore 2 15" xfId="5119"/>
    <cellStyle name="40% - Colore 2 16" xfId="5120"/>
    <cellStyle name="40% - Colore 2 17" xfId="5121"/>
    <cellStyle name="40% - Colore 2 2" xfId="5122"/>
    <cellStyle name="40% - Colore 2 3" xfId="5123"/>
    <cellStyle name="40% - Colore 2 4" xfId="5124"/>
    <cellStyle name="40% - Colore 2 5" xfId="5125"/>
    <cellStyle name="40% - Colore 2 6" xfId="5126"/>
    <cellStyle name="40% - Colore 2 7" xfId="5127"/>
    <cellStyle name="40% - Colore 2 8" xfId="5128"/>
    <cellStyle name="40% - Colore 2 9" xfId="5129"/>
    <cellStyle name="40% - Colore 2_Display" xfId="5130"/>
    <cellStyle name="40% - Colore 3" xfId="5131"/>
    <cellStyle name="40% - Colore 3 10" xfId="5132"/>
    <cellStyle name="40% - Colore 3 11" xfId="5133"/>
    <cellStyle name="40% - Colore 3 12" xfId="5134"/>
    <cellStyle name="40% - Colore 3 13" xfId="5135"/>
    <cellStyle name="40% - Colore 3 14" xfId="5136"/>
    <cellStyle name="40% - Colore 3 15" xfId="5137"/>
    <cellStyle name="40% - Colore 3 16" xfId="5138"/>
    <cellStyle name="40% - Colore 3 17" xfId="5139"/>
    <cellStyle name="40% - Colore 3 2" xfId="5140"/>
    <cellStyle name="40% - Colore 3 3" xfId="5141"/>
    <cellStyle name="40% - Colore 3 4" xfId="5142"/>
    <cellStyle name="40% - Colore 3 5" xfId="5143"/>
    <cellStyle name="40% - Colore 3 6" xfId="5144"/>
    <cellStyle name="40% - Colore 3 7" xfId="5145"/>
    <cellStyle name="40% - Colore 3 8" xfId="5146"/>
    <cellStyle name="40% - Colore 3 9" xfId="5147"/>
    <cellStyle name="40% - Colore 3_Display" xfId="5148"/>
    <cellStyle name="40% - Colore 4" xfId="5149"/>
    <cellStyle name="40% - Colore 4 10" xfId="5150"/>
    <cellStyle name="40% - Colore 4 11" xfId="5151"/>
    <cellStyle name="40% - Colore 4 12" xfId="5152"/>
    <cellStyle name="40% - Colore 4 13" xfId="5153"/>
    <cellStyle name="40% - Colore 4 14" xfId="5154"/>
    <cellStyle name="40% - Colore 4 15" xfId="5155"/>
    <cellStyle name="40% - Colore 4 16" xfId="5156"/>
    <cellStyle name="40% - Colore 4 17" xfId="5157"/>
    <cellStyle name="40% - Colore 4 2" xfId="5158"/>
    <cellStyle name="40% - Colore 4 3" xfId="5159"/>
    <cellStyle name="40% - Colore 4 4" xfId="5160"/>
    <cellStyle name="40% - Colore 4 5" xfId="5161"/>
    <cellStyle name="40% - Colore 4 6" xfId="5162"/>
    <cellStyle name="40% - Colore 4 7" xfId="5163"/>
    <cellStyle name="40% - Colore 4 8" xfId="5164"/>
    <cellStyle name="40% - Colore 4 9" xfId="5165"/>
    <cellStyle name="40% - Colore 4_Display" xfId="5166"/>
    <cellStyle name="40% - Colore 5" xfId="5167"/>
    <cellStyle name="40% - Colore 5 10" xfId="5168"/>
    <cellStyle name="40% - Colore 5 11" xfId="5169"/>
    <cellStyle name="40% - Colore 5 12" xfId="5170"/>
    <cellStyle name="40% - Colore 5 13" xfId="5171"/>
    <cellStyle name="40% - Colore 5 14" xfId="5172"/>
    <cellStyle name="40% - Colore 5 15" xfId="5173"/>
    <cellStyle name="40% - Colore 5 16" xfId="5174"/>
    <cellStyle name="40% - Colore 5 17" xfId="5175"/>
    <cellStyle name="40% - Colore 5 2" xfId="5176"/>
    <cellStyle name="40% - Colore 5 3" xfId="5177"/>
    <cellStyle name="40% - Colore 5 4" xfId="5178"/>
    <cellStyle name="40% - Colore 5 5" xfId="5179"/>
    <cellStyle name="40% - Colore 5 6" xfId="5180"/>
    <cellStyle name="40% - Colore 5 7" xfId="5181"/>
    <cellStyle name="40% - Colore 5 8" xfId="5182"/>
    <cellStyle name="40% - Colore 5 9" xfId="5183"/>
    <cellStyle name="40% - Colore 5_Display" xfId="5184"/>
    <cellStyle name="40% - Colore 6" xfId="5185"/>
    <cellStyle name="40% - Colore 6 10" xfId="5186"/>
    <cellStyle name="40% - Colore 6 11" xfId="5187"/>
    <cellStyle name="40% - Colore 6 12" xfId="5188"/>
    <cellStyle name="40% - Colore 6 13" xfId="5189"/>
    <cellStyle name="40% - Colore 6 14" xfId="5190"/>
    <cellStyle name="40% - Colore 6 15" xfId="5191"/>
    <cellStyle name="40% - Colore 6 16" xfId="5192"/>
    <cellStyle name="40% - Colore 6 17" xfId="5193"/>
    <cellStyle name="40% - Colore 6 2" xfId="5194"/>
    <cellStyle name="40% - Colore 6 3" xfId="5195"/>
    <cellStyle name="40% - Colore 6 4" xfId="5196"/>
    <cellStyle name="40% - Colore 6 5" xfId="5197"/>
    <cellStyle name="40% - Colore 6 6" xfId="5198"/>
    <cellStyle name="40% - Colore 6 7" xfId="5199"/>
    <cellStyle name="40% - Colore 6 8" xfId="5200"/>
    <cellStyle name="40% - Colore 6 9" xfId="5201"/>
    <cellStyle name="40% - Colore 6_Display" xfId="5202"/>
    <cellStyle name="60 % - Accent1 2" xfId="5203"/>
    <cellStyle name="60 % - Accent1 2 2" xfId="5204"/>
    <cellStyle name="60 % - Accent1 2 3" xfId="5205"/>
    <cellStyle name="60 % - Accent1 2_CONFIGURATION" xfId="5206"/>
    <cellStyle name="60 % - Accent1 3" xfId="5207"/>
    <cellStyle name="60 % - Accent2 2" xfId="5208"/>
    <cellStyle name="60 % - Accent2 2 2" xfId="5209"/>
    <cellStyle name="60 % - Accent2 2 3" xfId="5210"/>
    <cellStyle name="60 % - Accent2 2_CONFIGURATION" xfId="5211"/>
    <cellStyle name="60 % - Accent2 3" xfId="5212"/>
    <cellStyle name="60 % - Accent3 2" xfId="5213"/>
    <cellStyle name="60 % - Accent3 2 2" xfId="5214"/>
    <cellStyle name="60 % - Accent3 2 3" xfId="5215"/>
    <cellStyle name="60 % - Accent3 2_CONFIGURATION" xfId="5216"/>
    <cellStyle name="60 % - Accent3 3" xfId="5217"/>
    <cellStyle name="60 % - Accent4 2" xfId="5218"/>
    <cellStyle name="60 % - Accent4 2 2" xfId="5219"/>
    <cellStyle name="60 % - Accent4 2 3" xfId="5220"/>
    <cellStyle name="60 % - Accent4 2_CONFIGURATION" xfId="5221"/>
    <cellStyle name="60 % - Accent4 3" xfId="5222"/>
    <cellStyle name="60 % - Accent5 2" xfId="5223"/>
    <cellStyle name="60 % - Accent5 2 2" xfId="5224"/>
    <cellStyle name="60 % - Accent5 2 3" xfId="5225"/>
    <cellStyle name="60 % - Accent5 2_CONFIGURATION" xfId="5226"/>
    <cellStyle name="60 % - Accent5 3" xfId="5227"/>
    <cellStyle name="60 % - Accent6 2" xfId="5228"/>
    <cellStyle name="60 % - Accent6 2 2" xfId="5229"/>
    <cellStyle name="60 % - Accent6 2 3" xfId="5230"/>
    <cellStyle name="60 % - Accent6 2_CONFIGURATION" xfId="5231"/>
    <cellStyle name="60 % - Accent6 3" xfId="5232"/>
    <cellStyle name="60% - Accent1" xfId="5233"/>
    <cellStyle name="60% - Accent1 10" xfId="5234"/>
    <cellStyle name="60% - Accent1 11" xfId="5235"/>
    <cellStyle name="60% - Accent1 12" xfId="5236"/>
    <cellStyle name="60% - Accent1 13" xfId="5237"/>
    <cellStyle name="60% - Accent1 2" xfId="5238"/>
    <cellStyle name="60% - Accent1 3" xfId="5239"/>
    <cellStyle name="60% - Accent1 4" xfId="5240"/>
    <cellStyle name="60% - Accent1 5" xfId="5241"/>
    <cellStyle name="60% - Accent1 6" xfId="5242"/>
    <cellStyle name="60% - Accent1 7" xfId="5243"/>
    <cellStyle name="60% - Accent1 8" xfId="5244"/>
    <cellStyle name="60% - Accent1 9" xfId="5245"/>
    <cellStyle name="60% - Accent1_45647 - Annexe 6a au 31 03 2011 v2" xfId="5246"/>
    <cellStyle name="60% - Accent2" xfId="5247"/>
    <cellStyle name="60% - Accent2 10" xfId="5248"/>
    <cellStyle name="60% - Accent2 11" xfId="5249"/>
    <cellStyle name="60% - Accent2 12" xfId="5250"/>
    <cellStyle name="60% - Accent2 13" xfId="5251"/>
    <cellStyle name="60% - Accent2 2" xfId="5252"/>
    <cellStyle name="60% - Accent2 3" xfId="5253"/>
    <cellStyle name="60% - Accent2 4" xfId="5254"/>
    <cellStyle name="60% - Accent2 5" xfId="5255"/>
    <cellStyle name="60% - Accent2 6" xfId="5256"/>
    <cellStyle name="60% - Accent2 7" xfId="5257"/>
    <cellStyle name="60% - Accent2 8" xfId="5258"/>
    <cellStyle name="60% - Accent2 9" xfId="5259"/>
    <cellStyle name="60% - Accent2_45647 - Annexe 6a au 31 03 2011 v2" xfId="5260"/>
    <cellStyle name="60% - Accent3" xfId="5261"/>
    <cellStyle name="60% - Accent3 10" xfId="5262"/>
    <cellStyle name="60% - Accent3 11" xfId="5263"/>
    <cellStyle name="60% - Accent3 12" xfId="5264"/>
    <cellStyle name="60% - Accent3 13" xfId="5265"/>
    <cellStyle name="60% - Accent3 2" xfId="5266"/>
    <cellStyle name="60% - Accent3 3" xfId="5267"/>
    <cellStyle name="60% - Accent3 4" xfId="5268"/>
    <cellStyle name="60% - Accent3 5" xfId="5269"/>
    <cellStyle name="60% - Accent3 6" xfId="5270"/>
    <cellStyle name="60% - Accent3 7" xfId="5271"/>
    <cellStyle name="60% - Accent3 8" xfId="5272"/>
    <cellStyle name="60% - Accent3 9" xfId="5273"/>
    <cellStyle name="60% - Accent3_45647 - Annexe 6a au 31 03 2011 v2" xfId="5274"/>
    <cellStyle name="60% - Accent4" xfId="5275"/>
    <cellStyle name="60% - Accent4 10" xfId="5276"/>
    <cellStyle name="60% - Accent4 11" xfId="5277"/>
    <cellStyle name="60% - Accent4 12" xfId="5278"/>
    <cellStyle name="60% - Accent4 13" xfId="5279"/>
    <cellStyle name="60% - Accent4 2" xfId="5280"/>
    <cellStyle name="60% - Accent4 3" xfId="5281"/>
    <cellStyle name="60% - Accent4 4" xfId="5282"/>
    <cellStyle name="60% - Accent4 5" xfId="5283"/>
    <cellStyle name="60% - Accent4 6" xfId="5284"/>
    <cellStyle name="60% - Accent4 7" xfId="5285"/>
    <cellStyle name="60% - Accent4 8" xfId="5286"/>
    <cellStyle name="60% - Accent4 9" xfId="5287"/>
    <cellStyle name="60% - Accent4_45647 - Annexe 6a au 31 03 2011 v2" xfId="5288"/>
    <cellStyle name="60% - Accent5" xfId="5289"/>
    <cellStyle name="60% - Accent5 10" xfId="5290"/>
    <cellStyle name="60% - Accent5 11" xfId="5291"/>
    <cellStyle name="60% - Accent5 12" xfId="5292"/>
    <cellStyle name="60% - Accent5 13" xfId="5293"/>
    <cellStyle name="60% - Accent5 2" xfId="5294"/>
    <cellStyle name="60% - Accent5 3" xfId="5295"/>
    <cellStyle name="60% - Accent5 4" xfId="5296"/>
    <cellStyle name="60% - Accent5 5" xfId="5297"/>
    <cellStyle name="60% - Accent5 6" xfId="5298"/>
    <cellStyle name="60% - Accent5 7" xfId="5299"/>
    <cellStyle name="60% - Accent5 8" xfId="5300"/>
    <cellStyle name="60% - Accent5 9" xfId="5301"/>
    <cellStyle name="60% - Accent5_45647 - Annexe 6a au 31 03 2011 v2" xfId="5302"/>
    <cellStyle name="60% - Accent6" xfId="5303"/>
    <cellStyle name="60% - Accent6 10" xfId="5304"/>
    <cellStyle name="60% - Accent6 11" xfId="5305"/>
    <cellStyle name="60% - Accent6 12" xfId="5306"/>
    <cellStyle name="60% - Accent6 13" xfId="5307"/>
    <cellStyle name="60% - Accent6 2" xfId="5308"/>
    <cellStyle name="60% - Accent6 3" xfId="5309"/>
    <cellStyle name="60% - Accent6 4" xfId="5310"/>
    <cellStyle name="60% - Accent6 5" xfId="5311"/>
    <cellStyle name="60% - Accent6 6" xfId="5312"/>
    <cellStyle name="60% - Accent6 7" xfId="5313"/>
    <cellStyle name="60% - Accent6 8" xfId="5314"/>
    <cellStyle name="60% - Accent6 9" xfId="5315"/>
    <cellStyle name="60% - Accent6_45647 - Annexe 6a au 31 03 2011 v2" xfId="5316"/>
    <cellStyle name="60% - Colore 1" xfId="5317"/>
    <cellStyle name="60% - Colore 1 10" xfId="5318"/>
    <cellStyle name="60% - Colore 1 11" xfId="5319"/>
    <cellStyle name="60% - Colore 1 12" xfId="5320"/>
    <cellStyle name="60% - Colore 1 13" xfId="5321"/>
    <cellStyle name="60% - Colore 1 14" xfId="5322"/>
    <cellStyle name="60% - Colore 1 15" xfId="5323"/>
    <cellStyle name="60% - Colore 1 16" xfId="5324"/>
    <cellStyle name="60% - Colore 1 17" xfId="5325"/>
    <cellStyle name="60% - Colore 1 2" xfId="5326"/>
    <cellStyle name="60% - Colore 1 3" xfId="5327"/>
    <cellStyle name="60% - Colore 1 4" xfId="5328"/>
    <cellStyle name="60% - Colore 1 5" xfId="5329"/>
    <cellStyle name="60% - Colore 1 6" xfId="5330"/>
    <cellStyle name="60% - Colore 1 7" xfId="5331"/>
    <cellStyle name="60% - Colore 1 8" xfId="5332"/>
    <cellStyle name="60% - Colore 1 9" xfId="5333"/>
    <cellStyle name="60% - Colore 1_Display" xfId="5334"/>
    <cellStyle name="60% - Colore 2" xfId="5335"/>
    <cellStyle name="60% - Colore 2 10" xfId="5336"/>
    <cellStyle name="60% - Colore 2 11" xfId="5337"/>
    <cellStyle name="60% - Colore 2 12" xfId="5338"/>
    <cellStyle name="60% - Colore 2 13" xfId="5339"/>
    <cellStyle name="60% - Colore 2 14" xfId="5340"/>
    <cellStyle name="60% - Colore 2 15" xfId="5341"/>
    <cellStyle name="60% - Colore 2 16" xfId="5342"/>
    <cellStyle name="60% - Colore 2 17" xfId="5343"/>
    <cellStyle name="60% - Colore 2 2" xfId="5344"/>
    <cellStyle name="60% - Colore 2 3" xfId="5345"/>
    <cellStyle name="60% - Colore 2 4" xfId="5346"/>
    <cellStyle name="60% - Colore 2 5" xfId="5347"/>
    <cellStyle name="60% - Colore 2 6" xfId="5348"/>
    <cellStyle name="60% - Colore 2 7" xfId="5349"/>
    <cellStyle name="60% - Colore 2 8" xfId="5350"/>
    <cellStyle name="60% - Colore 2 9" xfId="5351"/>
    <cellStyle name="60% - Colore 2_Display" xfId="5352"/>
    <cellStyle name="60% - Colore 3" xfId="5353"/>
    <cellStyle name="60% - Colore 3 10" xfId="5354"/>
    <cellStyle name="60% - Colore 3 11" xfId="5355"/>
    <cellStyle name="60% - Colore 3 12" xfId="5356"/>
    <cellStyle name="60% - Colore 3 13" xfId="5357"/>
    <cellStyle name="60% - Colore 3 14" xfId="5358"/>
    <cellStyle name="60% - Colore 3 15" xfId="5359"/>
    <cellStyle name="60% - Colore 3 16" xfId="5360"/>
    <cellStyle name="60% - Colore 3 17" xfId="5361"/>
    <cellStyle name="60% - Colore 3 2" xfId="5362"/>
    <cellStyle name="60% - Colore 3 3" xfId="5363"/>
    <cellStyle name="60% - Colore 3 4" xfId="5364"/>
    <cellStyle name="60% - Colore 3 5" xfId="5365"/>
    <cellStyle name="60% - Colore 3 6" xfId="5366"/>
    <cellStyle name="60% - Colore 3 7" xfId="5367"/>
    <cellStyle name="60% - Colore 3 8" xfId="5368"/>
    <cellStyle name="60% - Colore 3 9" xfId="5369"/>
    <cellStyle name="60% - Colore 3_Display" xfId="5370"/>
    <cellStyle name="60% - Colore 4" xfId="5371"/>
    <cellStyle name="60% - Colore 4 10" xfId="5372"/>
    <cellStyle name="60% - Colore 4 11" xfId="5373"/>
    <cellStyle name="60% - Colore 4 12" xfId="5374"/>
    <cellStyle name="60% - Colore 4 13" xfId="5375"/>
    <cellStyle name="60% - Colore 4 14" xfId="5376"/>
    <cellStyle name="60% - Colore 4 15" xfId="5377"/>
    <cellStyle name="60% - Colore 4 16" xfId="5378"/>
    <cellStyle name="60% - Colore 4 17" xfId="5379"/>
    <cellStyle name="60% - Colore 4 2" xfId="5380"/>
    <cellStyle name="60% - Colore 4 3" xfId="5381"/>
    <cellStyle name="60% - Colore 4 4" xfId="5382"/>
    <cellStyle name="60% - Colore 4 5" xfId="5383"/>
    <cellStyle name="60% - Colore 4 6" xfId="5384"/>
    <cellStyle name="60% - Colore 4 7" xfId="5385"/>
    <cellStyle name="60% - Colore 4 8" xfId="5386"/>
    <cellStyle name="60% - Colore 4 9" xfId="5387"/>
    <cellStyle name="60% - Colore 4_Display" xfId="5388"/>
    <cellStyle name="60% - Colore 5" xfId="5389"/>
    <cellStyle name="60% - Colore 5 10" xfId="5390"/>
    <cellStyle name="60% - Colore 5 11" xfId="5391"/>
    <cellStyle name="60% - Colore 5 12" xfId="5392"/>
    <cellStyle name="60% - Colore 5 13" xfId="5393"/>
    <cellStyle name="60% - Colore 5 14" xfId="5394"/>
    <cellStyle name="60% - Colore 5 15" xfId="5395"/>
    <cellStyle name="60% - Colore 5 16" xfId="5396"/>
    <cellStyle name="60% - Colore 5 17" xfId="5397"/>
    <cellStyle name="60% - Colore 5 2" xfId="5398"/>
    <cellStyle name="60% - Colore 5 3" xfId="5399"/>
    <cellStyle name="60% - Colore 5 4" xfId="5400"/>
    <cellStyle name="60% - Colore 5 5" xfId="5401"/>
    <cellStyle name="60% - Colore 5 6" xfId="5402"/>
    <cellStyle name="60% - Colore 5 7" xfId="5403"/>
    <cellStyle name="60% - Colore 5 8" xfId="5404"/>
    <cellStyle name="60% - Colore 5 9" xfId="5405"/>
    <cellStyle name="60% - Colore 5_Display" xfId="5406"/>
    <cellStyle name="60% - Colore 6" xfId="5407"/>
    <cellStyle name="60% - Colore 6 10" xfId="5408"/>
    <cellStyle name="60% - Colore 6 11" xfId="5409"/>
    <cellStyle name="60% - Colore 6 12" xfId="5410"/>
    <cellStyle name="60% - Colore 6 13" xfId="5411"/>
    <cellStyle name="60% - Colore 6 14" xfId="5412"/>
    <cellStyle name="60% - Colore 6 15" xfId="5413"/>
    <cellStyle name="60% - Colore 6 16" xfId="5414"/>
    <cellStyle name="60% - Colore 6 17" xfId="5415"/>
    <cellStyle name="60% - Colore 6 2" xfId="5416"/>
    <cellStyle name="60% - Colore 6 3" xfId="5417"/>
    <cellStyle name="60% - Colore 6 4" xfId="5418"/>
    <cellStyle name="60% - Colore 6 5" xfId="5419"/>
    <cellStyle name="60% - Colore 6 6" xfId="5420"/>
    <cellStyle name="60% - Colore 6 7" xfId="5421"/>
    <cellStyle name="60% - Colore 6 8" xfId="5422"/>
    <cellStyle name="60% - Colore 6 9" xfId="5423"/>
    <cellStyle name="60% - Colore 6_Display" xfId="5424"/>
    <cellStyle name="_x001c_À " xfId="5425"/>
    <cellStyle name="_x001c_À  2" xfId="5426"/>
    <cellStyle name="A_Cacher" xfId="5427"/>
    <cellStyle name="ac" xfId="5428"/>
    <cellStyle name="ac 2" xfId="5429"/>
    <cellStyle name="Accent1 10" xfId="5430"/>
    <cellStyle name="Accent1 11" xfId="5431"/>
    <cellStyle name="Accent1 12" xfId="5432"/>
    <cellStyle name="Accent1 13" xfId="5433"/>
    <cellStyle name="Accent1 14" xfId="5434"/>
    <cellStyle name="Accent1 2" xfId="5435"/>
    <cellStyle name="Accent1 2 2" xfId="5436"/>
    <cellStyle name="Accent1 2 3" xfId="5437"/>
    <cellStyle name="Accent1 2_CONFIGURATION" xfId="5438"/>
    <cellStyle name="Accent1 3" xfId="5439"/>
    <cellStyle name="Accent1 4" xfId="5440"/>
    <cellStyle name="Accent1 5" xfId="5441"/>
    <cellStyle name="Accent1 6" xfId="5442"/>
    <cellStyle name="Accent1 7" xfId="5443"/>
    <cellStyle name="Accent1 8" xfId="5444"/>
    <cellStyle name="Accent1 9" xfId="5445"/>
    <cellStyle name="Accent2 10" xfId="5446"/>
    <cellStyle name="Accent2 11" xfId="5447"/>
    <cellStyle name="Accent2 12" xfId="5448"/>
    <cellStyle name="Accent2 13" xfId="5449"/>
    <cellStyle name="Accent2 14" xfId="5450"/>
    <cellStyle name="Accent2 2" xfId="5451"/>
    <cellStyle name="Accent2 2 2" xfId="5452"/>
    <cellStyle name="Accent2 2 3" xfId="5453"/>
    <cellStyle name="Accent2 2_CONFIGURATION" xfId="5454"/>
    <cellStyle name="Accent2 3" xfId="5455"/>
    <cellStyle name="Accent2 4" xfId="5456"/>
    <cellStyle name="Accent2 5" xfId="5457"/>
    <cellStyle name="Accent2 6" xfId="5458"/>
    <cellStyle name="Accent2 7" xfId="5459"/>
    <cellStyle name="Accent2 8" xfId="5460"/>
    <cellStyle name="Accent2 9" xfId="5461"/>
    <cellStyle name="Accent3 10" xfId="5462"/>
    <cellStyle name="Accent3 11" xfId="5463"/>
    <cellStyle name="Accent3 12" xfId="5464"/>
    <cellStyle name="Accent3 13" xfId="5465"/>
    <cellStyle name="Accent3 14" xfId="5466"/>
    <cellStyle name="Accent3 2" xfId="5467"/>
    <cellStyle name="Accent3 2 2" xfId="5468"/>
    <cellStyle name="Accent3 2 3" xfId="5469"/>
    <cellStyle name="Accent3 2_CONFIGURATION" xfId="5470"/>
    <cellStyle name="Accent3 3" xfId="5471"/>
    <cellStyle name="Accent3 4" xfId="5472"/>
    <cellStyle name="Accent3 5" xfId="5473"/>
    <cellStyle name="Accent3 6" xfId="5474"/>
    <cellStyle name="Accent3 7" xfId="5475"/>
    <cellStyle name="Accent3 8" xfId="5476"/>
    <cellStyle name="Accent3 9" xfId="5477"/>
    <cellStyle name="Accent4 10" xfId="5478"/>
    <cellStyle name="Accent4 11" xfId="5479"/>
    <cellStyle name="Accent4 12" xfId="5480"/>
    <cellStyle name="Accent4 13" xfId="5481"/>
    <cellStyle name="Accent4 14" xfId="5482"/>
    <cellStyle name="Accent4 2" xfId="5483"/>
    <cellStyle name="Accent4 2 2" xfId="5484"/>
    <cellStyle name="Accent4 2 3" xfId="5485"/>
    <cellStyle name="Accent4 2_CONFIGURATION" xfId="5486"/>
    <cellStyle name="Accent4 3" xfId="5487"/>
    <cellStyle name="Accent4 4" xfId="5488"/>
    <cellStyle name="Accent4 5" xfId="5489"/>
    <cellStyle name="Accent4 6" xfId="5490"/>
    <cellStyle name="Accent4 7" xfId="5491"/>
    <cellStyle name="Accent4 8" xfId="5492"/>
    <cellStyle name="Accent4 9" xfId="5493"/>
    <cellStyle name="Accent5 10" xfId="5494"/>
    <cellStyle name="Accent5 11" xfId="5495"/>
    <cellStyle name="Accent5 12" xfId="5496"/>
    <cellStyle name="Accent5 13" xfId="5497"/>
    <cellStyle name="Accent5 14" xfId="5498"/>
    <cellStyle name="Accent5 15" xfId="5499"/>
    <cellStyle name="Accent5 2" xfId="5500"/>
    <cellStyle name="Accent5 2 2" xfId="5501"/>
    <cellStyle name="Accent5 2 3" xfId="5502"/>
    <cellStyle name="Accent5 2_CONFIGURATION" xfId="5503"/>
    <cellStyle name="Accent5 3" xfId="5504"/>
    <cellStyle name="Accent5 4" xfId="5505"/>
    <cellStyle name="Accent5 5" xfId="5506"/>
    <cellStyle name="Accent5 6" xfId="5507"/>
    <cellStyle name="Accent5 7" xfId="5508"/>
    <cellStyle name="Accent5 8" xfId="5509"/>
    <cellStyle name="Accent5 9" xfId="5510"/>
    <cellStyle name="Accent6 10" xfId="5511"/>
    <cellStyle name="Accent6 11" xfId="5512"/>
    <cellStyle name="Accent6 12" xfId="5513"/>
    <cellStyle name="Accent6 13" xfId="5514"/>
    <cellStyle name="Accent6 14" xfId="5515"/>
    <cellStyle name="Accent6 2" xfId="5516"/>
    <cellStyle name="Accent6 2 2" xfId="5517"/>
    <cellStyle name="Accent6 2 3" xfId="5518"/>
    <cellStyle name="Accent6 2_CONFIGURATION" xfId="5519"/>
    <cellStyle name="Accent6 3" xfId="5520"/>
    <cellStyle name="Accent6 4" xfId="5521"/>
    <cellStyle name="Accent6 5" xfId="5522"/>
    <cellStyle name="Accent6 6" xfId="5523"/>
    <cellStyle name="Accent6 7" xfId="5524"/>
    <cellStyle name="Accent6 8" xfId="5525"/>
    <cellStyle name="Accent6 9" xfId="5526"/>
    <cellStyle name="accounting" xfId="5527"/>
    <cellStyle name="accounting 2" xfId="5528"/>
    <cellStyle name="accounting 2 2" xfId="5529"/>
    <cellStyle name="accounting 2 2 2" xfId="5530"/>
    <cellStyle name="accounting 2 3" xfId="5531"/>
    <cellStyle name="accounting 2 4" xfId="5532"/>
    <cellStyle name="accounting 2 5" xfId="5533"/>
    <cellStyle name="accounting 2 6" xfId="5534"/>
    <cellStyle name="accounting 3" xfId="5535"/>
    <cellStyle name="accounting 3 2" xfId="5536"/>
    <cellStyle name="accounting 4" xfId="5537"/>
    <cellStyle name="accounting 5" xfId="5538"/>
    <cellStyle name="accounting 6" xfId="5539"/>
    <cellStyle name="accounting 7" xfId="5540"/>
    <cellStyle name="act" xfId="5541"/>
    <cellStyle name="act 10" xfId="5542"/>
    <cellStyle name="act 11" xfId="5543"/>
    <cellStyle name="act 12" xfId="5544"/>
    <cellStyle name="act 13" xfId="5545"/>
    <cellStyle name="act 14" xfId="5546"/>
    <cellStyle name="act 15" xfId="5547"/>
    <cellStyle name="act 16" xfId="5548"/>
    <cellStyle name="act 17" xfId="5549"/>
    <cellStyle name="act 2" xfId="5550"/>
    <cellStyle name="act 2 2" xfId="5551"/>
    <cellStyle name="act 2_Degas HFTO" xfId="5552"/>
    <cellStyle name="act 3" xfId="5553"/>
    <cellStyle name="act 4" xfId="5554"/>
    <cellStyle name="act 5" xfId="5555"/>
    <cellStyle name="act 6" xfId="5556"/>
    <cellStyle name="act 7" xfId="5557"/>
    <cellStyle name="act 8" xfId="5558"/>
    <cellStyle name="act 9" xfId="5559"/>
    <cellStyle name="act_Degas HFTO" xfId="5560"/>
    <cellStyle name="Adjustable" xfId="5561"/>
    <cellStyle name="AFE" xfId="5562"/>
    <cellStyle name="AFE 10" xfId="5563"/>
    <cellStyle name="AFE 11" xfId="5564"/>
    <cellStyle name="AFE 12" xfId="5565"/>
    <cellStyle name="AFE 13" xfId="5566"/>
    <cellStyle name="AFE 14" xfId="5567"/>
    <cellStyle name="AFE 15" xfId="5568"/>
    <cellStyle name="AFE 16" xfId="5569"/>
    <cellStyle name="AFE 17" xfId="5570"/>
    <cellStyle name="AFE 2" xfId="5571"/>
    <cellStyle name="AFE 3" xfId="5572"/>
    <cellStyle name="AFE 4" xfId="5573"/>
    <cellStyle name="AFE 5" xfId="5574"/>
    <cellStyle name="AFE 6" xfId="5575"/>
    <cellStyle name="AFE 7" xfId="5576"/>
    <cellStyle name="AFE 8" xfId="5577"/>
    <cellStyle name="AFE 9" xfId="5578"/>
    <cellStyle name="AFE_Degas HFTO" xfId="5579"/>
    <cellStyle name="AminPageHeading" xfId="5580"/>
    <cellStyle name="Arial 10" xfId="5581"/>
    <cellStyle name="Arial 10 2" xfId="5582"/>
    <cellStyle name="Arial 10 2 2" xfId="5583"/>
    <cellStyle name="Arial 10 3" xfId="5584"/>
    <cellStyle name="Arial 10_Cadrage conso" xfId="5585"/>
    <cellStyle name="Arial 12" xfId="5586"/>
    <cellStyle name="AskSide" xfId="5587"/>
    <cellStyle name="Assumption" xfId="5588"/>
    <cellStyle name="Assumption 2" xfId="5589"/>
    <cellStyle name="Assumption 3" xfId="5590"/>
    <cellStyle name="Assumption 4" xfId="5591"/>
    <cellStyle name="Assumption 5" xfId="5592"/>
    <cellStyle name="Auto" xfId="5593"/>
    <cellStyle name="AutoFormat Options" xfId="5594"/>
    <cellStyle name="AutoFormat Options 2" xfId="5595"/>
    <cellStyle name="AutoFormat Options 2 2" xfId="5596"/>
    <cellStyle name="AutoFormat Options 3" xfId="5597"/>
    <cellStyle name="Avertissement 2" xfId="5598"/>
    <cellStyle name="Avertissement 3" xfId="5599"/>
    <cellStyle name="Axis.EffectiveDate" xfId="5600"/>
    <cellStyle name="Axis.Seasoning" xfId="5601"/>
    <cellStyle name="b" xfId="5602"/>
    <cellStyle name="b 10" xfId="5603"/>
    <cellStyle name="b 11" xfId="5604"/>
    <cellStyle name="b 12" xfId="5605"/>
    <cellStyle name="b 13" xfId="5606"/>
    <cellStyle name="b 14" xfId="5607"/>
    <cellStyle name="b 15" xfId="5608"/>
    <cellStyle name="b 16" xfId="5609"/>
    <cellStyle name="b 17" xfId="5610"/>
    <cellStyle name="b 18" xfId="5611"/>
    <cellStyle name="b 19" xfId="5612"/>
    <cellStyle name="b 2" xfId="5613"/>
    <cellStyle name="b 2 2" xfId="5614"/>
    <cellStyle name="b 2 3" xfId="5615"/>
    <cellStyle name="b 2 4" xfId="5616"/>
    <cellStyle name="b 2 5" xfId="5617"/>
    <cellStyle name="b 2 6" xfId="5618"/>
    <cellStyle name="b 20" xfId="5619"/>
    <cellStyle name="b 21" xfId="5620"/>
    <cellStyle name="b 22" xfId="5621"/>
    <cellStyle name="b 3" xfId="5622"/>
    <cellStyle name="b 3 2" xfId="5623"/>
    <cellStyle name="b 4" xfId="5624"/>
    <cellStyle name="b 4 2" xfId="5625"/>
    <cellStyle name="b 5" xfId="5626"/>
    <cellStyle name="b 5 2" xfId="5627"/>
    <cellStyle name="b 6" xfId="5628"/>
    <cellStyle name="b 6 2" xfId="5629"/>
    <cellStyle name="b 7" xfId="5630"/>
    <cellStyle name="b 7 2" xfId="5631"/>
    <cellStyle name="b 8" xfId="5632"/>
    <cellStyle name="b 9" xfId="5633"/>
    <cellStyle name="b_~0950885" xfId="5634"/>
    <cellStyle name="b_~5830458" xfId="5635"/>
    <cellStyle name="b_~8064952" xfId="5636"/>
    <cellStyle name="b_Fichier des tableaux ENG_EF_sc590" xfId="5637"/>
    <cellStyle name="b_Master états financiers de synthèse IFRS_201112 V0" xfId="5638"/>
    <cellStyle name="b_Queen III - PPA reversal Banking Book - 090630" xfId="5639"/>
    <cellStyle name="b_Queen III - PPA reversal Banking Book - 090630 2" xfId="5640"/>
    <cellStyle name="b_Queen III - PPA reversal Banking Book - 090630 2 2" xfId="5641"/>
    <cellStyle name="b_Queen III - PPA reversal Banking Book - 090630 2 3" xfId="5642"/>
    <cellStyle name="b_Queen III - PPA reversal Banking Book - 090630 2 4" xfId="5643"/>
    <cellStyle name="b_Queen III - PPA reversal Banking Book - 090630 2 5" xfId="5644"/>
    <cellStyle name="b_Queen III - PPA reversal Banking Book - 090630 2 6" xfId="5645"/>
    <cellStyle name="b_Queen III - PPA reversal Banking Book - 090630_21h" xfId="5646"/>
    <cellStyle name="b_Queen III - PPA reversal Banking Book - 090708h" xfId="5647"/>
    <cellStyle name="b_Queen III - PPA reversal Banking Book - 090709 12h vm pour databook" xfId="5648"/>
    <cellStyle name="b_Queen III - PPA reversal Banking Book - 090709 12h vm pour databook 2" xfId="5649"/>
    <cellStyle name="b_Queen III - PPA reversal Banking Book - 090709 12h vm pour databook 2 2" xfId="5650"/>
    <cellStyle name="b_Queen III - PPA reversal Banking Book - 090709 12h vm pour databook 2 3" xfId="5651"/>
    <cellStyle name="b_Queen III - PPA reversal Banking Book - 090709 12h vm pour databook 2 4" xfId="5652"/>
    <cellStyle name="b_Queen III - PPA reversal Banking Book - 090709 12h vm pour databook 2 5" xfId="5653"/>
    <cellStyle name="b_Queen III - PPA reversal Banking Book - 090709 12h vm pour databook 2 6" xfId="5654"/>
    <cellStyle name="b_Queen III - Rationalisation des Issued Debts - 090723" xfId="5655"/>
    <cellStyle name="b_Tableauxà modifier dans états fin_gb_rev" xfId="5656"/>
    <cellStyle name="b0let" xfId="5657"/>
    <cellStyle name="Bad" xfId="5658"/>
    <cellStyle name="Bad 10" xfId="5659"/>
    <cellStyle name="Bad 11" xfId="5660"/>
    <cellStyle name="Bad 12" xfId="5661"/>
    <cellStyle name="Bad 13" xfId="5662"/>
    <cellStyle name="Bad 14" xfId="5663"/>
    <cellStyle name="Bad 15" xfId="5664"/>
    <cellStyle name="Bad 16" xfId="5665"/>
    <cellStyle name="Bad 17" xfId="5666"/>
    <cellStyle name="Bad 2" xfId="5667"/>
    <cellStyle name="Bad 3" xfId="5668"/>
    <cellStyle name="Bad 4" xfId="5669"/>
    <cellStyle name="Bad 5" xfId="5670"/>
    <cellStyle name="Bad 6" xfId="5671"/>
    <cellStyle name="Bad 7" xfId="5672"/>
    <cellStyle name="Bad 8" xfId="5673"/>
    <cellStyle name="Bad 9" xfId="5674"/>
    <cellStyle name="Bad_45647 - Annexe 6a au 31 03 2011 v2" xfId="5675"/>
    <cellStyle name="Banner" xfId="5676"/>
    <cellStyle name="Banner 2" xfId="5677"/>
    <cellStyle name="BartText" xfId="5678"/>
    <cellStyle name="-Bas de tableau" xfId="5679"/>
    <cellStyle name="bbox" xfId="5680"/>
    <cellStyle name="bbox 10" xfId="5681"/>
    <cellStyle name="bbox 11" xfId="5682"/>
    <cellStyle name="bbox 12" xfId="5683"/>
    <cellStyle name="bbox 13" xfId="5684"/>
    <cellStyle name="bbox 14" xfId="5685"/>
    <cellStyle name="bbox 15" xfId="5686"/>
    <cellStyle name="bbox 16" xfId="5687"/>
    <cellStyle name="bbox 17" xfId="5688"/>
    <cellStyle name="bbox 2" xfId="5689"/>
    <cellStyle name="bbox 3" xfId="5690"/>
    <cellStyle name="bbox 4" xfId="5691"/>
    <cellStyle name="bbox 5" xfId="5692"/>
    <cellStyle name="bbox 6" xfId="5693"/>
    <cellStyle name="bbox 7" xfId="5694"/>
    <cellStyle name="bbox 8" xfId="5695"/>
    <cellStyle name="bbox 9" xfId="5696"/>
    <cellStyle name="Berekening" xfId="5697"/>
    <cellStyle name="BidSide" xfId="5698"/>
    <cellStyle name="Big Money" xfId="5699"/>
    <cellStyle name="BLACK" xfId="5700"/>
    <cellStyle name="BLACK 2" xfId="5701"/>
    <cellStyle name="BLACK 2 2" xfId="5702"/>
    <cellStyle name="BLACK 2 2 2" xfId="5703"/>
    <cellStyle name="BLACK 2 3" xfId="5704"/>
    <cellStyle name="BLACK 3" xfId="5705"/>
    <cellStyle name="BLACK 3 2" xfId="5706"/>
    <cellStyle name="BLACK 4" xfId="5707"/>
    <cellStyle name="black-white" xfId="5708"/>
    <cellStyle name="black-white 10" xfId="5709"/>
    <cellStyle name="black-white 11" xfId="5710"/>
    <cellStyle name="black-white 12" xfId="5711"/>
    <cellStyle name="black-white 13" xfId="5712"/>
    <cellStyle name="black-white 14" xfId="5713"/>
    <cellStyle name="black-white 15" xfId="5714"/>
    <cellStyle name="black-white 16" xfId="5715"/>
    <cellStyle name="black-white 17" xfId="5716"/>
    <cellStyle name="black-white 2" xfId="5717"/>
    <cellStyle name="black-white 2 2" xfId="5718"/>
    <cellStyle name="black-white 3" xfId="5719"/>
    <cellStyle name="black-white 4" xfId="5720"/>
    <cellStyle name="black-white 5" xfId="5721"/>
    <cellStyle name="black-white 6" xfId="5722"/>
    <cellStyle name="black-white 7" xfId="5723"/>
    <cellStyle name="black-white 8" xfId="5724"/>
    <cellStyle name="black-white 9" xfId="5725"/>
    <cellStyle name="black-white small" xfId="5726"/>
    <cellStyle name="black-white small 10" xfId="5727"/>
    <cellStyle name="black-white small 11" xfId="5728"/>
    <cellStyle name="black-white small 12" xfId="5729"/>
    <cellStyle name="black-white small 13" xfId="5730"/>
    <cellStyle name="black-white small 14" xfId="5731"/>
    <cellStyle name="black-white small 15" xfId="5732"/>
    <cellStyle name="black-white small 16" xfId="5733"/>
    <cellStyle name="black-white small 17" xfId="5734"/>
    <cellStyle name="black-white small 2" xfId="5735"/>
    <cellStyle name="black-white small 2 2" xfId="5736"/>
    <cellStyle name="black-white small 3" xfId="5737"/>
    <cellStyle name="black-white small 4" xfId="5738"/>
    <cellStyle name="black-white small 5" xfId="5739"/>
    <cellStyle name="black-white small 6" xfId="5740"/>
    <cellStyle name="black-white small 7" xfId="5741"/>
    <cellStyle name="black-white small 8" xfId="5742"/>
    <cellStyle name="black-white small 9" xfId="5743"/>
    <cellStyle name="black-white small_~0950885" xfId="5744"/>
    <cellStyle name="black-white_~0950885" xfId="5745"/>
    <cellStyle name="Blank [$]" xfId="5746"/>
    <cellStyle name="Blank [$] 2" xfId="5747"/>
    <cellStyle name="Blank [$] 2 2" xfId="5748"/>
    <cellStyle name="Blank [$] 2 2 2" xfId="5749"/>
    <cellStyle name="Blank [$] 2 3" xfId="5750"/>
    <cellStyle name="Blank [$] 3" xfId="5751"/>
    <cellStyle name="Blank [$] 3 2" xfId="5752"/>
    <cellStyle name="Blank [$] 4" xfId="5753"/>
    <cellStyle name="Blank [%]" xfId="5754"/>
    <cellStyle name="Blank [%] 2" xfId="5755"/>
    <cellStyle name="Blank [%] 2 2" xfId="5756"/>
    <cellStyle name="Blank [%] 2 2 2" xfId="5757"/>
    <cellStyle name="Blank [%] 2 3" xfId="5758"/>
    <cellStyle name="Blank [%] 3" xfId="5759"/>
    <cellStyle name="Blank [%] 3 2" xfId="5760"/>
    <cellStyle name="Blank [%] 4" xfId="5761"/>
    <cellStyle name="Blank [,]" xfId="5762"/>
    <cellStyle name="Blank [,] 2" xfId="5763"/>
    <cellStyle name="Blank [,] 2 2" xfId="5764"/>
    <cellStyle name="Blank [,] 2 2 2" xfId="5765"/>
    <cellStyle name="Blank [,] 2 3" xfId="5766"/>
    <cellStyle name="Blank [,] 3" xfId="5767"/>
    <cellStyle name="Blank [,] 3 2" xfId="5768"/>
    <cellStyle name="Blank [,] 4" xfId="5769"/>
    <cellStyle name="Blank [1$]" xfId="5770"/>
    <cellStyle name="Blank [1$] 2" xfId="5771"/>
    <cellStyle name="Blank [1$] 2 2" xfId="5772"/>
    <cellStyle name="Blank [1$] 2 2 2" xfId="5773"/>
    <cellStyle name="Blank [1$] 2 3" xfId="5774"/>
    <cellStyle name="Blank [1$] 3" xfId="5775"/>
    <cellStyle name="Blank [1$] 3 2" xfId="5776"/>
    <cellStyle name="Blank [1$] 4" xfId="5777"/>
    <cellStyle name="Blank [1%]" xfId="5778"/>
    <cellStyle name="Blank [1%] 2" xfId="5779"/>
    <cellStyle name="Blank [1%] 2 2" xfId="5780"/>
    <cellStyle name="Blank [1%] 2 2 2" xfId="5781"/>
    <cellStyle name="Blank [1%] 2 3" xfId="5782"/>
    <cellStyle name="Blank [1%] 3" xfId="5783"/>
    <cellStyle name="Blank [1%] 3 2" xfId="5784"/>
    <cellStyle name="Blank [1%] 4" xfId="5785"/>
    <cellStyle name="Blank [1,]" xfId="5786"/>
    <cellStyle name="Blank [1,] 2" xfId="5787"/>
    <cellStyle name="Blank [1,] 2 2" xfId="5788"/>
    <cellStyle name="Blank [1,] 2 2 2" xfId="5789"/>
    <cellStyle name="Blank [1,] 2 3" xfId="5790"/>
    <cellStyle name="Blank [1,] 3" xfId="5791"/>
    <cellStyle name="Blank [1,] 3 2" xfId="5792"/>
    <cellStyle name="Blank [1,] 4" xfId="5793"/>
    <cellStyle name="Blank [2$]" xfId="5794"/>
    <cellStyle name="Blank [2$] 2" xfId="5795"/>
    <cellStyle name="Blank [2$] 2 2" xfId="5796"/>
    <cellStyle name="Blank [2$] 2 2 2" xfId="5797"/>
    <cellStyle name="Blank [2$] 2 3" xfId="5798"/>
    <cellStyle name="Blank [2$] 3" xfId="5799"/>
    <cellStyle name="Blank [2$] 3 2" xfId="5800"/>
    <cellStyle name="Blank [2$] 4" xfId="5801"/>
    <cellStyle name="Blank [2%]" xfId="5802"/>
    <cellStyle name="Blank [2%] 2" xfId="5803"/>
    <cellStyle name="Blank [2%] 2 2" xfId="5804"/>
    <cellStyle name="Blank [2%] 2 2 2" xfId="5805"/>
    <cellStyle name="Blank [2%] 2 3" xfId="5806"/>
    <cellStyle name="Blank [2%] 3" xfId="5807"/>
    <cellStyle name="Blank [2%] 3 2" xfId="5808"/>
    <cellStyle name="Blank [2%] 4" xfId="5809"/>
    <cellStyle name="Blank [2,]" xfId="5810"/>
    <cellStyle name="Blank [2,] 2" xfId="5811"/>
    <cellStyle name="Blank [2,] 2 2" xfId="5812"/>
    <cellStyle name="Blank [2,] 2 2 2" xfId="5813"/>
    <cellStyle name="Blank [2,] 2 3" xfId="5814"/>
    <cellStyle name="Blank [2,] 3" xfId="5815"/>
    <cellStyle name="Blank [2,] 3 2" xfId="5816"/>
    <cellStyle name="Blank [2,] 4" xfId="5817"/>
    <cellStyle name="Blank [3$]" xfId="5818"/>
    <cellStyle name="Blank [3$] 2" xfId="5819"/>
    <cellStyle name="Blank [3$] 2 2" xfId="5820"/>
    <cellStyle name="Blank [3$] 2 2 2" xfId="5821"/>
    <cellStyle name="Blank [3$] 2 3" xfId="5822"/>
    <cellStyle name="Blank [3$] 3" xfId="5823"/>
    <cellStyle name="Blank [3$] 3 2" xfId="5824"/>
    <cellStyle name="Blank [3$] 4" xfId="5825"/>
    <cellStyle name="Blank [3%]" xfId="5826"/>
    <cellStyle name="Blank [3%] 2" xfId="5827"/>
    <cellStyle name="Blank [3%] 2 2" xfId="5828"/>
    <cellStyle name="Blank [3%] 2 2 2" xfId="5829"/>
    <cellStyle name="Blank [3%] 2 3" xfId="5830"/>
    <cellStyle name="Blank [3%] 3" xfId="5831"/>
    <cellStyle name="Blank [3%] 3 2" xfId="5832"/>
    <cellStyle name="Blank [3%] 4" xfId="5833"/>
    <cellStyle name="Blank [3,]" xfId="5834"/>
    <cellStyle name="Blank [3,] 2" xfId="5835"/>
    <cellStyle name="Blank [3,] 2 2" xfId="5836"/>
    <cellStyle name="Blank [3,] 2 2 2" xfId="5837"/>
    <cellStyle name="Blank [3,] 2 3" xfId="5838"/>
    <cellStyle name="Blank [3,] 3" xfId="5839"/>
    <cellStyle name="Blank [3,] 3 2" xfId="5840"/>
    <cellStyle name="Blank [3,] 4" xfId="5841"/>
    <cellStyle name="Blank [Date]" xfId="5842"/>
    <cellStyle name="Blank [Date] 2" xfId="5843"/>
    <cellStyle name="Blank [Date] 2 2" xfId="5844"/>
    <cellStyle name="Blank [Date] 2 2 2" xfId="5845"/>
    <cellStyle name="Blank [Date] 2 3" xfId="5846"/>
    <cellStyle name="Blank [Date] 3" xfId="5847"/>
    <cellStyle name="Blank [Date] 3 2" xfId="5848"/>
    <cellStyle name="Blank [Date] 4" xfId="5849"/>
    <cellStyle name="Blank [D-M-Y]" xfId="5850"/>
    <cellStyle name="Blank [D-M-Y] 2" xfId="5851"/>
    <cellStyle name="Blank [D-M-Y] 2 2" xfId="5852"/>
    <cellStyle name="Blank [D-M-Y] 2 2 2" xfId="5853"/>
    <cellStyle name="Blank [D-M-Y] 2 3" xfId="5854"/>
    <cellStyle name="Blank [D-M-Y] 3" xfId="5855"/>
    <cellStyle name="Blank [D-M-Y] 3 2" xfId="5856"/>
    <cellStyle name="Blank [D-M-Y] 4" xfId="5857"/>
    <cellStyle name="Blank [K,]" xfId="5858"/>
    <cellStyle name="Blank [K,] 2" xfId="5859"/>
    <cellStyle name="Blank [K,] 2 2" xfId="5860"/>
    <cellStyle name="Blank [K,] 2 2 2" xfId="5861"/>
    <cellStyle name="Blank [K,] 2 3" xfId="5862"/>
    <cellStyle name="Blank [K,] 3" xfId="5863"/>
    <cellStyle name="Blank [K,] 3 2" xfId="5864"/>
    <cellStyle name="Blank [K,] 4" xfId="5865"/>
    <cellStyle name="BlankedZeros" xfId="5866"/>
    <cellStyle name="bleu fixe" xfId="5867"/>
    <cellStyle name="bleu fixe cadre" xfId="5868"/>
    <cellStyle name="bleu fixe_arrêté conso 31-12-01" xfId="5869"/>
    <cellStyle name="bleucadre" xfId="5870"/>
    <cellStyle name="Blue - Normal" xfId="5871"/>
    <cellStyle name="Blue - Normal 2" xfId="5872"/>
    <cellStyle name="Blue - Normal_~0950885" xfId="5873"/>
    <cellStyle name="Blue - small" xfId="5874"/>
    <cellStyle name="Blue - small 2" xfId="5875"/>
    <cellStyle name="Blue - small_~0950885" xfId="5876"/>
    <cellStyle name="Blue - underline, small" xfId="5877"/>
    <cellStyle name="Blue - underline, small 2" xfId="5878"/>
    <cellStyle name="Blue - underline, small_~0950885" xfId="5879"/>
    <cellStyle name="blue shading" xfId="5880"/>
    <cellStyle name="blue shading 2" xfId="5881"/>
    <cellStyle name="Blue wording" xfId="5882"/>
    <cellStyle name="Blue wording 2" xfId="5883"/>
    <cellStyle name="blue$00" xfId="5884"/>
    <cellStyle name="blue$00 2" xfId="5885"/>
    <cellStyle name="blue$00 2 2" xfId="5886"/>
    <cellStyle name="blue$00 2 2 2" xfId="5887"/>
    <cellStyle name="blue$00 2 3" xfId="5888"/>
    <cellStyle name="blue$00 3" xfId="5889"/>
    <cellStyle name="blue$00 3 2" xfId="5890"/>
    <cellStyle name="blue$00 4" xfId="5891"/>
    <cellStyle name="Body" xfId="5892"/>
    <cellStyle name="Body 10" xfId="5893"/>
    <cellStyle name="Body 11" xfId="5894"/>
    <cellStyle name="Body 12" xfId="5895"/>
    <cellStyle name="Body 13" xfId="5896"/>
    <cellStyle name="Body 14" xfId="5897"/>
    <cellStyle name="Body 15" xfId="5898"/>
    <cellStyle name="Body 16" xfId="5899"/>
    <cellStyle name="Body 17" xfId="5900"/>
    <cellStyle name="Body 2" xfId="5901"/>
    <cellStyle name="Body 3" xfId="5902"/>
    <cellStyle name="Body 4" xfId="5903"/>
    <cellStyle name="Body 5" xfId="5904"/>
    <cellStyle name="Body 6" xfId="5905"/>
    <cellStyle name="Body 7" xfId="5906"/>
    <cellStyle name="Body 8" xfId="5907"/>
    <cellStyle name="Body 9" xfId="5908"/>
    <cellStyle name="Body_Degas HFTO" xfId="5909"/>
    <cellStyle name="Bold" xfId="5910"/>
    <cellStyle name="Bold/Border" xfId="5911"/>
    <cellStyle name="Bold/Border 2" xfId="5912"/>
    <cellStyle name="Bold/Border 2 2" xfId="5913"/>
    <cellStyle name="Bold/Border 2 2 2" xfId="5914"/>
    <cellStyle name="Bold/Border 2 3" xfId="5915"/>
    <cellStyle name="Bold/Border 3" xfId="5916"/>
    <cellStyle name="Bold/Border 3 2" xfId="5917"/>
    <cellStyle name="Bold/Border 4" xfId="5918"/>
    <cellStyle name="Bol-Data" xfId="5919"/>
    <cellStyle name="Bol-Data 2" xfId="5920"/>
    <cellStyle name="Bol-Data_~0950885" xfId="5921"/>
    <cellStyle name="BoldRight" xfId="5922"/>
    <cellStyle name="bolet" xfId="5923"/>
    <cellStyle name="bolet 2" xfId="5924"/>
    <cellStyle name="bolet_~0950885" xfId="5925"/>
    <cellStyle name="Boletim" xfId="5926"/>
    <cellStyle name="Bon" xfId="5927"/>
    <cellStyle name="bord" xfId="5928"/>
    <cellStyle name="bord 10" xfId="5929"/>
    <cellStyle name="bord 11" xfId="5930"/>
    <cellStyle name="bord 12" xfId="5931"/>
    <cellStyle name="bord 13" xfId="5932"/>
    <cellStyle name="bord 14" xfId="5933"/>
    <cellStyle name="bord 15" xfId="5934"/>
    <cellStyle name="bord 16" xfId="5935"/>
    <cellStyle name="bord 17" xfId="5936"/>
    <cellStyle name="bord 2" xfId="5937"/>
    <cellStyle name="bord 2 2" xfId="5938"/>
    <cellStyle name="bord 2_Degas HFTO" xfId="5939"/>
    <cellStyle name="bord 3" xfId="5940"/>
    <cellStyle name="bord 4" xfId="5941"/>
    <cellStyle name="bord 5" xfId="5942"/>
    <cellStyle name="bord 6" xfId="5943"/>
    <cellStyle name="bord 7" xfId="5944"/>
    <cellStyle name="bord 8" xfId="5945"/>
    <cellStyle name="bord 9" xfId="5946"/>
    <cellStyle name="bord_Degas HFTO" xfId="5947"/>
    <cellStyle name="Border" xfId="5948"/>
    <cellStyle name="Border Heavy" xfId="5949"/>
    <cellStyle name="Border Thin" xfId="5950"/>
    <cellStyle name="Border, Bottom" xfId="5951"/>
    <cellStyle name="Border, Bottom 2" xfId="5952"/>
    <cellStyle name="Border, Left" xfId="5953"/>
    <cellStyle name="Border, Left 2" xfId="5954"/>
    <cellStyle name="Border, Left 3" xfId="5955"/>
    <cellStyle name="Border, Right" xfId="5956"/>
    <cellStyle name="Border, Right 2" xfId="5957"/>
    <cellStyle name="Border, Top" xfId="5958"/>
    <cellStyle name="Border, Top 2" xfId="5959"/>
    <cellStyle name="Border, Top 2 2" xfId="5960"/>
    <cellStyle name="Border, Top 3" xfId="5961"/>
    <cellStyle name="Border, Top 4" xfId="5962"/>
    <cellStyle name="Border, Top 5" xfId="5963"/>
    <cellStyle name="BOX - COLUMN BOXES" xfId="5964"/>
    <cellStyle name="BOX - COLUMN BOXES 2" xfId="5965"/>
    <cellStyle name="BOX - COLUMN BOXES 2 2" xfId="5966"/>
    <cellStyle name="BOX - COLUMN BOXES 2 2 2" xfId="5967"/>
    <cellStyle name="BOX - COLUMN BOXES 2 3" xfId="5968"/>
    <cellStyle name="BOX - COLUMN BOXES 3" xfId="5969"/>
    <cellStyle name="BOX - COLUMN BOXES 3 2" xfId="5970"/>
    <cellStyle name="BOX - COLUMN BOXES 4" xfId="5971"/>
    <cellStyle name="British Pound" xfId="5972"/>
    <cellStyle name="British Pound 2" xfId="5973"/>
    <cellStyle name="British Pound 2 2" xfId="5974"/>
    <cellStyle name="British Pound 2 2 2" xfId="5975"/>
    <cellStyle name="British Pound 2 3" xfId="5976"/>
    <cellStyle name="British Pound 3" xfId="5977"/>
    <cellStyle name="British Pound 3 2" xfId="5978"/>
    <cellStyle name="British Pound 4" xfId="5979"/>
    <cellStyle name="Bullet" xfId="5980"/>
    <cellStyle name="Bullet 2" xfId="5981"/>
    <cellStyle name="Bullet 2 2" xfId="5982"/>
    <cellStyle name="Bullet 2 2 2" xfId="5983"/>
    <cellStyle name="Bullet 2 3" xfId="5984"/>
    <cellStyle name="Bullet 3" xfId="5985"/>
    <cellStyle name="Bullet 3 2" xfId="5986"/>
    <cellStyle name="Bullet 4" xfId="5987"/>
    <cellStyle name="c" xfId="5988"/>
    <cellStyle name="c 2" xfId="5989"/>
    <cellStyle name="c_17-Juste valeur en annexe" xfId="5990"/>
    <cellStyle name="c_2 - Appendices to be completed by the entities" xfId="5991"/>
    <cellStyle name="c_2 - Appendix 11 Dérivés crédit  300611 V2 UK" xfId="5992"/>
    <cellStyle name="c_2 - Appendix 7d  envoi 200911 GB" xfId="5993"/>
    <cellStyle name="c_2 - Appendix 7e envoi160911" xfId="5994"/>
    <cellStyle name="c_3 - Annexes d'information et notices" xfId="5995"/>
    <cellStyle name="c_Annexe 16 - Titre classé en L&amp;R" xfId="5996"/>
    <cellStyle name="c_Annexe 1c" xfId="5997"/>
    <cellStyle name="c_Annexe 7c (2)" xfId="5998"/>
    <cellStyle name="c_annexe 7c mise à jour uk" xfId="5999"/>
    <cellStyle name="c_Annexes FR" xfId="6000"/>
    <cellStyle name="c_Appendix 7d" xfId="6001"/>
    <cellStyle name="c_Cadrage conso" xfId="6002"/>
    <cellStyle name="c_Data" xfId="6003"/>
    <cellStyle name="c_Data 2" xfId="6004"/>
    <cellStyle name="c_Data_Cadrage conso" xfId="6005"/>
    <cellStyle name="c_Instructions appendix 7c" xfId="6006"/>
    <cellStyle name="Calc Currency (0)" xfId="6007"/>
    <cellStyle name="Calc Currency (0) 10" xfId="6008"/>
    <cellStyle name="Calc Currency (0) 11" xfId="6009"/>
    <cellStyle name="Calc Currency (0) 12" xfId="6010"/>
    <cellStyle name="Calc Currency (0) 13" xfId="6011"/>
    <cellStyle name="Calc Currency (0) 14" xfId="6012"/>
    <cellStyle name="Calc Currency (0) 15" xfId="6013"/>
    <cellStyle name="Calc Currency (0) 16" xfId="6014"/>
    <cellStyle name="Calc Currency (0) 17" xfId="6015"/>
    <cellStyle name="Calc Currency (0) 2" xfId="6016"/>
    <cellStyle name="Calc Currency (0) 3" xfId="6017"/>
    <cellStyle name="Calc Currency (0) 4" xfId="6018"/>
    <cellStyle name="Calc Currency (0) 5" xfId="6019"/>
    <cellStyle name="Calc Currency (0) 6" xfId="6020"/>
    <cellStyle name="Calc Currency (0) 7" xfId="6021"/>
    <cellStyle name="Calc Currency (0) 8" xfId="6022"/>
    <cellStyle name="Calc Currency (0) 9" xfId="6023"/>
    <cellStyle name="Calc Currency (0)_Degas HFTO" xfId="6024"/>
    <cellStyle name="Calc Currency (2)" xfId="6025"/>
    <cellStyle name="Calc Currency (2) 10" xfId="6026"/>
    <cellStyle name="Calc Currency (2) 11" xfId="6027"/>
    <cellStyle name="Calc Currency (2) 12" xfId="6028"/>
    <cellStyle name="Calc Currency (2) 13" xfId="6029"/>
    <cellStyle name="Calc Currency (2) 14" xfId="6030"/>
    <cellStyle name="Calc Currency (2) 15" xfId="6031"/>
    <cellStyle name="Calc Currency (2) 16" xfId="6032"/>
    <cellStyle name="Calc Currency (2) 17" xfId="6033"/>
    <cellStyle name="Calc Currency (2) 2" xfId="6034"/>
    <cellStyle name="Calc Currency (2) 3" xfId="6035"/>
    <cellStyle name="Calc Currency (2) 4" xfId="6036"/>
    <cellStyle name="Calc Currency (2) 5" xfId="6037"/>
    <cellStyle name="Calc Currency (2) 6" xfId="6038"/>
    <cellStyle name="Calc Currency (2) 7" xfId="6039"/>
    <cellStyle name="Calc Currency (2) 8" xfId="6040"/>
    <cellStyle name="Calc Currency (2) 9" xfId="6041"/>
    <cellStyle name="Calc Currency (2)_Degas HFTO" xfId="6042"/>
    <cellStyle name="Calc Percent (0)" xfId="6043"/>
    <cellStyle name="Calc Percent (0) 10" xfId="6044"/>
    <cellStyle name="Calc Percent (0) 11" xfId="6045"/>
    <cellStyle name="Calc Percent (0) 12" xfId="6046"/>
    <cellStyle name="Calc Percent (0) 13" xfId="6047"/>
    <cellStyle name="Calc Percent (0) 14" xfId="6048"/>
    <cellStyle name="Calc Percent (0) 15" xfId="6049"/>
    <cellStyle name="Calc Percent (0) 16" xfId="6050"/>
    <cellStyle name="Calc Percent (0) 17" xfId="6051"/>
    <cellStyle name="Calc Percent (0) 2" xfId="6052"/>
    <cellStyle name="Calc Percent (0) 3" xfId="6053"/>
    <cellStyle name="Calc Percent (0) 4" xfId="6054"/>
    <cellStyle name="Calc Percent (0) 5" xfId="6055"/>
    <cellStyle name="Calc Percent (0) 6" xfId="6056"/>
    <cellStyle name="Calc Percent (0) 7" xfId="6057"/>
    <cellStyle name="Calc Percent (0) 8" xfId="6058"/>
    <cellStyle name="Calc Percent (0) 9" xfId="6059"/>
    <cellStyle name="Calc Percent (0)_Degas HFTO" xfId="6060"/>
    <cellStyle name="Calc Percent (1)" xfId="6061"/>
    <cellStyle name="Calc Percent (1) 10" xfId="6062"/>
    <cellStyle name="Calc Percent (1) 11" xfId="6063"/>
    <cellStyle name="Calc Percent (1) 12" xfId="6064"/>
    <cellStyle name="Calc Percent (1) 13" xfId="6065"/>
    <cellStyle name="Calc Percent (1) 14" xfId="6066"/>
    <cellStyle name="Calc Percent (1) 15" xfId="6067"/>
    <cellStyle name="Calc Percent (1) 16" xfId="6068"/>
    <cellStyle name="Calc Percent (1) 17" xfId="6069"/>
    <cellStyle name="Calc Percent (1) 2" xfId="6070"/>
    <cellStyle name="Calc Percent (1) 3" xfId="6071"/>
    <cellStyle name="Calc Percent (1) 4" xfId="6072"/>
    <cellStyle name="Calc Percent (1) 5" xfId="6073"/>
    <cellStyle name="Calc Percent (1) 6" xfId="6074"/>
    <cellStyle name="Calc Percent (1) 7" xfId="6075"/>
    <cellStyle name="Calc Percent (1) 8" xfId="6076"/>
    <cellStyle name="Calc Percent (1) 9" xfId="6077"/>
    <cellStyle name="Calc Percent (1)_Degas HFTO" xfId="6078"/>
    <cellStyle name="Calc Percent (2)" xfId="6079"/>
    <cellStyle name="Calc Percent (2) 10" xfId="6080"/>
    <cellStyle name="Calc Percent (2) 11" xfId="6081"/>
    <cellStyle name="Calc Percent (2) 12" xfId="6082"/>
    <cellStyle name="Calc Percent (2) 13" xfId="6083"/>
    <cellStyle name="Calc Percent (2) 14" xfId="6084"/>
    <cellStyle name="Calc Percent (2) 15" xfId="6085"/>
    <cellStyle name="Calc Percent (2) 16" xfId="6086"/>
    <cellStyle name="Calc Percent (2) 17" xfId="6087"/>
    <cellStyle name="Calc Percent (2) 2" xfId="6088"/>
    <cellStyle name="Calc Percent (2) 2 2" xfId="6089"/>
    <cellStyle name="Calc Percent (2) 2 2 2" xfId="6090"/>
    <cellStyle name="Calc Percent (2) 2 3" xfId="6091"/>
    <cellStyle name="Calc Percent (2) 3" xfId="6092"/>
    <cellStyle name="Calc Percent (2) 3 2" xfId="6093"/>
    <cellStyle name="Calc Percent (2) 4" xfId="6094"/>
    <cellStyle name="Calc Percent (2) 5" xfId="6095"/>
    <cellStyle name="Calc Percent (2) 6" xfId="6096"/>
    <cellStyle name="Calc Percent (2) 7" xfId="6097"/>
    <cellStyle name="Calc Percent (2) 8" xfId="6098"/>
    <cellStyle name="Calc Percent (2) 9" xfId="6099"/>
    <cellStyle name="Calc Percent (2)_Degas HFTO" xfId="6100"/>
    <cellStyle name="Calc Units (0)" xfId="6101"/>
    <cellStyle name="Calc Units (0) 10" xfId="6102"/>
    <cellStyle name="Calc Units (0) 11" xfId="6103"/>
    <cellStyle name="Calc Units (0) 12" xfId="6104"/>
    <cellStyle name="Calc Units (0) 13" xfId="6105"/>
    <cellStyle name="Calc Units (0) 14" xfId="6106"/>
    <cellStyle name="Calc Units (0) 15" xfId="6107"/>
    <cellStyle name="Calc Units (0) 16" xfId="6108"/>
    <cellStyle name="Calc Units (0) 17" xfId="6109"/>
    <cellStyle name="Calc Units (0) 2" xfId="6110"/>
    <cellStyle name="Calc Units (0) 3" xfId="6111"/>
    <cellStyle name="Calc Units (0) 4" xfId="6112"/>
    <cellStyle name="Calc Units (0) 5" xfId="6113"/>
    <cellStyle name="Calc Units (0) 6" xfId="6114"/>
    <cellStyle name="Calc Units (0) 7" xfId="6115"/>
    <cellStyle name="Calc Units (0) 8" xfId="6116"/>
    <cellStyle name="Calc Units (0) 9" xfId="6117"/>
    <cellStyle name="Calc Units (0)_Degas HFTO" xfId="6118"/>
    <cellStyle name="Calc Units (1)" xfId="6119"/>
    <cellStyle name="Calc Units (1) 10" xfId="6120"/>
    <cellStyle name="Calc Units (1) 11" xfId="6121"/>
    <cellStyle name="Calc Units (1) 12" xfId="6122"/>
    <cellStyle name="Calc Units (1) 13" xfId="6123"/>
    <cellStyle name="Calc Units (1) 14" xfId="6124"/>
    <cellStyle name="Calc Units (1) 15" xfId="6125"/>
    <cellStyle name="Calc Units (1) 16" xfId="6126"/>
    <cellStyle name="Calc Units (1) 17" xfId="6127"/>
    <cellStyle name="Calc Units (1) 2" xfId="6128"/>
    <cellStyle name="Calc Units (1) 3" xfId="6129"/>
    <cellStyle name="Calc Units (1) 4" xfId="6130"/>
    <cellStyle name="Calc Units (1) 5" xfId="6131"/>
    <cellStyle name="Calc Units (1) 6" xfId="6132"/>
    <cellStyle name="Calc Units (1) 7" xfId="6133"/>
    <cellStyle name="Calc Units (1) 8" xfId="6134"/>
    <cellStyle name="Calc Units (1) 9" xfId="6135"/>
    <cellStyle name="Calc Units (1)_Degas HFTO" xfId="6136"/>
    <cellStyle name="Calc Units (2)" xfId="6137"/>
    <cellStyle name="Calc Units (2) 10" xfId="6138"/>
    <cellStyle name="Calc Units (2) 11" xfId="6139"/>
    <cellStyle name="Calc Units (2) 12" xfId="6140"/>
    <cellStyle name="Calc Units (2) 13" xfId="6141"/>
    <cellStyle name="Calc Units (2) 14" xfId="6142"/>
    <cellStyle name="Calc Units (2) 15" xfId="6143"/>
    <cellStyle name="Calc Units (2) 16" xfId="6144"/>
    <cellStyle name="Calc Units (2) 17" xfId="6145"/>
    <cellStyle name="Calc Units (2) 2" xfId="6146"/>
    <cellStyle name="Calc Units (2) 3" xfId="6147"/>
    <cellStyle name="Calc Units (2) 4" xfId="6148"/>
    <cellStyle name="Calc Units (2) 5" xfId="6149"/>
    <cellStyle name="Calc Units (2) 6" xfId="6150"/>
    <cellStyle name="Calc Units (2) 7" xfId="6151"/>
    <cellStyle name="Calc Units (2) 8" xfId="6152"/>
    <cellStyle name="Calc Units (2) 9" xfId="6153"/>
    <cellStyle name="Calc Units (2)_Degas HFTO" xfId="6154"/>
    <cellStyle name="Calcolo" xfId="6155"/>
    <cellStyle name="Calcolo 10" xfId="6156"/>
    <cellStyle name="Calcolo 11" xfId="6157"/>
    <cellStyle name="Calcolo 12" xfId="6158"/>
    <cellStyle name="Calcolo 13" xfId="6159"/>
    <cellStyle name="Calcolo 14" xfId="6160"/>
    <cellStyle name="Calcolo 15" xfId="6161"/>
    <cellStyle name="Calcolo 16" xfId="6162"/>
    <cellStyle name="Calcolo 17" xfId="6163"/>
    <cellStyle name="Calcolo 2" xfId="6164"/>
    <cellStyle name="Calcolo 3" xfId="6165"/>
    <cellStyle name="Calcolo 4" xfId="6166"/>
    <cellStyle name="Calcolo 5" xfId="6167"/>
    <cellStyle name="Calcolo 6" xfId="6168"/>
    <cellStyle name="Calcolo 7" xfId="6169"/>
    <cellStyle name="Calcolo 8" xfId="6170"/>
    <cellStyle name="Calcolo 9" xfId="6171"/>
    <cellStyle name="Calcolo_Display" xfId="6172"/>
    <cellStyle name="Calcul 2" xfId="6173"/>
    <cellStyle name="Calcul 2 2" xfId="6174"/>
    <cellStyle name="Calcul 2 3" xfId="6175"/>
    <cellStyle name="Calcul 2 4" xfId="6176"/>
    <cellStyle name="Calcul 2 5" xfId="6177"/>
    <cellStyle name="Calcul 2 6" xfId="6178"/>
    <cellStyle name="Calcul 2_CONFIGURATION" xfId="6179"/>
    <cellStyle name="Calcul 3" xfId="6180"/>
    <cellStyle name="Calcul 3 2" xfId="6181"/>
    <cellStyle name="Calcul 4" xfId="6182"/>
    <cellStyle name="Calcul 5" xfId="6183"/>
    <cellStyle name="Calculated" xfId="6184"/>
    <cellStyle name="Calculation" xfId="6185"/>
    <cellStyle name="Calculation 10" xfId="6186"/>
    <cellStyle name="Calculation 11" xfId="6187"/>
    <cellStyle name="Calculation 12" xfId="6188"/>
    <cellStyle name="Calculation 13" xfId="6189"/>
    <cellStyle name="Calculation 2" xfId="6190"/>
    <cellStyle name="Calculation 2 2" xfId="6191"/>
    <cellStyle name="Calculation 2 2 2" xfId="6192"/>
    <cellStyle name="Calculation 2 3" xfId="6193"/>
    <cellStyle name="Calculation 2 4" xfId="6194"/>
    <cellStyle name="Calculation 2 5" xfId="6195"/>
    <cellStyle name="Calculation 3" xfId="6196"/>
    <cellStyle name="Calculation 3 2" xfId="6197"/>
    <cellStyle name="Calculation 3 2 2" xfId="6198"/>
    <cellStyle name="Calculation 3 3" xfId="6199"/>
    <cellStyle name="Calculation 3 4" xfId="6200"/>
    <cellStyle name="Calculation 3 5" xfId="6201"/>
    <cellStyle name="Calculation 4" xfId="6202"/>
    <cellStyle name="Calculation 4 2" xfId="6203"/>
    <cellStyle name="Calculation 4 2 2" xfId="6204"/>
    <cellStyle name="Calculation 4 3" xfId="6205"/>
    <cellStyle name="Calculation 4 4" xfId="6206"/>
    <cellStyle name="Calculation 4 5" xfId="6207"/>
    <cellStyle name="Calculation 5" xfId="6208"/>
    <cellStyle name="Calculation 6" xfId="6209"/>
    <cellStyle name="Calculation 6 2" xfId="6210"/>
    <cellStyle name="Calculation 6_Cadrage conso" xfId="6211"/>
    <cellStyle name="Calculation 7" xfId="6212"/>
    <cellStyle name="Calculation 8" xfId="6213"/>
    <cellStyle name="Calculation 9" xfId="6214"/>
    <cellStyle name="Calculation_45647 - Annexe 6a au 31 03 2011 v2" xfId="6215"/>
    <cellStyle name="cárky [0]_laroux" xfId="6216"/>
    <cellStyle name="čárky [0]_laroux" xfId="6217"/>
    <cellStyle name="cárky [0]_laroux 2" xfId="6218"/>
    <cellStyle name="čárky [0]_laroux 2" xfId="6219"/>
    <cellStyle name="cárky_laroux" xfId="6220"/>
    <cellStyle name="čárky_laroux" xfId="6221"/>
    <cellStyle name="cárky_laroux_1" xfId="6222"/>
    <cellStyle name="čárky_laroux_1" xfId="6223"/>
    <cellStyle name="cárky_laroux_1 2" xfId="6224"/>
    <cellStyle name="čárky_laroux_1 2" xfId="6225"/>
    <cellStyle name="Case" xfId="6226"/>
    <cellStyle name="Case 2" xfId="6227"/>
    <cellStyle name="Cella collegata" xfId="6228"/>
    <cellStyle name="Cella da controllare" xfId="6229"/>
    <cellStyle name="Cella da controllare 10" xfId="6230"/>
    <cellStyle name="Cella da controllare 11" xfId="6231"/>
    <cellStyle name="Cella da controllare 12" xfId="6232"/>
    <cellStyle name="Cella da controllare 13" xfId="6233"/>
    <cellStyle name="Cella da controllare 14" xfId="6234"/>
    <cellStyle name="Cella da controllare 15" xfId="6235"/>
    <cellStyle name="Cella da controllare 16" xfId="6236"/>
    <cellStyle name="Cella da controllare 17" xfId="6237"/>
    <cellStyle name="Cella da controllare 2" xfId="6238"/>
    <cellStyle name="Cella da controllare 3" xfId="6239"/>
    <cellStyle name="Cella da controllare 4" xfId="6240"/>
    <cellStyle name="Cella da controllare 5" xfId="6241"/>
    <cellStyle name="Cella da controllare 6" xfId="6242"/>
    <cellStyle name="Cella da controllare 7" xfId="6243"/>
    <cellStyle name="Cella da controllare 8" xfId="6244"/>
    <cellStyle name="Cella da controllare 9" xfId="6245"/>
    <cellStyle name="Cella da controllare_Display" xfId="6246"/>
    <cellStyle name="Cellule liée 2" xfId="6247"/>
    <cellStyle name="Cellule liée 2 2" xfId="6248"/>
    <cellStyle name="Cellule liée 2 3" xfId="6249"/>
    <cellStyle name="Cellule liée 2_CONFIGURATION" xfId="6250"/>
    <cellStyle name="Cellule liée 3" xfId="6251"/>
    <cellStyle name="Center" xfId="6252"/>
    <cellStyle name="Center 2" xfId="6253"/>
    <cellStyle name="Center 3" xfId="6254"/>
    <cellStyle name="cerfa" xfId="6255"/>
    <cellStyle name="check" xfId="6256"/>
    <cellStyle name="Check Cell" xfId="6257"/>
    <cellStyle name="Check Cell 10" xfId="6258"/>
    <cellStyle name="Check Cell 11" xfId="6259"/>
    <cellStyle name="Check Cell 12" xfId="6260"/>
    <cellStyle name="Check Cell 13" xfId="6261"/>
    <cellStyle name="Check Cell 14" xfId="6262"/>
    <cellStyle name="Check Cell 15" xfId="6263"/>
    <cellStyle name="Check Cell 16" xfId="6264"/>
    <cellStyle name="Check Cell 17" xfId="6265"/>
    <cellStyle name="Check Cell 2" xfId="6266"/>
    <cellStyle name="Check Cell 3" xfId="6267"/>
    <cellStyle name="Check Cell 4" xfId="6268"/>
    <cellStyle name="Check Cell 5" xfId="6269"/>
    <cellStyle name="Check Cell 6" xfId="6270"/>
    <cellStyle name="Check Cell 7" xfId="6271"/>
    <cellStyle name="Check Cell 8" xfId="6272"/>
    <cellStyle name="Check Cell 9" xfId="6273"/>
    <cellStyle name="Check Cell_45647 - Annexe 6a au 31 03 2011 v2" xfId="6274"/>
    <cellStyle name="check_shadow publication 2010.12" xfId="6275"/>
    <cellStyle name="checkExposure" xfId="6276"/>
    <cellStyle name="checkExposure 10" xfId="6277"/>
    <cellStyle name="checkExposure 2" xfId="6278"/>
    <cellStyle name="checkExposure 2 2" xfId="6279"/>
    <cellStyle name="checkExposure 2 3" xfId="6280"/>
    <cellStyle name="checkExposure 2 4" xfId="6281"/>
    <cellStyle name="checkExposure 2 5" xfId="6282"/>
    <cellStyle name="checkExposure 2 6" xfId="6283"/>
    <cellStyle name="checkExposure 2_CONFIGURATION" xfId="6284"/>
    <cellStyle name="checkExposure 3" xfId="6285"/>
    <cellStyle name="checkExposure 3 2" xfId="6286"/>
    <cellStyle name="checkExposure 3_CONFIGURATION" xfId="6287"/>
    <cellStyle name="checkExposure 4" xfId="6288"/>
    <cellStyle name="checkExposure 5" xfId="6289"/>
    <cellStyle name="checkExposure 6" xfId="6290"/>
    <cellStyle name="checkExposure 7" xfId="6291"/>
    <cellStyle name="checkExposure 8" xfId="6292"/>
    <cellStyle name="checkExposure 9" xfId="6293"/>
    <cellStyle name="checkExposure_Cadrage conso" xfId="6294"/>
    <cellStyle name="Chiffres %" xfId="6295"/>
    <cellStyle name="Chiffres milliers" xfId="6296"/>
    <cellStyle name="Colore 1" xfId="6297"/>
    <cellStyle name="Colore 1 10" xfId="6298"/>
    <cellStyle name="Colore 1 11" xfId="6299"/>
    <cellStyle name="Colore 1 12" xfId="6300"/>
    <cellStyle name="Colore 1 13" xfId="6301"/>
    <cellStyle name="Colore 1 14" xfId="6302"/>
    <cellStyle name="Colore 1 15" xfId="6303"/>
    <cellStyle name="Colore 1 16" xfId="6304"/>
    <cellStyle name="Colore 1 17" xfId="6305"/>
    <cellStyle name="Colore 1 2" xfId="6306"/>
    <cellStyle name="Colore 1 3" xfId="6307"/>
    <cellStyle name="Colore 1 4" xfId="6308"/>
    <cellStyle name="Colore 1 5" xfId="6309"/>
    <cellStyle name="Colore 1 6" xfId="6310"/>
    <cellStyle name="Colore 1 7" xfId="6311"/>
    <cellStyle name="Colore 1 8" xfId="6312"/>
    <cellStyle name="Colore 1 9" xfId="6313"/>
    <cellStyle name="Colore 1_Display" xfId="6314"/>
    <cellStyle name="Colore 2" xfId="6315"/>
    <cellStyle name="Colore 2 10" xfId="6316"/>
    <cellStyle name="Colore 2 11" xfId="6317"/>
    <cellStyle name="Colore 2 12" xfId="6318"/>
    <cellStyle name="Colore 2 13" xfId="6319"/>
    <cellStyle name="Colore 2 14" xfId="6320"/>
    <cellStyle name="Colore 2 15" xfId="6321"/>
    <cellStyle name="Colore 2 16" xfId="6322"/>
    <cellStyle name="Colore 2 17" xfId="6323"/>
    <cellStyle name="Colore 2 2" xfId="6324"/>
    <cellStyle name="Colore 2 3" xfId="6325"/>
    <cellStyle name="Colore 2 4" xfId="6326"/>
    <cellStyle name="Colore 2 5" xfId="6327"/>
    <cellStyle name="Colore 2 6" xfId="6328"/>
    <cellStyle name="Colore 2 7" xfId="6329"/>
    <cellStyle name="Colore 2 8" xfId="6330"/>
    <cellStyle name="Colore 2 9" xfId="6331"/>
    <cellStyle name="Colore 2_Display" xfId="6332"/>
    <cellStyle name="Colore 3" xfId="6333"/>
    <cellStyle name="Colore 3 10" xfId="6334"/>
    <cellStyle name="Colore 3 11" xfId="6335"/>
    <cellStyle name="Colore 3 12" xfId="6336"/>
    <cellStyle name="Colore 3 13" xfId="6337"/>
    <cellStyle name="Colore 3 14" xfId="6338"/>
    <cellStyle name="Colore 3 15" xfId="6339"/>
    <cellStyle name="Colore 3 16" xfId="6340"/>
    <cellStyle name="Colore 3 17" xfId="6341"/>
    <cellStyle name="Colore 3 2" xfId="6342"/>
    <cellStyle name="Colore 3 3" xfId="6343"/>
    <cellStyle name="Colore 3 4" xfId="6344"/>
    <cellStyle name="Colore 3 5" xfId="6345"/>
    <cellStyle name="Colore 3 6" xfId="6346"/>
    <cellStyle name="Colore 3 7" xfId="6347"/>
    <cellStyle name="Colore 3 8" xfId="6348"/>
    <cellStyle name="Colore 3 9" xfId="6349"/>
    <cellStyle name="Colore 3_Display" xfId="6350"/>
    <cellStyle name="Colore 4" xfId="6351"/>
    <cellStyle name="Colore 4 10" xfId="6352"/>
    <cellStyle name="Colore 4 11" xfId="6353"/>
    <cellStyle name="Colore 4 12" xfId="6354"/>
    <cellStyle name="Colore 4 13" xfId="6355"/>
    <cellStyle name="Colore 4 14" xfId="6356"/>
    <cellStyle name="Colore 4 15" xfId="6357"/>
    <cellStyle name="Colore 4 16" xfId="6358"/>
    <cellStyle name="Colore 4 17" xfId="6359"/>
    <cellStyle name="Colore 4 2" xfId="6360"/>
    <cellStyle name="Colore 4 3" xfId="6361"/>
    <cellStyle name="Colore 4 4" xfId="6362"/>
    <cellStyle name="Colore 4 5" xfId="6363"/>
    <cellStyle name="Colore 4 6" xfId="6364"/>
    <cellStyle name="Colore 4 7" xfId="6365"/>
    <cellStyle name="Colore 4 8" xfId="6366"/>
    <cellStyle name="Colore 4 9" xfId="6367"/>
    <cellStyle name="Colore 4_Display" xfId="6368"/>
    <cellStyle name="Colore 5" xfId="6369"/>
    <cellStyle name="Colore 5 10" xfId="6370"/>
    <cellStyle name="Colore 5 11" xfId="6371"/>
    <cellStyle name="Colore 5 12" xfId="6372"/>
    <cellStyle name="Colore 5 13" xfId="6373"/>
    <cellStyle name="Colore 5 14" xfId="6374"/>
    <cellStyle name="Colore 5 15" xfId="6375"/>
    <cellStyle name="Colore 5 16" xfId="6376"/>
    <cellStyle name="Colore 5 17" xfId="6377"/>
    <cellStyle name="Colore 5 2" xfId="6378"/>
    <cellStyle name="Colore 5 3" xfId="6379"/>
    <cellStyle name="Colore 5 4" xfId="6380"/>
    <cellStyle name="Colore 5 5" xfId="6381"/>
    <cellStyle name="Colore 5 6" xfId="6382"/>
    <cellStyle name="Colore 5 7" xfId="6383"/>
    <cellStyle name="Colore 5 8" xfId="6384"/>
    <cellStyle name="Colore 5 9" xfId="6385"/>
    <cellStyle name="Colore 5_Display" xfId="6386"/>
    <cellStyle name="Colore 6" xfId="6387"/>
    <cellStyle name="Colore 6 10" xfId="6388"/>
    <cellStyle name="Colore 6 11" xfId="6389"/>
    <cellStyle name="Colore 6 12" xfId="6390"/>
    <cellStyle name="Colore 6 13" xfId="6391"/>
    <cellStyle name="Colore 6 14" xfId="6392"/>
    <cellStyle name="Colore 6 15" xfId="6393"/>
    <cellStyle name="Colore 6 16" xfId="6394"/>
    <cellStyle name="Colore 6 17" xfId="6395"/>
    <cellStyle name="Colore 6 2" xfId="6396"/>
    <cellStyle name="Colore 6 3" xfId="6397"/>
    <cellStyle name="Colore 6 4" xfId="6398"/>
    <cellStyle name="Colore 6 5" xfId="6399"/>
    <cellStyle name="Colore 6 6" xfId="6400"/>
    <cellStyle name="Colore 6 7" xfId="6401"/>
    <cellStyle name="Colore 6 8" xfId="6402"/>
    <cellStyle name="Colore 6 9" xfId="6403"/>
    <cellStyle name="Colore 6_Display" xfId="6404"/>
    <cellStyle name="comic" xfId="6405"/>
    <cellStyle name="Comma" xfId="6406"/>
    <cellStyle name="Comma  - Style1" xfId="6407"/>
    <cellStyle name="Comma  - Style2" xfId="6408"/>
    <cellStyle name="Comma  - Style3" xfId="6409"/>
    <cellStyle name="Comma  - Style4" xfId="6410"/>
    <cellStyle name="Comma  - Style5" xfId="6411"/>
    <cellStyle name="Comma  - Style6" xfId="6412"/>
    <cellStyle name="Comma  - Style7" xfId="6413"/>
    <cellStyle name="Comma  - Style8" xfId="6414"/>
    <cellStyle name="Comma (1 dp)" xfId="6415"/>
    <cellStyle name="Comma (1 dp) 2" xfId="6416"/>
    <cellStyle name="Comma (1 dp)_~0950885" xfId="6417"/>
    <cellStyle name="Comma [0]" xfId="6418"/>
    <cellStyle name="Comma [0] 10" xfId="6419"/>
    <cellStyle name="Comma [0] 10 2" xfId="6420"/>
    <cellStyle name="Comma [0] 11" xfId="6421"/>
    <cellStyle name="Comma [0] 12" xfId="6422"/>
    <cellStyle name="Comma [0] 2" xfId="6423"/>
    <cellStyle name="Comma [0] 2 2" xfId="6424"/>
    <cellStyle name="Comma [0] 2 2 2" xfId="6425"/>
    <cellStyle name="Comma [0] 2 2 2 2" xfId="6426"/>
    <cellStyle name="Comma [0] 2 2 3" xfId="6427"/>
    <cellStyle name="Comma [0] 2 2 4" xfId="6428"/>
    <cellStyle name="Comma [0] 2 3" xfId="6429"/>
    <cellStyle name="Comma [0] 2 3 2" xfId="6430"/>
    <cellStyle name="Comma [0] 2 3 2 2" xfId="6431"/>
    <cellStyle name="Comma [0] 2 3 3" xfId="6432"/>
    <cellStyle name="Comma [0] 2 3 4" xfId="6433"/>
    <cellStyle name="Comma [0] 2 4" xfId="6434"/>
    <cellStyle name="Comma [0] 2 4 2" xfId="6435"/>
    <cellStyle name="Comma [0] 2 4 3" xfId="6436"/>
    <cellStyle name="Comma [0] 2 5" xfId="6437"/>
    <cellStyle name="Comma [0] 2 6" xfId="6438"/>
    <cellStyle name="Comma [0] 2 7" xfId="6439"/>
    <cellStyle name="Comma [0] 2 8" xfId="6440"/>
    <cellStyle name="Comma [0] 3" xfId="6441"/>
    <cellStyle name="Comma [0] 3 2" xfId="6442"/>
    <cellStyle name="Comma [0] 3 2 2" xfId="6443"/>
    <cellStyle name="Comma [0] 3 2 2 2" xfId="6444"/>
    <cellStyle name="Comma [0] 3 2 3" xfId="6445"/>
    <cellStyle name="Comma [0] 3 2 4" xfId="6446"/>
    <cellStyle name="Comma [0] 3 3" xfId="6447"/>
    <cellStyle name="Comma [0] 3 3 2" xfId="6448"/>
    <cellStyle name="Comma [0] 3 3 2 2" xfId="6449"/>
    <cellStyle name="Comma [0] 3 3 3" xfId="6450"/>
    <cellStyle name="Comma [0] 3 3 4" xfId="6451"/>
    <cellStyle name="Comma [0] 3 4" xfId="6452"/>
    <cellStyle name="Comma [0] 3 4 2" xfId="6453"/>
    <cellStyle name="Comma [0] 3 4 3" xfId="6454"/>
    <cellStyle name="Comma [0] 3 5" xfId="6455"/>
    <cellStyle name="Comma [0] 3 6" xfId="6456"/>
    <cellStyle name="Comma [0] 3 7" xfId="6457"/>
    <cellStyle name="Comma [0] 3 8" xfId="6458"/>
    <cellStyle name="Comma [0] 4" xfId="6459"/>
    <cellStyle name="Comma [0] 4 2" xfId="6460"/>
    <cellStyle name="Comma [0] 4 2 2" xfId="6461"/>
    <cellStyle name="Comma [0] 4 2 3" xfId="6462"/>
    <cellStyle name="Comma [0] 4 3" xfId="6463"/>
    <cellStyle name="Comma [0] 4 4" xfId="6464"/>
    <cellStyle name="Comma [0] 4 5" xfId="6465"/>
    <cellStyle name="Comma [0] 5" xfId="6466"/>
    <cellStyle name="Comma [0] 5 2" xfId="6467"/>
    <cellStyle name="Comma [0] 5 2 2" xfId="6468"/>
    <cellStyle name="Comma [0] 5 2 3" xfId="6469"/>
    <cellStyle name="Comma [0] 5 3" xfId="6470"/>
    <cellStyle name="Comma [0] 5 4" xfId="6471"/>
    <cellStyle name="Comma [0] 6" xfId="6472"/>
    <cellStyle name="Comma [0] 6 2" xfId="6473"/>
    <cellStyle name="Comma [0] 6 3" xfId="6474"/>
    <cellStyle name="Comma [0] 7" xfId="6475"/>
    <cellStyle name="Comma [0] 7 2" xfId="6476"/>
    <cellStyle name="Comma [0] 7 3" xfId="6477"/>
    <cellStyle name="Comma [0] 8" xfId="6478"/>
    <cellStyle name="Comma [0] 9" xfId="6479"/>
    <cellStyle name="Comma [0]_95PCRISK" xfId="6480"/>
    <cellStyle name="Comma [00]" xfId="6481"/>
    <cellStyle name="Comma [00] 10" xfId="6482"/>
    <cellStyle name="Comma [00] 11" xfId="6483"/>
    <cellStyle name="Comma [00] 12" xfId="6484"/>
    <cellStyle name="Comma [00] 13" xfId="6485"/>
    <cellStyle name="Comma [00] 14" xfId="6486"/>
    <cellStyle name="Comma [00] 15" xfId="6487"/>
    <cellStyle name="Comma [00] 16" xfId="6488"/>
    <cellStyle name="Comma [00] 17" xfId="6489"/>
    <cellStyle name="Comma [00] 2" xfId="6490"/>
    <cellStyle name="Comma [00] 3" xfId="6491"/>
    <cellStyle name="Comma [00] 4" xfId="6492"/>
    <cellStyle name="Comma [00] 5" xfId="6493"/>
    <cellStyle name="Comma [00] 6" xfId="6494"/>
    <cellStyle name="Comma [00] 7" xfId="6495"/>
    <cellStyle name="Comma [00] 8" xfId="6496"/>
    <cellStyle name="Comma [00] 9" xfId="6497"/>
    <cellStyle name="Comma [1]" xfId="6498"/>
    <cellStyle name="Comma [1] 10" xfId="6499"/>
    <cellStyle name="Comma [1] 10 2" xfId="6500"/>
    <cellStyle name="Comma [1] 10 3" xfId="6501"/>
    <cellStyle name="Comma [1] 10_CONFIGURATION" xfId="6502"/>
    <cellStyle name="Comma [1] 11" xfId="6503"/>
    <cellStyle name="Comma [1] 11 2" xfId="6504"/>
    <cellStyle name="Comma [1] 11 3" xfId="6505"/>
    <cellStyle name="Comma [1] 11_CONFIGURATION" xfId="6506"/>
    <cellStyle name="Comma [1] 12" xfId="6507"/>
    <cellStyle name="Comma [1] 12 2" xfId="6508"/>
    <cellStyle name="Comma [1] 12 3" xfId="6509"/>
    <cellStyle name="Comma [1] 12_CONFIGURATION" xfId="6510"/>
    <cellStyle name="Comma [1] 13" xfId="6511"/>
    <cellStyle name="Comma [1] 13 2" xfId="6512"/>
    <cellStyle name="Comma [1] 13 3" xfId="6513"/>
    <cellStyle name="Comma [1] 14" xfId="6514"/>
    <cellStyle name="Comma [1] 14 2" xfId="6515"/>
    <cellStyle name="Comma [1] 14 3" xfId="6516"/>
    <cellStyle name="Comma [1] 15" xfId="6517"/>
    <cellStyle name="Comma [1] 15 2" xfId="6518"/>
    <cellStyle name="Comma [1] 15 3" xfId="6519"/>
    <cellStyle name="Comma [1] 16" xfId="6520"/>
    <cellStyle name="Comma [1] 17" xfId="6521"/>
    <cellStyle name="Comma [1] 18" xfId="6522"/>
    <cellStyle name="Comma [1] 2" xfId="6523"/>
    <cellStyle name="Comma [1] 2 2" xfId="6524"/>
    <cellStyle name="Comma [1] 2 2 2" xfId="6525"/>
    <cellStyle name="Comma [1] 2 2_CONFIGURATION" xfId="6526"/>
    <cellStyle name="Comma [1] 2 3" xfId="6527"/>
    <cellStyle name="Comma [1] 2 3 2" xfId="6528"/>
    <cellStyle name="Comma [1] 2 4" xfId="6529"/>
    <cellStyle name="Comma [1] 2 5" xfId="6530"/>
    <cellStyle name="Comma [1] 3" xfId="6531"/>
    <cellStyle name="Comma [1] 3 2" xfId="6532"/>
    <cellStyle name="Comma [1] 3 2 2" xfId="6533"/>
    <cellStyle name="Comma [1] 3 2_CONFIGURATION" xfId="6534"/>
    <cellStyle name="Comma [1] 3 3" xfId="6535"/>
    <cellStyle name="Comma [1] 3 4" xfId="6536"/>
    <cellStyle name="Comma [1] 3 5" xfId="6537"/>
    <cellStyle name="Comma [1] 4" xfId="6538"/>
    <cellStyle name="Comma [1] 4 2" xfId="6539"/>
    <cellStyle name="Comma [1] 4 2 2" xfId="6540"/>
    <cellStyle name="Comma [1] 4 2_CONFIGURATION" xfId="6541"/>
    <cellStyle name="Comma [1] 4 3" xfId="6542"/>
    <cellStyle name="Comma [1] 4 4" xfId="6543"/>
    <cellStyle name="Comma [1] 4 5" xfId="6544"/>
    <cellStyle name="Comma [1] 5" xfId="6545"/>
    <cellStyle name="Comma [1] 5 2" xfId="6546"/>
    <cellStyle name="Comma [1] 5 2 2" xfId="6547"/>
    <cellStyle name="Comma [1] 5 2_CONFIGURATION" xfId="6548"/>
    <cellStyle name="Comma [1] 5 3" xfId="6549"/>
    <cellStyle name="Comma [1] 5 4" xfId="6550"/>
    <cellStyle name="Comma [1] 5 5" xfId="6551"/>
    <cellStyle name="Comma [1] 6" xfId="6552"/>
    <cellStyle name="Comma [1] 6 2" xfId="6553"/>
    <cellStyle name="Comma [1] 6 2 2" xfId="6554"/>
    <cellStyle name="Comma [1] 6 2_CONFIGURATION" xfId="6555"/>
    <cellStyle name="Comma [1] 6 3" xfId="6556"/>
    <cellStyle name="Comma [1] 6 4" xfId="6557"/>
    <cellStyle name="Comma [1] 6 5" xfId="6558"/>
    <cellStyle name="Comma [1] 7" xfId="6559"/>
    <cellStyle name="Comma [1] 7 2" xfId="6560"/>
    <cellStyle name="Comma [1] 7 2 2" xfId="6561"/>
    <cellStyle name="Comma [1] 7 2_CONFIGURATION" xfId="6562"/>
    <cellStyle name="Comma [1] 7 3" xfId="6563"/>
    <cellStyle name="Comma [1] 7 4" xfId="6564"/>
    <cellStyle name="Comma [1] 7_CONFIGURATION" xfId="6565"/>
    <cellStyle name="Comma [1] 8" xfId="6566"/>
    <cellStyle name="Comma [1] 8 2" xfId="6567"/>
    <cellStyle name="Comma [1] 8 2 2" xfId="6568"/>
    <cellStyle name="Comma [1] 8 2 3" xfId="6569"/>
    <cellStyle name="Comma [1] 8 2_CONFIGURATION" xfId="6570"/>
    <cellStyle name="Comma [1] 8 3" xfId="6571"/>
    <cellStyle name="Comma [1] 8 3 2" xfId="6572"/>
    <cellStyle name="Comma [1] 8 3 3" xfId="6573"/>
    <cellStyle name="Comma [1] 8 4" xfId="6574"/>
    <cellStyle name="Comma [1] 8_CONFIGURATION" xfId="6575"/>
    <cellStyle name="Comma [1] 9" xfId="6576"/>
    <cellStyle name="Comma [1] 9 2" xfId="6577"/>
    <cellStyle name="Comma [1] 9 2 2" xfId="6578"/>
    <cellStyle name="Comma [1] 9 2_CONFIGURATION" xfId="6579"/>
    <cellStyle name="Comma [1] 9 3" xfId="6580"/>
    <cellStyle name="Comma [1] 9 4" xfId="6581"/>
    <cellStyle name="Comma [1]_Degas HFTO" xfId="6582"/>
    <cellStyle name="Comma [2]" xfId="6583"/>
    <cellStyle name="Comma [2] 2" xfId="6584"/>
    <cellStyle name="Comma [2] 2 2" xfId="6585"/>
    <cellStyle name="Comma [2] 2 2 2" xfId="6586"/>
    <cellStyle name="Comma [2] 2 3" xfId="6587"/>
    <cellStyle name="Comma [2] 3" xfId="6588"/>
    <cellStyle name="Comma [2] 3 2" xfId="6589"/>
    <cellStyle name="Comma [2] 4" xfId="6590"/>
    <cellStyle name="Comma [2]_Degas HFTO" xfId="6591"/>
    <cellStyle name="Comma [3]" xfId="6592"/>
    <cellStyle name="Comma [3] 2" xfId="6593"/>
    <cellStyle name="Comma [3] 2 2" xfId="6594"/>
    <cellStyle name="Comma [3] 2 2 2" xfId="6595"/>
    <cellStyle name="Comma [3] 2 3" xfId="6596"/>
    <cellStyle name="Comma [3] 3" xfId="6597"/>
    <cellStyle name="Comma [3] 3 2" xfId="6598"/>
    <cellStyle name="Comma [3] 4" xfId="6599"/>
    <cellStyle name="Comma 0" xfId="6600"/>
    <cellStyle name="Comma 0 10" xfId="6601"/>
    <cellStyle name="Comma 0 11" xfId="6602"/>
    <cellStyle name="Comma 0 12" xfId="6603"/>
    <cellStyle name="Comma 0 13" xfId="6604"/>
    <cellStyle name="Comma 0 14" xfId="6605"/>
    <cellStyle name="Comma 0 15" xfId="6606"/>
    <cellStyle name="Comma 0 16" xfId="6607"/>
    <cellStyle name="Comma 0 17" xfId="6608"/>
    <cellStyle name="Comma 0 2" xfId="6609"/>
    <cellStyle name="Comma 0 3" xfId="6610"/>
    <cellStyle name="Comma 0 4" xfId="6611"/>
    <cellStyle name="Comma 0 5" xfId="6612"/>
    <cellStyle name="Comma 0 6" xfId="6613"/>
    <cellStyle name="Comma 0 7" xfId="6614"/>
    <cellStyle name="Comma 0 8" xfId="6615"/>
    <cellStyle name="Comma 0 9" xfId="6616"/>
    <cellStyle name="Comma 0*" xfId="6617"/>
    <cellStyle name="Comma 0* 2" xfId="6618"/>
    <cellStyle name="Comma 0* 2 2" xfId="6619"/>
    <cellStyle name="Comma 0* 2 2 2" xfId="6620"/>
    <cellStyle name="Comma 0* 2 3" xfId="6621"/>
    <cellStyle name="Comma 0* 3" xfId="6622"/>
    <cellStyle name="Comma 0* 3 2" xfId="6623"/>
    <cellStyle name="Comma 0* 4" xfId="6624"/>
    <cellStyle name="Comma 0* 5" xfId="6625"/>
    <cellStyle name="Comma 0_Deal Analysis - Main" xfId="6626"/>
    <cellStyle name="Comma 10" xfId="6627"/>
    <cellStyle name="Comma 10 2" xfId="6628"/>
    <cellStyle name="Comma 10 2 2" xfId="6629"/>
    <cellStyle name="Comma 10 2 2 2" xfId="6630"/>
    <cellStyle name="Comma 10 2 3" xfId="6631"/>
    <cellStyle name="Comma 10 3" xfId="6632"/>
    <cellStyle name="Comma 10 3 2" xfId="6633"/>
    <cellStyle name="Comma 10 4" xfId="6634"/>
    <cellStyle name="Comma 10 5" xfId="6635"/>
    <cellStyle name="Comma 10_CONFIGURATION" xfId="6636"/>
    <cellStyle name="Comma 11" xfId="6637"/>
    <cellStyle name="Comma 11 2" xfId="6638"/>
    <cellStyle name="Comma 11 2 2" xfId="6639"/>
    <cellStyle name="Comma 11 2 2 2" xfId="6640"/>
    <cellStyle name="Comma 11 2 3" xfId="6641"/>
    <cellStyle name="Comma 11 3" xfId="6642"/>
    <cellStyle name="Comma 11 3 2" xfId="6643"/>
    <cellStyle name="Comma 11 4" xfId="6644"/>
    <cellStyle name="Comma 11 5" xfId="6645"/>
    <cellStyle name="Comma 11_CONFIGURATION" xfId="6646"/>
    <cellStyle name="Comma 12" xfId="6647"/>
    <cellStyle name="Comma 12 2" xfId="6648"/>
    <cellStyle name="Comma 12 2 2" xfId="6649"/>
    <cellStyle name="Comma 12 2 2 2" xfId="6650"/>
    <cellStyle name="Comma 12 2 3" xfId="6651"/>
    <cellStyle name="Comma 12 3" xfId="6652"/>
    <cellStyle name="Comma 12 3 2" xfId="6653"/>
    <cellStyle name="Comma 12 4" xfId="6654"/>
    <cellStyle name="Comma 12 5" xfId="6655"/>
    <cellStyle name="Comma 12_CONFIGURATION" xfId="6656"/>
    <cellStyle name="Comma 13" xfId="6657"/>
    <cellStyle name="Comma 13 2" xfId="6658"/>
    <cellStyle name="Comma 13 2 2" xfId="6659"/>
    <cellStyle name="Comma 13 2 2 2" xfId="6660"/>
    <cellStyle name="Comma 13 2 3" xfId="6661"/>
    <cellStyle name="Comma 13 3" xfId="6662"/>
    <cellStyle name="Comma 13 3 2" xfId="6663"/>
    <cellStyle name="Comma 13 4" xfId="6664"/>
    <cellStyle name="Comma 13 5" xfId="6665"/>
    <cellStyle name="Comma 13_CONFIGURATION" xfId="6666"/>
    <cellStyle name="Comma 14" xfId="6667"/>
    <cellStyle name="Comma 14 2" xfId="6668"/>
    <cellStyle name="Comma 14 2 2" xfId="6669"/>
    <cellStyle name="Comma 14 2 3" xfId="6670"/>
    <cellStyle name="Comma 14 2 3 2" xfId="6671"/>
    <cellStyle name="Comma 14 2 4" xfId="6672"/>
    <cellStyle name="Comma 14 2_Sheet2" xfId="6673"/>
    <cellStyle name="Comma 14 3" xfId="6674"/>
    <cellStyle name="Comma 14 3 2" xfId="6675"/>
    <cellStyle name="Comma 14 3 2 2" xfId="6676"/>
    <cellStyle name="Comma 14 3 3" xfId="6677"/>
    <cellStyle name="Comma 14 4" xfId="6678"/>
    <cellStyle name="Comma 14 4 2" xfId="6679"/>
    <cellStyle name="Comma 14 4 2 2" xfId="6680"/>
    <cellStyle name="Comma 14 4 3" xfId="6681"/>
    <cellStyle name="Comma 14 5" xfId="6682"/>
    <cellStyle name="Comma 14 5 2" xfId="6683"/>
    <cellStyle name="Comma 14 6" xfId="6684"/>
    <cellStyle name="Comma 14 6 2" xfId="6685"/>
    <cellStyle name="Comma 14 7" xfId="6686"/>
    <cellStyle name="Comma 14 8" xfId="6687"/>
    <cellStyle name="Comma 14_CONFIGURATION" xfId="6688"/>
    <cellStyle name="Comma 15" xfId="6689"/>
    <cellStyle name="Comma 15 2" xfId="6690"/>
    <cellStyle name="Comma 15 2 2" xfId="6691"/>
    <cellStyle name="Comma 15 2 3" xfId="6692"/>
    <cellStyle name="Comma 15 2 3 2" xfId="6693"/>
    <cellStyle name="Comma 15 2 4" xfId="6694"/>
    <cellStyle name="Comma 15 2_CONFIGURATION" xfId="6695"/>
    <cellStyle name="Comma 15 3" xfId="6696"/>
    <cellStyle name="Comma 15 3 2" xfId="6697"/>
    <cellStyle name="Comma 15 3 2 2" xfId="6698"/>
    <cellStyle name="Comma 15 3 3" xfId="6699"/>
    <cellStyle name="Comma 15 4" xfId="6700"/>
    <cellStyle name="Comma 15 4 2" xfId="6701"/>
    <cellStyle name="Comma 15 4 2 2" xfId="6702"/>
    <cellStyle name="Comma 15 4 3" xfId="6703"/>
    <cellStyle name="Comma 15 5" xfId="6704"/>
    <cellStyle name="Comma 15 5 2" xfId="6705"/>
    <cellStyle name="Comma 15 6" xfId="6706"/>
    <cellStyle name="Comma 15 6 2" xfId="6707"/>
    <cellStyle name="Comma 15 7" xfId="6708"/>
    <cellStyle name="Comma 16" xfId="6709"/>
    <cellStyle name="Comma 16 2" xfId="6710"/>
    <cellStyle name="Comma 16 2 2" xfId="6711"/>
    <cellStyle name="Comma 16 2 2 2" xfId="6712"/>
    <cellStyle name="Comma 16 2 2 3" xfId="6713"/>
    <cellStyle name="Comma 16 2 3" xfId="6714"/>
    <cellStyle name="Comma 16 2 4" xfId="6715"/>
    <cellStyle name="Comma 16 2 4 2" xfId="6716"/>
    <cellStyle name="Comma 16 2 4 2 2" xfId="6717"/>
    <cellStyle name="Comma 16 2 4 3" xfId="6718"/>
    <cellStyle name="Comma 16 2 5" xfId="6719"/>
    <cellStyle name="Comma 16 2 5 2" xfId="6720"/>
    <cellStyle name="Comma 16 2 5 3" xfId="6721"/>
    <cellStyle name="Comma 16 2 5 3 2" xfId="6722"/>
    <cellStyle name="Comma 16 2 6" xfId="6723"/>
    <cellStyle name="Comma 16 2_Sheet2" xfId="6724"/>
    <cellStyle name="Comma 16 3" xfId="6725"/>
    <cellStyle name="Comma 16 3 2" xfId="6726"/>
    <cellStyle name="Comma 16 3 2 2" xfId="6727"/>
    <cellStyle name="Comma 16 3 2 2 2" xfId="6728"/>
    <cellStyle name="Comma 16 3 2 3" xfId="6729"/>
    <cellStyle name="Comma 16 3 2 3 2" xfId="6730"/>
    <cellStyle name="Comma 16 3 2 4" xfId="6731"/>
    <cellStyle name="Comma 16 3 3" xfId="6732"/>
    <cellStyle name="Comma 16 3 3 2" xfId="6733"/>
    <cellStyle name="Comma 16 3 4" xfId="6734"/>
    <cellStyle name="Comma 16 4" xfId="6735"/>
    <cellStyle name="Comma 16 4 2" xfId="6736"/>
    <cellStyle name="Comma 16 5" xfId="6737"/>
    <cellStyle name="Comma 16 5 2" xfId="6738"/>
    <cellStyle name="Comma 16 6" xfId="6739"/>
    <cellStyle name="Comma 17" xfId="6740"/>
    <cellStyle name="Comma 17 2" xfId="6741"/>
    <cellStyle name="Comma 17 2 2" xfId="6742"/>
    <cellStyle name="Comma 17 2 2 2" xfId="6743"/>
    <cellStyle name="Comma 17 2 2 2 2" xfId="6744"/>
    <cellStyle name="Comma 17 2 2 3" xfId="6745"/>
    <cellStyle name="Comma 17 2 2 3 2" xfId="6746"/>
    <cellStyle name="Comma 17 2 2 4" xfId="6747"/>
    <cellStyle name="Comma 17 2 3" xfId="6748"/>
    <cellStyle name="Comma 17 2 3 2" xfId="6749"/>
    <cellStyle name="Comma 17 2 4" xfId="6750"/>
    <cellStyle name="Comma 17 3" xfId="6751"/>
    <cellStyle name="Comma 17 3 2" xfId="6752"/>
    <cellStyle name="Comma 17 3 2 2" xfId="6753"/>
    <cellStyle name="Comma 17 3 2 2 2" xfId="6754"/>
    <cellStyle name="Comma 17 3 2 3" xfId="6755"/>
    <cellStyle name="Comma 17 3 2 3 2" xfId="6756"/>
    <cellStyle name="Comma 17 3 2 4" xfId="6757"/>
    <cellStyle name="Comma 17 3 3" xfId="6758"/>
    <cellStyle name="Comma 17 3 3 2" xfId="6759"/>
    <cellStyle name="Comma 17 3 4" xfId="6760"/>
    <cellStyle name="Comma 17 4" xfId="6761"/>
    <cellStyle name="Comma 17 4 2" xfId="6762"/>
    <cellStyle name="Comma 17 5" xfId="6763"/>
    <cellStyle name="Comma 17 5 2" xfId="6764"/>
    <cellStyle name="Comma 17 6" xfId="6765"/>
    <cellStyle name="Comma 18" xfId="6766"/>
    <cellStyle name="Comma 18 2" xfId="6767"/>
    <cellStyle name="Comma 18 2 2" xfId="6768"/>
    <cellStyle name="Comma 18 2 2 2" xfId="6769"/>
    <cellStyle name="Comma 18 2 2 2 2" xfId="6770"/>
    <cellStyle name="Comma 18 2 2 3" xfId="6771"/>
    <cellStyle name="Comma 18 2 2 3 2" xfId="6772"/>
    <cellStyle name="Comma 18 2 2 4" xfId="6773"/>
    <cellStyle name="Comma 18 2 3" xfId="6774"/>
    <cellStyle name="Comma 18 2 3 2" xfId="6775"/>
    <cellStyle name="Comma 18 2 4" xfId="6776"/>
    <cellStyle name="Comma 18 3" xfId="6777"/>
    <cellStyle name="Comma 18 3 2" xfId="6778"/>
    <cellStyle name="Comma 18 3 2 2" xfId="6779"/>
    <cellStyle name="Comma 18 3 2 2 2" xfId="6780"/>
    <cellStyle name="Comma 18 3 2 3" xfId="6781"/>
    <cellStyle name="Comma 18 3 2 3 2" xfId="6782"/>
    <cellStyle name="Comma 18 3 2 4" xfId="6783"/>
    <cellStyle name="Comma 18 3 3" xfId="6784"/>
    <cellStyle name="Comma 18 3 3 2" xfId="6785"/>
    <cellStyle name="Comma 18 3 4" xfId="6786"/>
    <cellStyle name="Comma 18 4" xfId="6787"/>
    <cellStyle name="Comma 18 4 2" xfId="6788"/>
    <cellStyle name="Comma 18 5" xfId="6789"/>
    <cellStyle name="Comma 18 6" xfId="6790"/>
    <cellStyle name="Comma 18 6 2" xfId="6791"/>
    <cellStyle name="Comma 18_CONFIGURATION" xfId="6792"/>
    <cellStyle name="Comma 19" xfId="6793"/>
    <cellStyle name="Comma 19 2" xfId="6794"/>
    <cellStyle name="Comma 19 2 2" xfId="6795"/>
    <cellStyle name="Comma 19 2 2 2" xfId="6796"/>
    <cellStyle name="Comma 19 2 3" xfId="6797"/>
    <cellStyle name="Comma 19 2 3 2" xfId="6798"/>
    <cellStyle name="Comma 19 2 3 2 2" xfId="6799"/>
    <cellStyle name="Comma 19 2 3 3" xfId="6800"/>
    <cellStyle name="Comma 19 2 4" xfId="6801"/>
    <cellStyle name="Comma 19 2 4 2" xfId="6802"/>
    <cellStyle name="Comma 19 2 4 3" xfId="6803"/>
    <cellStyle name="Comma 19 2 4 3 2" xfId="6804"/>
    <cellStyle name="Comma 19 2 5" xfId="6805"/>
    <cellStyle name="Comma 19 2_Sheet2" xfId="6806"/>
    <cellStyle name="Comma 19 3" xfId="6807"/>
    <cellStyle name="Comma 19 3 2" xfId="6808"/>
    <cellStyle name="Comma 19 3 2 2" xfId="6809"/>
    <cellStyle name="Comma 19 3 2 3" xfId="6810"/>
    <cellStyle name="Comma 19 3 2 3 2" xfId="6811"/>
    <cellStyle name="Comma 19 3 3" xfId="6812"/>
    <cellStyle name="Comma 19 3_Sheet2" xfId="6813"/>
    <cellStyle name="Comma 19 4" xfId="6814"/>
    <cellStyle name="Comma 19 4 2" xfId="6815"/>
    <cellStyle name="Comma 19 4 2 2" xfId="6816"/>
    <cellStyle name="Comma 19 4 3" xfId="6817"/>
    <cellStyle name="Comma 19 5" xfId="6818"/>
    <cellStyle name="Comma 19 6" xfId="6819"/>
    <cellStyle name="Comma 19 6 2" xfId="6820"/>
    <cellStyle name="Comma 19 7" xfId="6821"/>
    <cellStyle name="Comma 2" xfId="6822"/>
    <cellStyle name="Comma 2 10" xfId="6823"/>
    <cellStyle name="Comma 2 11" xfId="6824"/>
    <cellStyle name="Comma 2 11 2" xfId="6825"/>
    <cellStyle name="Comma 2 11 3" xfId="6826"/>
    <cellStyle name="Comma 2 11 4" xfId="6827"/>
    <cellStyle name="Comma 2 11_Degas HFTO" xfId="6828"/>
    <cellStyle name="Comma 2 12" xfId="6829"/>
    <cellStyle name="Comma 2 12 2" xfId="6830"/>
    <cellStyle name="Comma 2 12_Degas HFTO" xfId="6831"/>
    <cellStyle name="Comma 2 13" xfId="6832"/>
    <cellStyle name="Comma 2 13 2" xfId="6833"/>
    <cellStyle name="Comma 2 13 2 2" xfId="6834"/>
    <cellStyle name="Comma 2 13 2 3" xfId="6835"/>
    <cellStyle name="Comma 2 13_Degas HFTO" xfId="6836"/>
    <cellStyle name="Comma 2 14" xfId="6837"/>
    <cellStyle name="Comma 2 14 2" xfId="6838"/>
    <cellStyle name="Comma 2 14 2 2" xfId="6839"/>
    <cellStyle name="Comma 2 14 2 3" xfId="6840"/>
    <cellStyle name="Comma 2 14_Degas HFTO" xfId="6841"/>
    <cellStyle name="Comma 2 15" xfId="6842"/>
    <cellStyle name="Comma 2 15 2" xfId="6843"/>
    <cellStyle name="Comma 2 15_CONFIGURATION" xfId="6844"/>
    <cellStyle name="Comma 2 16" xfId="6845"/>
    <cellStyle name="Comma 2 17" xfId="6846"/>
    <cellStyle name="Comma 2 18" xfId="6847"/>
    <cellStyle name="Comma 2 19" xfId="6848"/>
    <cellStyle name="Comma 2 2" xfId="6849"/>
    <cellStyle name="Comma 2 2 2" xfId="6850"/>
    <cellStyle name="Comma 2 2 3" xfId="6851"/>
    <cellStyle name="Comma 2 2_Degas HFTO" xfId="6852"/>
    <cellStyle name="Comma 2 20" xfId="6853"/>
    <cellStyle name="Comma 2 21" xfId="6854"/>
    <cellStyle name="Comma 2 22" xfId="6855"/>
    <cellStyle name="Comma 2 3" xfId="6856"/>
    <cellStyle name="Comma 2 3 2" xfId="6857"/>
    <cellStyle name="Comma 2 3 3" xfId="6858"/>
    <cellStyle name="Comma 2 3_Degas HFTO" xfId="6859"/>
    <cellStyle name="Comma 2 4" xfId="6860"/>
    <cellStyle name="Comma 2 4 2" xfId="6861"/>
    <cellStyle name="Comma 2 4 3" xfId="6862"/>
    <cellStyle name="Comma 2 4_Degas HFTO" xfId="6863"/>
    <cellStyle name="Comma 2 5" xfId="6864"/>
    <cellStyle name="Comma 2 5 2" xfId="6865"/>
    <cellStyle name="Comma 2 5 3" xfId="6866"/>
    <cellStyle name="Comma 2 5 4" xfId="6867"/>
    <cellStyle name="Comma 2 5_Degas HFTO" xfId="6868"/>
    <cellStyle name="Comma 2 6" xfId="6869"/>
    <cellStyle name="Comma 2 6 2" xfId="6870"/>
    <cellStyle name="Comma 2 6 3" xfId="6871"/>
    <cellStyle name="Comma 2 6_Degas HFTO" xfId="6872"/>
    <cellStyle name="Comma 2 7" xfId="6873"/>
    <cellStyle name="Comma 2 7 2" xfId="6874"/>
    <cellStyle name="Comma 2 7_Degas HFTO" xfId="6875"/>
    <cellStyle name="Comma 2 8" xfId="6876"/>
    <cellStyle name="Comma 2 8 2" xfId="6877"/>
    <cellStyle name="Comma 2 8 2 2" xfId="6878"/>
    <cellStyle name="Comma 2 8 2 3" xfId="6879"/>
    <cellStyle name="Comma 2 8 3" xfId="6880"/>
    <cellStyle name="Comma 2 8 3 2" xfId="6881"/>
    <cellStyle name="Comma 2 8 3_CONFIGURATION" xfId="6882"/>
    <cellStyle name="Comma 2 8 4" xfId="6883"/>
    <cellStyle name="Comma 2 8 4 2" xfId="6884"/>
    <cellStyle name="Comma 2 8 4_CONFIGURATION" xfId="6885"/>
    <cellStyle name="Comma 2 8 5" xfId="6886"/>
    <cellStyle name="Comma 2 8_Cadrage conso" xfId="6887"/>
    <cellStyle name="Comma 2 9" xfId="6888"/>
    <cellStyle name="Comma 2 9 2" xfId="6889"/>
    <cellStyle name="Comma 2 9 2 2" xfId="6890"/>
    <cellStyle name="Comma 2 9 3" xfId="6891"/>
    <cellStyle name="Comma 2 9 4" xfId="6892"/>
    <cellStyle name="Comma 2 9 5" xfId="6893"/>
    <cellStyle name="Comma 2 9_CONFIGURATION" xfId="6894"/>
    <cellStyle name="Comma 2_45647 - Annexe 6a au 31 03 2011 v2" xfId="6895"/>
    <cellStyle name="Comma 20" xfId="6896"/>
    <cellStyle name="Comma 20 2" xfId="6897"/>
    <cellStyle name="Comma 20 2 2" xfId="6898"/>
    <cellStyle name="Comma 20 2 3" xfId="6899"/>
    <cellStyle name="Comma 20 2 3 2" xfId="6900"/>
    <cellStyle name="Comma 20 2 3 2 2" xfId="6901"/>
    <cellStyle name="Comma 20 2 3 3" xfId="6902"/>
    <cellStyle name="Comma 20 3" xfId="6903"/>
    <cellStyle name="Comma 20 4" xfId="6904"/>
    <cellStyle name="Comma 20 5" xfId="6905"/>
    <cellStyle name="Comma 20 5 2" xfId="6906"/>
    <cellStyle name="Comma 20 6" xfId="6907"/>
    <cellStyle name="Comma 21" xfId="6908"/>
    <cellStyle name="Comma 21 2" xfId="6909"/>
    <cellStyle name="Comma 21 2 2" xfId="6910"/>
    <cellStyle name="Comma 21 2 2 2" xfId="6911"/>
    <cellStyle name="Comma 21 2 3" xfId="6912"/>
    <cellStyle name="Comma 21 3" xfId="6913"/>
    <cellStyle name="Comma 21 4" xfId="6914"/>
    <cellStyle name="Comma 21 4 2" xfId="6915"/>
    <cellStyle name="Comma 21 4 2 2" xfId="6916"/>
    <cellStyle name="Comma 21 4 3" xfId="6917"/>
    <cellStyle name="Comma 21 5" xfId="6918"/>
    <cellStyle name="Comma 21 5 2" xfId="6919"/>
    <cellStyle name="Comma 21 6" xfId="6920"/>
    <cellStyle name="Comma 22" xfId="6921"/>
    <cellStyle name="Comma 22 2" xfId="6922"/>
    <cellStyle name="Comma 22 2 2" xfId="6923"/>
    <cellStyle name="Comma 22 2 2 2" xfId="6924"/>
    <cellStyle name="Comma 22 2 3" xfId="6925"/>
    <cellStyle name="Comma 22 3" xfId="6926"/>
    <cellStyle name="Comma 22 4" xfId="6927"/>
    <cellStyle name="Comma 22 4 2" xfId="6928"/>
    <cellStyle name="Comma 22 4 2 2" xfId="6929"/>
    <cellStyle name="Comma 22 4 3" xfId="6930"/>
    <cellStyle name="Comma 22 5" xfId="6931"/>
    <cellStyle name="Comma 22 5 2" xfId="6932"/>
    <cellStyle name="Comma 22 6" xfId="6933"/>
    <cellStyle name="Comma 23" xfId="6934"/>
    <cellStyle name="Comma 23 2" xfId="6935"/>
    <cellStyle name="Comma 23 2 2" xfId="6936"/>
    <cellStyle name="Comma 23 2 2 2" xfId="6937"/>
    <cellStyle name="Comma 23 2 3" xfId="6938"/>
    <cellStyle name="Comma 23 3" xfId="6939"/>
    <cellStyle name="Comma 23 4" xfId="6940"/>
    <cellStyle name="Comma 23 4 2" xfId="6941"/>
    <cellStyle name="Comma 23 4 2 2" xfId="6942"/>
    <cellStyle name="Comma 23 4 3" xfId="6943"/>
    <cellStyle name="Comma 23 5" xfId="6944"/>
    <cellStyle name="Comma 23 5 2" xfId="6945"/>
    <cellStyle name="Comma 23_CONFIGURATION" xfId="6946"/>
    <cellStyle name="Comma 24" xfId="6947"/>
    <cellStyle name="Comma 24 2" xfId="6948"/>
    <cellStyle name="Comma 24 2 2" xfId="6949"/>
    <cellStyle name="Comma 24 3" xfId="6950"/>
    <cellStyle name="Comma 24 3 2" xfId="6951"/>
    <cellStyle name="Comma 24 3 2 2" xfId="6952"/>
    <cellStyle name="Comma 24 3 3" xfId="6953"/>
    <cellStyle name="Comma 24 4" xfId="6954"/>
    <cellStyle name="Comma 24 5" xfId="6955"/>
    <cellStyle name="Comma 24 5 2" xfId="6956"/>
    <cellStyle name="Comma 24 6" xfId="6957"/>
    <cellStyle name="Comma 25" xfId="6958"/>
    <cellStyle name="Comma 25 2" xfId="6959"/>
    <cellStyle name="Comma 25 2 2" xfId="6960"/>
    <cellStyle name="Comma 25 3" xfId="6961"/>
    <cellStyle name="Comma 25 3 2" xfId="6962"/>
    <cellStyle name="Comma 25 3 2 2" xfId="6963"/>
    <cellStyle name="Comma 25 3 3" xfId="6964"/>
    <cellStyle name="Comma 25 4" xfId="6965"/>
    <cellStyle name="Comma 25 5" xfId="6966"/>
    <cellStyle name="Comma 25 5 2" xfId="6967"/>
    <cellStyle name="Comma 25 6" xfId="6968"/>
    <cellStyle name="Comma 26" xfId="6969"/>
    <cellStyle name="Comma 26 2" xfId="6970"/>
    <cellStyle name="Comma 26 2 2" xfId="6971"/>
    <cellStyle name="Comma 26 3" xfId="6972"/>
    <cellStyle name="Comma 26 3 2" xfId="6973"/>
    <cellStyle name="Comma 26 3 2 2" xfId="6974"/>
    <cellStyle name="Comma 26 3 3" xfId="6975"/>
    <cellStyle name="Comma 26 4" xfId="6976"/>
    <cellStyle name="Comma 26 5" xfId="6977"/>
    <cellStyle name="Comma 26 6" xfId="6978"/>
    <cellStyle name="Comma 26_Sheet2" xfId="6979"/>
    <cellStyle name="Comma 27" xfId="6980"/>
    <cellStyle name="Comma 27 2" xfId="6981"/>
    <cellStyle name="Comma 27 3" xfId="6982"/>
    <cellStyle name="Comma 27 3 2" xfId="6983"/>
    <cellStyle name="Comma 27 3 2 2" xfId="6984"/>
    <cellStyle name="Comma 27 3 3" xfId="6985"/>
    <cellStyle name="Comma 27 4" xfId="6986"/>
    <cellStyle name="Comma 27 5" xfId="6987"/>
    <cellStyle name="Comma 28" xfId="6988"/>
    <cellStyle name="Comma 28 2" xfId="6989"/>
    <cellStyle name="Comma 28 2 2" xfId="6990"/>
    <cellStyle name="Comma 28 3" xfId="6991"/>
    <cellStyle name="Comma 28 3 2" xfId="6992"/>
    <cellStyle name="Comma 28 3 2 2" xfId="6993"/>
    <cellStyle name="Comma 28 3 3" xfId="6994"/>
    <cellStyle name="Comma 28 4" xfId="6995"/>
    <cellStyle name="Comma 28 5" xfId="6996"/>
    <cellStyle name="Comma 28 5 2" xfId="6997"/>
    <cellStyle name="Comma 28 5 2 2" xfId="6998"/>
    <cellStyle name="Comma 28 5 3" xfId="6999"/>
    <cellStyle name="Comma 28 6" xfId="7000"/>
    <cellStyle name="Comma 28_Sheet2" xfId="7001"/>
    <cellStyle name="Comma 29" xfId="7002"/>
    <cellStyle name="Comma 29 2" xfId="7003"/>
    <cellStyle name="Comma 29 2 2" xfId="7004"/>
    <cellStyle name="Comma 29 3" xfId="7005"/>
    <cellStyle name="Comma 29 3 2" xfId="7006"/>
    <cellStyle name="Comma 29 3 2 2" xfId="7007"/>
    <cellStyle name="Comma 29 3 3" xfId="7008"/>
    <cellStyle name="Comma 29 3 3 2" xfId="7009"/>
    <cellStyle name="Comma 29 3 4" xfId="7010"/>
    <cellStyle name="Comma 29 4" xfId="7011"/>
    <cellStyle name="Comma 29 4 2" xfId="7012"/>
    <cellStyle name="Comma 29 5" xfId="7013"/>
    <cellStyle name="Comma 3" xfId="7014"/>
    <cellStyle name="Comma 3 10" xfId="7015"/>
    <cellStyle name="Comma 3 11" xfId="7016"/>
    <cellStyle name="Comma 3 2" xfId="7017"/>
    <cellStyle name="Comma 3 2 2" xfId="7018"/>
    <cellStyle name="Comma 3 2 2 2" xfId="7019"/>
    <cellStyle name="Comma 3 2 2 3" xfId="7020"/>
    <cellStyle name="Comma 3 2 3" xfId="7021"/>
    <cellStyle name="Comma 3 2 4" xfId="7022"/>
    <cellStyle name="Comma 3 2_Degas HFTO" xfId="7023"/>
    <cellStyle name="Comma 3 3" xfId="7024"/>
    <cellStyle name="Comma 3 3 2" xfId="7025"/>
    <cellStyle name="Comma 3 3 2 2" xfId="7026"/>
    <cellStyle name="Comma 3 3 3" xfId="7027"/>
    <cellStyle name="Comma 3 3 4" xfId="7028"/>
    <cellStyle name="Comma 3 4" xfId="7029"/>
    <cellStyle name="Comma 3 4 2" xfId="7030"/>
    <cellStyle name="Comma 3 4 3" xfId="7031"/>
    <cellStyle name="Comma 3 4 3 2" xfId="7032"/>
    <cellStyle name="Comma 3 4 3 2 2" xfId="7033"/>
    <cellStyle name="Comma 3 4 3 3" xfId="7034"/>
    <cellStyle name="Comma 3 4 4" xfId="7035"/>
    <cellStyle name="Comma 3 5" xfId="7036"/>
    <cellStyle name="Comma 3 6" xfId="7037"/>
    <cellStyle name="Comma 3 7" xfId="7038"/>
    <cellStyle name="Comma 3 8" xfId="7039"/>
    <cellStyle name="Comma 3 9" xfId="7040"/>
    <cellStyle name="Comma 3 9 2" xfId="7041"/>
    <cellStyle name="Comma 3*" xfId="7042"/>
    <cellStyle name="Comma 3_CONFIGURATION" xfId="7043"/>
    <cellStyle name="Comma 30" xfId="7044"/>
    <cellStyle name="Comma 30 2" xfId="7045"/>
    <cellStyle name="Comma 30 2 2" xfId="7046"/>
    <cellStyle name="Comma 30 3" xfId="7047"/>
    <cellStyle name="Comma 31" xfId="7048"/>
    <cellStyle name="Comma 31 2" xfId="7049"/>
    <cellStyle name="Comma 31 2 2" xfId="7050"/>
    <cellStyle name="Comma 31 3" xfId="7051"/>
    <cellStyle name="Comma 32" xfId="7052"/>
    <cellStyle name="Comma 32 2" xfId="7053"/>
    <cellStyle name="Comma 32 2 2" xfId="7054"/>
    <cellStyle name="Comma 32 2 2 2" xfId="7055"/>
    <cellStyle name="Comma 32 2 3" xfId="7056"/>
    <cellStyle name="Comma 32 2 4" xfId="7057"/>
    <cellStyle name="Comma 32 3" xfId="7058"/>
    <cellStyle name="Comma 32 3 2" xfId="7059"/>
    <cellStyle name="Comma 32_Sheet2" xfId="7060"/>
    <cellStyle name="Comma 33" xfId="7061"/>
    <cellStyle name="Comma 33 2" xfId="7062"/>
    <cellStyle name="Comma 33 2 2" xfId="7063"/>
    <cellStyle name="Comma 33 2 2 2" xfId="7064"/>
    <cellStyle name="Comma 33 2 3" xfId="7065"/>
    <cellStyle name="Comma 33 2 4" xfId="7066"/>
    <cellStyle name="Comma 33 3" xfId="7067"/>
    <cellStyle name="Comma 33 3 2" xfId="7068"/>
    <cellStyle name="Comma 33_Sheet2" xfId="7069"/>
    <cellStyle name="Comma 34" xfId="7070"/>
    <cellStyle name="Comma 34 2" xfId="7071"/>
    <cellStyle name="Comma 34 2 2" xfId="7072"/>
    <cellStyle name="Comma 34 3" xfId="7073"/>
    <cellStyle name="Comma 35" xfId="7074"/>
    <cellStyle name="Comma 35 2" xfId="7075"/>
    <cellStyle name="Comma 35 2 2" xfId="7076"/>
    <cellStyle name="Comma 35 3" xfId="7077"/>
    <cellStyle name="Comma 36" xfId="7078"/>
    <cellStyle name="Comma 36 2" xfId="7079"/>
    <cellStyle name="Comma 36 2 2" xfId="7080"/>
    <cellStyle name="Comma 36 3" xfId="7081"/>
    <cellStyle name="Comma 37" xfId="7082"/>
    <cellStyle name="Comma 37 2" xfId="7083"/>
    <cellStyle name="Comma 37 2 2" xfId="7084"/>
    <cellStyle name="Comma 37 2 2 2" xfId="7085"/>
    <cellStyle name="Comma 37 2 3" xfId="7086"/>
    <cellStyle name="Comma 37 3" xfId="7087"/>
    <cellStyle name="Comma 37 4" xfId="7088"/>
    <cellStyle name="Comma 37 4 2" xfId="7089"/>
    <cellStyle name="Comma 37_CONFIGURATION" xfId="7090"/>
    <cellStyle name="Comma 38" xfId="7091"/>
    <cellStyle name="Comma 38 2" xfId="7092"/>
    <cellStyle name="Comma 38 3" xfId="7093"/>
    <cellStyle name="Comma 38 3 2" xfId="7094"/>
    <cellStyle name="Comma 38 4" xfId="7095"/>
    <cellStyle name="Comma 38_CONFIGURATION" xfId="7096"/>
    <cellStyle name="Comma 39" xfId="7097"/>
    <cellStyle name="Comma 39 2" xfId="7098"/>
    <cellStyle name="Comma 39 2 2" xfId="7099"/>
    <cellStyle name="Comma 39 3" xfId="7100"/>
    <cellStyle name="Comma 39 4" xfId="7101"/>
    <cellStyle name="Comma 39_CONFIGURATION" xfId="7102"/>
    <cellStyle name="Comma 4" xfId="7103"/>
    <cellStyle name="Comma 4 10" xfId="7104"/>
    <cellStyle name="Comma 4 11" xfId="7105"/>
    <cellStyle name="Comma 4 2" xfId="7106"/>
    <cellStyle name="Comma 4 2 2" xfId="7107"/>
    <cellStyle name="Comma 4 2 2 2" xfId="7108"/>
    <cellStyle name="Comma 4 2 2 3" xfId="7109"/>
    <cellStyle name="Comma 4 2 3" xfId="7110"/>
    <cellStyle name="Comma 4 2 4" xfId="7111"/>
    <cellStyle name="Comma 4 3" xfId="7112"/>
    <cellStyle name="Comma 4 3 2" xfId="7113"/>
    <cellStyle name="Comma 4 3 2 2" xfId="7114"/>
    <cellStyle name="Comma 4 3 3" xfId="7115"/>
    <cellStyle name="Comma 4 3 4" xfId="7116"/>
    <cellStyle name="Comma 4 4" xfId="7117"/>
    <cellStyle name="Comma 4 4 2" xfId="7118"/>
    <cellStyle name="Comma 4 4 3" xfId="7119"/>
    <cellStyle name="Comma 4 4 3 2" xfId="7120"/>
    <cellStyle name="Comma 4 4 3 2 2" xfId="7121"/>
    <cellStyle name="Comma 4 4 3 3" xfId="7122"/>
    <cellStyle name="Comma 4 4 4" xfId="7123"/>
    <cellStyle name="Comma 4 5" xfId="7124"/>
    <cellStyle name="Comma 4 6" xfId="7125"/>
    <cellStyle name="Comma 4 7" xfId="7126"/>
    <cellStyle name="Comma 4 8" xfId="7127"/>
    <cellStyle name="Comma 4 9" xfId="7128"/>
    <cellStyle name="Comma 4 9 2" xfId="7129"/>
    <cellStyle name="Comma 4_CONFIGURATION" xfId="7130"/>
    <cellStyle name="Comma 40" xfId="7131"/>
    <cellStyle name="Comma 40 2" xfId="7132"/>
    <cellStyle name="Comma 40 2 2" xfId="7133"/>
    <cellStyle name="Comma 40 3" xfId="7134"/>
    <cellStyle name="Comma 41" xfId="7135"/>
    <cellStyle name="Comma 41 2" xfId="7136"/>
    <cellStyle name="Comma 41 2 2" xfId="7137"/>
    <cellStyle name="Comma 41 3" xfId="7138"/>
    <cellStyle name="Comma 42" xfId="7139"/>
    <cellStyle name="Comma 42 2" xfId="7140"/>
    <cellStyle name="Comma 42 2 2" xfId="7141"/>
    <cellStyle name="Comma 42 3" xfId="7142"/>
    <cellStyle name="Comma 43" xfId="7143"/>
    <cellStyle name="Comma 43 2" xfId="7144"/>
    <cellStyle name="Comma 43 3" xfId="7145"/>
    <cellStyle name="Comma 44" xfId="7146"/>
    <cellStyle name="Comma 45" xfId="7147"/>
    <cellStyle name="Comma 46" xfId="7148"/>
    <cellStyle name="Comma 46 2" xfId="7149"/>
    <cellStyle name="Comma 47" xfId="7150"/>
    <cellStyle name="Comma 48" xfId="7151"/>
    <cellStyle name="Comma 49" xfId="7152"/>
    <cellStyle name="Comma 5" xfId="7153"/>
    <cellStyle name="Comma 5 2" xfId="7154"/>
    <cellStyle name="Comma 5 2 2" xfId="7155"/>
    <cellStyle name="Comma 5 2 2 2" xfId="7156"/>
    <cellStyle name="Comma 5 2 3" xfId="7157"/>
    <cellStyle name="Comma 5 3" xfId="7158"/>
    <cellStyle name="Comma 5 3 2" xfId="7159"/>
    <cellStyle name="Comma 5 4" xfId="7160"/>
    <cellStyle name="Comma 5 5" xfId="7161"/>
    <cellStyle name="Comma 5_CONFIGURATION" xfId="7162"/>
    <cellStyle name="Comma 50" xfId="15640"/>
    <cellStyle name="Comma 6" xfId="7163"/>
    <cellStyle name="Comma 6 2" xfId="7164"/>
    <cellStyle name="Comma 6 2 2" xfId="7165"/>
    <cellStyle name="Comma 6 2 2 2" xfId="7166"/>
    <cellStyle name="Comma 6 2 3" xfId="7167"/>
    <cellStyle name="Comma 6 2 4" xfId="7168"/>
    <cellStyle name="Comma 6 3" xfId="7169"/>
    <cellStyle name="Comma 6 3 2" xfId="7170"/>
    <cellStyle name="Comma 6 3 2 2" xfId="7171"/>
    <cellStyle name="Comma 6 3 3" xfId="7172"/>
    <cellStyle name="Comma 6 3 4" xfId="7173"/>
    <cellStyle name="Comma 6 4" xfId="7174"/>
    <cellStyle name="Comma 6 4 2" xfId="7175"/>
    <cellStyle name="Comma 6 4 3" xfId="7176"/>
    <cellStyle name="Comma 6 5" xfId="7177"/>
    <cellStyle name="Comma 6 6" xfId="7178"/>
    <cellStyle name="Comma 6 7" xfId="7179"/>
    <cellStyle name="Comma 6 8" xfId="7180"/>
    <cellStyle name="Comma 6 9" xfId="7181"/>
    <cellStyle name="Comma 6_CONFIGURATION" xfId="7182"/>
    <cellStyle name="Comma 7" xfId="7183"/>
    <cellStyle name="Comma 7 2" xfId="7184"/>
    <cellStyle name="Comma 7 2 2" xfId="7185"/>
    <cellStyle name="Comma 7 2 2 2" xfId="7186"/>
    <cellStyle name="Comma 7 2 2_Annexe 6 IAS" xfId="7187"/>
    <cellStyle name="Comma 7 2 3" xfId="7188"/>
    <cellStyle name="Comma 7 2_Annexe 6 IAS" xfId="7189"/>
    <cellStyle name="Comma 7 3" xfId="7190"/>
    <cellStyle name="Comma 7 3 2" xfId="7191"/>
    <cellStyle name="Comma 7 3_Annexe 6 IAS" xfId="7192"/>
    <cellStyle name="Comma 7 4" xfId="7193"/>
    <cellStyle name="Comma 7 5" xfId="7194"/>
    <cellStyle name="Comma 7_Annexe 6 IAS" xfId="7195"/>
    <cellStyle name="Comma 8" xfId="7196"/>
    <cellStyle name="Comma 8 2" xfId="7197"/>
    <cellStyle name="Comma 8 2 2" xfId="7198"/>
    <cellStyle name="Comma 8 2 2 2" xfId="7199"/>
    <cellStyle name="Comma 8 2 2_Annexe 6 IAS" xfId="7200"/>
    <cellStyle name="Comma 8 2 3" xfId="7201"/>
    <cellStyle name="Comma 8 2_Annexe 6 IAS" xfId="7202"/>
    <cellStyle name="Comma 8 3" xfId="7203"/>
    <cellStyle name="Comma 8 3 2" xfId="7204"/>
    <cellStyle name="Comma 8 3_Annexe 6 IAS" xfId="7205"/>
    <cellStyle name="Comma 8 4" xfId="7206"/>
    <cellStyle name="Comma 8 5" xfId="7207"/>
    <cellStyle name="Comma 8_Annexe 6 IAS" xfId="7208"/>
    <cellStyle name="Comma 9" xfId="7209"/>
    <cellStyle name="Comma 9 2" xfId="7210"/>
    <cellStyle name="Comma 9 2 2" xfId="7211"/>
    <cellStyle name="Comma 9 2 2 2" xfId="7212"/>
    <cellStyle name="Comma 9 2 2_Annexe 6 IAS" xfId="7213"/>
    <cellStyle name="Comma 9 2 3" xfId="7214"/>
    <cellStyle name="Comma 9 2_Annexe 6 IAS" xfId="7215"/>
    <cellStyle name="Comma 9 3" xfId="7216"/>
    <cellStyle name="Comma 9 3 2" xfId="7217"/>
    <cellStyle name="Comma 9 3_Annexe 6 IAS" xfId="7218"/>
    <cellStyle name="Comma 9 4" xfId="7219"/>
    <cellStyle name="Comma 9 5" xfId="7220"/>
    <cellStyle name="Comma 9_Annexe 6 IAS" xfId="7221"/>
    <cellStyle name="Comma.0" xfId="7222"/>
    <cellStyle name="Comma.0 2" xfId="7223"/>
    <cellStyle name="Comma.0_Annexe 6 IAS" xfId="7224"/>
    <cellStyle name="Comma.00" xfId="7225"/>
    <cellStyle name="Comma.00 2" xfId="7226"/>
    <cellStyle name="Comma.00 2 2" xfId="7227"/>
    <cellStyle name="Comma.00 2_Annexe 6 IAS" xfId="7228"/>
    <cellStyle name="Comma.00 3" xfId="7229"/>
    <cellStyle name="Comma.00 4" xfId="7230"/>
    <cellStyle name="Comma.00 5" xfId="7231"/>
    <cellStyle name="Comma.00_Annexe 6 IAS" xfId="7232"/>
    <cellStyle name="Comma_~0053779" xfId="7233"/>
    <cellStyle name="Comma0" xfId="7234"/>
    <cellStyle name="Comma0 2" xfId="7235"/>
    <cellStyle name="Comma0 2 2" xfId="7236"/>
    <cellStyle name="Comma0 2 2 2" xfId="7237"/>
    <cellStyle name="Comma0 2 3" xfId="7238"/>
    <cellStyle name="Comma0 3" xfId="7239"/>
    <cellStyle name="Comma0 3 2" xfId="7240"/>
    <cellStyle name="Comma0 4" xfId="7241"/>
    <cellStyle name="comment" xfId="7242"/>
    <cellStyle name="comment2" xfId="7243"/>
    <cellStyle name="Commentaire 2" xfId="7244"/>
    <cellStyle name="Commentaire 2 2" xfId="7245"/>
    <cellStyle name="Commentaire 2 2 2" xfId="7246"/>
    <cellStyle name="Commentaire 2 2 3" xfId="7247"/>
    <cellStyle name="Commentaire 2 2 4" xfId="7248"/>
    <cellStyle name="Commentaire 2 2 5" xfId="7249"/>
    <cellStyle name="Commentaire 2 3" xfId="7250"/>
    <cellStyle name="Commentaire 2 3 2" xfId="7251"/>
    <cellStyle name="Commentaire 2 3 3" xfId="7252"/>
    <cellStyle name="Commentaire 2 3 4" xfId="7253"/>
    <cellStyle name="Commentaire 2 3 5" xfId="7254"/>
    <cellStyle name="Commentaire 2 4" xfId="7255"/>
    <cellStyle name="Commentaire 2 5" xfId="7256"/>
    <cellStyle name="Commentaire 2 6" xfId="7257"/>
    <cellStyle name="Commentaire 2 7" xfId="7258"/>
    <cellStyle name="Commentaire 2 7 2" xfId="7259"/>
    <cellStyle name="Commentaire 2 8" xfId="7260"/>
    <cellStyle name="Commentaire 2_Annexe 6 IAS" xfId="7261"/>
    <cellStyle name="Commentaire 3" xfId="7262"/>
    <cellStyle name="Commentaire 3 2" xfId="7263"/>
    <cellStyle name="Commentaire 3 3" xfId="7264"/>
    <cellStyle name="Commentaire 3 4" xfId="7265"/>
    <cellStyle name="Commentaire 3 5" xfId="7266"/>
    <cellStyle name="Commentaire 4" xfId="7267"/>
    <cellStyle name="Commentaire 4 2" xfId="7268"/>
    <cellStyle name="Commentaire 4 2 2" xfId="7269"/>
    <cellStyle name="Commentaire 4 2 3" xfId="7270"/>
    <cellStyle name="Commentaire 4 2 4" xfId="7271"/>
    <cellStyle name="Commentaire 4 2 5" xfId="7272"/>
    <cellStyle name="Commentaire 4 3" xfId="7273"/>
    <cellStyle name="Commentaire 4 4" xfId="7274"/>
    <cellStyle name="Commentaire 4 5" xfId="7275"/>
    <cellStyle name="Commentaire 4 6" xfId="7276"/>
    <cellStyle name="Commentaire 5" xfId="7277"/>
    <cellStyle name="Commentaire 5 2" xfId="7278"/>
    <cellStyle name="Commentaire 5 3" xfId="7279"/>
    <cellStyle name="Commentaire 5 4" xfId="7280"/>
    <cellStyle name="Commentaire 5 5" xfId="7281"/>
    <cellStyle name="Commentaire 6" xfId="7282"/>
    <cellStyle name="Commentaire 7" xfId="7283"/>
    <cellStyle name="Commentaire 7 2" xfId="7284"/>
    <cellStyle name="Commentaire 8" xfId="7285"/>
    <cellStyle name="Commg [0]_FOP1&amp;L_PLN0309_NewBrazil3007.xls Chart 2" xfId="7286"/>
    <cellStyle name="Commɡ [0]_FOP1&amp;L_PLN0309_NewBrazil3007.xls Chart 2" xfId="7287"/>
    <cellStyle name="CompanyName" xfId="7288"/>
    <cellStyle name="Contract" xfId="7289"/>
    <cellStyle name="Controlecel" xfId="7290"/>
    <cellStyle name="Convergence" xfId="7291"/>
    <cellStyle name="Convergence 2" xfId="7292"/>
    <cellStyle name="Convergence 2 2" xfId="7293"/>
    <cellStyle name="Convergence 2 2 2" xfId="7294"/>
    <cellStyle name="Convergence 2 3" xfId="7295"/>
    <cellStyle name="Convergence 3" xfId="7296"/>
    <cellStyle name="Convergence 3 2" xfId="7297"/>
    <cellStyle name="Convergence 4" xfId="7298"/>
    <cellStyle name="Copied" xfId="7299"/>
    <cellStyle name="Correlat" xfId="7300"/>
    <cellStyle name="Correlat 10" xfId="7301"/>
    <cellStyle name="Correlat 11" xfId="7302"/>
    <cellStyle name="Correlat 12" xfId="7303"/>
    <cellStyle name="Correlat 13" xfId="7304"/>
    <cellStyle name="Correlat 14" xfId="7305"/>
    <cellStyle name="Correlat 15" xfId="7306"/>
    <cellStyle name="Correlat 16" xfId="7307"/>
    <cellStyle name="Correlat 17" xfId="7308"/>
    <cellStyle name="Correlat 2" xfId="7309"/>
    <cellStyle name="Correlat 2 2" xfId="7310"/>
    <cellStyle name="Correlat 2_Annexe 6 IAS" xfId="7311"/>
    <cellStyle name="Correlat 3" xfId="7312"/>
    <cellStyle name="Correlat 3 2" xfId="7313"/>
    <cellStyle name="Correlat 3_Annexe 6 IAS" xfId="7314"/>
    <cellStyle name="Correlat 4" xfId="7315"/>
    <cellStyle name="Correlat 4 2" xfId="7316"/>
    <cellStyle name="Correlat 4_Annexe 6 IAS" xfId="7317"/>
    <cellStyle name="Correlat 5" xfId="7318"/>
    <cellStyle name="Correlat 5 2" xfId="7319"/>
    <cellStyle name="Correlat 5_Annexe 6 IAS" xfId="7320"/>
    <cellStyle name="Correlat 6" xfId="7321"/>
    <cellStyle name="Correlat 7" xfId="7322"/>
    <cellStyle name="Correlat 8" xfId="7323"/>
    <cellStyle name="Correlat 9" xfId="7324"/>
    <cellStyle name="Correlat_Annexe 6 IAS" xfId="7325"/>
    <cellStyle name="CS" xfId="7326"/>
    <cellStyle name="CS 10" xfId="7327"/>
    <cellStyle name="CS 11" xfId="7328"/>
    <cellStyle name="CS 12" xfId="7329"/>
    <cellStyle name="CS 13" xfId="7330"/>
    <cellStyle name="CS 14" xfId="7331"/>
    <cellStyle name="CS 15" xfId="7332"/>
    <cellStyle name="CS 16" xfId="7333"/>
    <cellStyle name="CS 17" xfId="7334"/>
    <cellStyle name="CS 2" xfId="7335"/>
    <cellStyle name="CS 2 2" xfId="7336"/>
    <cellStyle name="CS 2_Annexe 6 IAS" xfId="7337"/>
    <cellStyle name="CS 3" xfId="7338"/>
    <cellStyle name="CS 4" xfId="7339"/>
    <cellStyle name="CS 5" xfId="7340"/>
    <cellStyle name="CS 6" xfId="7341"/>
    <cellStyle name="CS 7" xfId="7342"/>
    <cellStyle name="CS 8" xfId="7343"/>
    <cellStyle name="CS 9" xfId="7344"/>
    <cellStyle name="CS_~0950885" xfId="7345"/>
    <cellStyle name="Currency" xfId="7346"/>
    <cellStyle name="Currency [£]" xfId="7347"/>
    <cellStyle name="Currency [0]" xfId="7348"/>
    <cellStyle name="Currency [0] 10" xfId="7349"/>
    <cellStyle name="Currency [0] 10 2" xfId="7350"/>
    <cellStyle name="Currency [0] 10_Annexe 6 IAS" xfId="7351"/>
    <cellStyle name="Currency [0] 11" xfId="7352"/>
    <cellStyle name="Currency [0] 12" xfId="7353"/>
    <cellStyle name="Currency [0] 2" xfId="7354"/>
    <cellStyle name="Currency [0] 2 2" xfId="7355"/>
    <cellStyle name="Currency [0] 2 2 2" xfId="7356"/>
    <cellStyle name="Currency [0] 2 2 2 2" xfId="7357"/>
    <cellStyle name="Currency [0] 2 2 2_Annexe 6 IAS" xfId="7358"/>
    <cellStyle name="Currency [0] 2 2 3" xfId="7359"/>
    <cellStyle name="Currency [0] 2 2 4" xfId="7360"/>
    <cellStyle name="Currency [0] 2 2_Annexe 6 IAS" xfId="7361"/>
    <cellStyle name="Currency [0] 2 3" xfId="7362"/>
    <cellStyle name="Currency [0] 2 3 2" xfId="7363"/>
    <cellStyle name="Currency [0] 2 3 2 2" xfId="7364"/>
    <cellStyle name="Currency [0] 2 3 2_Annexe 6 IAS" xfId="7365"/>
    <cellStyle name="Currency [0] 2 3 3" xfId="7366"/>
    <cellStyle name="Currency [0] 2 3 4" xfId="7367"/>
    <cellStyle name="Currency [0] 2 3_Annexe 6 IAS" xfId="7368"/>
    <cellStyle name="Currency [0] 2 4" xfId="7369"/>
    <cellStyle name="Currency [0] 2 4 2" xfId="7370"/>
    <cellStyle name="Currency [0] 2 4 3" xfId="7371"/>
    <cellStyle name="Currency [0] 2 4_Annexe 6 IAS" xfId="7372"/>
    <cellStyle name="Currency [0] 2 5" xfId="7373"/>
    <cellStyle name="Currency [0] 2 6" xfId="7374"/>
    <cellStyle name="Currency [0] 2 7" xfId="7375"/>
    <cellStyle name="Currency [0] 2 8" xfId="7376"/>
    <cellStyle name="Currency [0] 2_Annexe 6 IAS" xfId="7377"/>
    <cellStyle name="Currency [0] 3" xfId="7378"/>
    <cellStyle name="Currency [0] 3 2" xfId="7379"/>
    <cellStyle name="Currency [0] 3 2 2" xfId="7380"/>
    <cellStyle name="Currency [0] 3 2 2 2" xfId="7381"/>
    <cellStyle name="Currency [0] 3 2 2_Annexe 6 IAS" xfId="7382"/>
    <cellStyle name="Currency [0] 3 2 3" xfId="7383"/>
    <cellStyle name="Currency [0] 3 2 4" xfId="7384"/>
    <cellStyle name="Currency [0] 3 2_Annexe 6 IAS" xfId="7385"/>
    <cellStyle name="Currency [0] 3 3" xfId="7386"/>
    <cellStyle name="Currency [0] 3 3 2" xfId="7387"/>
    <cellStyle name="Currency [0] 3 3 2 2" xfId="7388"/>
    <cellStyle name="Currency [0] 3 3 2_Annexe 6 IAS" xfId="7389"/>
    <cellStyle name="Currency [0] 3 3 3" xfId="7390"/>
    <cellStyle name="Currency [0] 3 3 4" xfId="7391"/>
    <cellStyle name="Currency [0] 3 3_Annexe 6 IAS" xfId="7392"/>
    <cellStyle name="Currency [0] 3 4" xfId="7393"/>
    <cellStyle name="Currency [0] 3 4 2" xfId="7394"/>
    <cellStyle name="Currency [0] 3 4 3" xfId="7395"/>
    <cellStyle name="Currency [0] 3 4_Annexe 6 IAS" xfId="7396"/>
    <cellStyle name="Currency [0] 3 5" xfId="7397"/>
    <cellStyle name="Currency [0] 3 6" xfId="7398"/>
    <cellStyle name="Currency [0] 3 7" xfId="7399"/>
    <cellStyle name="Currency [0] 3 8" xfId="7400"/>
    <cellStyle name="Currency [0] 3_Annexe 6 IAS" xfId="7401"/>
    <cellStyle name="Currency [0] 4" xfId="7402"/>
    <cellStyle name="Currency [0] 4 2" xfId="7403"/>
    <cellStyle name="Currency [0] 4 2 2" xfId="7404"/>
    <cellStyle name="Currency [0] 4 2 3" xfId="7405"/>
    <cellStyle name="Currency [0] 4 2_Annexe 6 IAS" xfId="7406"/>
    <cellStyle name="Currency [0] 4 3" xfId="7407"/>
    <cellStyle name="Currency [0] 4 4" xfId="7408"/>
    <cellStyle name="Currency [0] 4 5" xfId="7409"/>
    <cellStyle name="Currency [0] 4_Annexe 6 IAS" xfId="7410"/>
    <cellStyle name="Currency [0] 5" xfId="7411"/>
    <cellStyle name="Currency [0] 5 2" xfId="7412"/>
    <cellStyle name="Currency [0] 5 2 2" xfId="7413"/>
    <cellStyle name="Currency [0] 5 2 3" xfId="7414"/>
    <cellStyle name="Currency [0] 5 2_Annexe 6 IAS" xfId="7415"/>
    <cellStyle name="Currency [0] 5 3" xfId="7416"/>
    <cellStyle name="Currency [0] 5 4" xfId="7417"/>
    <cellStyle name="Currency [0] 5_Annexe 6 IAS" xfId="7418"/>
    <cellStyle name="Currency [0] 6" xfId="7419"/>
    <cellStyle name="Currency [0] 6 2" xfId="7420"/>
    <cellStyle name="Currency [0] 6 3" xfId="7421"/>
    <cellStyle name="Currency [0] 6_Annexe 6 IAS" xfId="7422"/>
    <cellStyle name="Currency [0] 7" xfId="7423"/>
    <cellStyle name="Currency [0] 7 2" xfId="7424"/>
    <cellStyle name="Currency [0] 7 3" xfId="7425"/>
    <cellStyle name="Currency [0] 7_Annexe 6 IAS" xfId="7426"/>
    <cellStyle name="Currency [0] 8" xfId="7427"/>
    <cellStyle name="Currency [0] 9" xfId="7428"/>
    <cellStyle name="Currency [0]_~0053779" xfId="7429"/>
    <cellStyle name="Currency [0]OCMS1" xfId="7430"/>
    <cellStyle name="Currency [00]" xfId="7431"/>
    <cellStyle name="Currency [00] 10" xfId="7432"/>
    <cellStyle name="Currency [00] 11" xfId="7433"/>
    <cellStyle name="Currency [00] 12" xfId="7434"/>
    <cellStyle name="Currency [00] 13" xfId="7435"/>
    <cellStyle name="Currency [00] 14" xfId="7436"/>
    <cellStyle name="Currency [00] 15" xfId="7437"/>
    <cellStyle name="Currency [00] 16" xfId="7438"/>
    <cellStyle name="Currency [00] 17" xfId="7439"/>
    <cellStyle name="Currency [00] 2" xfId="7440"/>
    <cellStyle name="Currency [00] 3" xfId="7441"/>
    <cellStyle name="Currency [00] 4" xfId="7442"/>
    <cellStyle name="Currency [00] 5" xfId="7443"/>
    <cellStyle name="Currency [00] 6" xfId="7444"/>
    <cellStyle name="Currency [00] 7" xfId="7445"/>
    <cellStyle name="Currency [00] 8" xfId="7446"/>
    <cellStyle name="Currency [00] 9" xfId="7447"/>
    <cellStyle name="Currency [00]_Annexe 6 IAS" xfId="7448"/>
    <cellStyle name="Currency [1]" xfId="7449"/>
    <cellStyle name="Currency [1] 2" xfId="7450"/>
    <cellStyle name="Currency [1] 2 2" xfId="7451"/>
    <cellStyle name="Currency [1] 2 2 2" xfId="7452"/>
    <cellStyle name="Currency [1] 2 3" xfId="7453"/>
    <cellStyle name="Currency [1] 3" xfId="7454"/>
    <cellStyle name="Currency [1] 3 2" xfId="7455"/>
    <cellStyle name="Currency [1] 4" xfId="7456"/>
    <cellStyle name="Currency [2]" xfId="7457"/>
    <cellStyle name="Currency [2] 2" xfId="7458"/>
    <cellStyle name="Currency [2] 2 2" xfId="7459"/>
    <cellStyle name="Currency [2] 2 2 2" xfId="7460"/>
    <cellStyle name="Currency [2] 2 3" xfId="7461"/>
    <cellStyle name="Currency [2] 3" xfId="7462"/>
    <cellStyle name="Currency [2] 3 2" xfId="7463"/>
    <cellStyle name="Currency [2] 4" xfId="7464"/>
    <cellStyle name="Currency [3]" xfId="7465"/>
    <cellStyle name="Currency [3] 2" xfId="7466"/>
    <cellStyle name="Currency [3] 2 2" xfId="7467"/>
    <cellStyle name="Currency [3] 2 2 2" xfId="7468"/>
    <cellStyle name="Currency [3] 2 3" xfId="7469"/>
    <cellStyle name="Currency [3] 3" xfId="7470"/>
    <cellStyle name="Currency [3] 3 2" xfId="7471"/>
    <cellStyle name="Currency [3] 4" xfId="7472"/>
    <cellStyle name="Currency 0" xfId="7473"/>
    <cellStyle name="Currency 0 10" xfId="7474"/>
    <cellStyle name="Currency 0 11" xfId="7475"/>
    <cellStyle name="Currency 0 12" xfId="7476"/>
    <cellStyle name="Currency 0 13" xfId="7477"/>
    <cellStyle name="Currency 0 14" xfId="7478"/>
    <cellStyle name="Currency 0 15" xfId="7479"/>
    <cellStyle name="Currency 0 16" xfId="7480"/>
    <cellStyle name="Currency 0 17" xfId="7481"/>
    <cellStyle name="Currency 0 2" xfId="7482"/>
    <cellStyle name="Currency 0 3" xfId="7483"/>
    <cellStyle name="Currency 0 4" xfId="7484"/>
    <cellStyle name="Currency 0 5" xfId="7485"/>
    <cellStyle name="Currency 0 6" xfId="7486"/>
    <cellStyle name="Currency 0 7" xfId="7487"/>
    <cellStyle name="Currency 0 8" xfId="7488"/>
    <cellStyle name="Currency 0 9" xfId="7489"/>
    <cellStyle name="Currency 0_Annexe 6 IAS" xfId="7490"/>
    <cellStyle name="Currency 10" xfId="7491"/>
    <cellStyle name="Currency 10 2" xfId="7492"/>
    <cellStyle name="Currency 10_Annexe 6 IAS" xfId="7493"/>
    <cellStyle name="Currency 11" xfId="7494"/>
    <cellStyle name="Currency 11 2" xfId="7495"/>
    <cellStyle name="Currency 11_Annexe 6 IAS" xfId="7496"/>
    <cellStyle name="Currency 12" xfId="7497"/>
    <cellStyle name="Currency 12 2" xfId="7498"/>
    <cellStyle name="Currency 12_Annexe 6 IAS" xfId="7499"/>
    <cellStyle name="Currency 13" xfId="7500"/>
    <cellStyle name="Currency 14" xfId="7501"/>
    <cellStyle name="Currency 15" xfId="7502"/>
    <cellStyle name="Currency 16" xfId="7503"/>
    <cellStyle name="Currency 17" xfId="7504"/>
    <cellStyle name="Currency 18" xfId="7505"/>
    <cellStyle name="Currency 18 2" xfId="7506"/>
    <cellStyle name="Currency 18_Annexe 6 IAS" xfId="7507"/>
    <cellStyle name="Currency 19" xfId="7508"/>
    <cellStyle name="Currency 2" xfId="7509"/>
    <cellStyle name="Currency 2 10" xfId="7510"/>
    <cellStyle name="Currency 2 11" xfId="7511"/>
    <cellStyle name="Currency 2 11 2" xfId="7512"/>
    <cellStyle name="Currency 2 11 3" xfId="7513"/>
    <cellStyle name="Currency 2 11 4" xfId="7514"/>
    <cellStyle name="Currency 2 11_Annexe 6 IAS" xfId="7515"/>
    <cellStyle name="Currency 2 12" xfId="7516"/>
    <cellStyle name="Currency 2 12 2" xfId="7517"/>
    <cellStyle name="Currency 2 12_Annexe 6 IAS" xfId="7518"/>
    <cellStyle name="Currency 2 13" xfId="7519"/>
    <cellStyle name="Currency 2 13 2" xfId="7520"/>
    <cellStyle name="Currency 2 13 2 2" xfId="7521"/>
    <cellStyle name="Currency 2 13 2 3" xfId="7522"/>
    <cellStyle name="Currency 2 13 2_Annexe 6 IAS" xfId="7523"/>
    <cellStyle name="Currency 2 13_Annexe 6 IAS" xfId="7524"/>
    <cellStyle name="Currency 2 14" xfId="7525"/>
    <cellStyle name="Currency 2 14 2" xfId="7526"/>
    <cellStyle name="Currency 2 14 2 2" xfId="7527"/>
    <cellStyle name="Currency 2 14 2 3" xfId="7528"/>
    <cellStyle name="Currency 2 14 2_Annexe 6 IAS" xfId="7529"/>
    <cellStyle name="Currency 2 14_Annexe 6 IAS" xfId="7530"/>
    <cellStyle name="Currency 2 15" xfId="7531"/>
    <cellStyle name="Currency 2 15 2" xfId="7532"/>
    <cellStyle name="Currency 2 15_Annexe 6 IAS" xfId="7533"/>
    <cellStyle name="Currency 2 16" xfId="7534"/>
    <cellStyle name="Currency 2 17" xfId="7535"/>
    <cellStyle name="Currency 2 18" xfId="7536"/>
    <cellStyle name="Currency 2 19" xfId="7537"/>
    <cellStyle name="Currency 2 2" xfId="7538"/>
    <cellStyle name="Currency 2 20" xfId="7539"/>
    <cellStyle name="Currency 2 21" xfId="7540"/>
    <cellStyle name="Currency 2 22" xfId="7541"/>
    <cellStyle name="Currency 2 3" xfId="7542"/>
    <cellStyle name="Currency 2 4" xfId="7543"/>
    <cellStyle name="Currency 2 4 2" xfId="7544"/>
    <cellStyle name="Currency 2 4_Annexe 6 IAS" xfId="7545"/>
    <cellStyle name="Currency 2 5" xfId="7546"/>
    <cellStyle name="Currency 2 5 2" xfId="7547"/>
    <cellStyle name="Currency 2 5 3" xfId="7548"/>
    <cellStyle name="Currency 2 5 4" xfId="7549"/>
    <cellStyle name="Currency 2 5_Annexe 6 IAS" xfId="7550"/>
    <cellStyle name="Currency 2 6" xfId="7551"/>
    <cellStyle name="Currency 2 7" xfId="7552"/>
    <cellStyle name="Currency 2 8" xfId="7553"/>
    <cellStyle name="Currency 2 8 2" xfId="7554"/>
    <cellStyle name="Currency 2 8 2 2" xfId="7555"/>
    <cellStyle name="Currency 2 8 2 3" xfId="7556"/>
    <cellStyle name="Currency 2 8 2_Annexe 6 IAS" xfId="7557"/>
    <cellStyle name="Currency 2 8 3" xfId="7558"/>
    <cellStyle name="Currency 2 8 3 2" xfId="7559"/>
    <cellStyle name="Currency 2 8 3_Annexe 6 IAS" xfId="7560"/>
    <cellStyle name="Currency 2 8 4" xfId="7561"/>
    <cellStyle name="Currency 2 8 4 2" xfId="7562"/>
    <cellStyle name="Currency 2 8 4_Annexe 6 IAS" xfId="7563"/>
    <cellStyle name="Currency 2 8 5" xfId="7564"/>
    <cellStyle name="Currency 2 8_Annexe 6 IAS" xfId="7565"/>
    <cellStyle name="Currency 2 9" xfId="7566"/>
    <cellStyle name="Currency 2 9 2" xfId="7567"/>
    <cellStyle name="Currency 2 9 2 2" xfId="7568"/>
    <cellStyle name="Currency 2 9 2_Annexe 6 IAS" xfId="7569"/>
    <cellStyle name="Currency 2 9 3" xfId="7570"/>
    <cellStyle name="Currency 2 9 4" xfId="7571"/>
    <cellStyle name="Currency 2 9 5" xfId="7572"/>
    <cellStyle name="Currency 2 9_Annexe 6 IAS" xfId="7573"/>
    <cellStyle name="Currency 2_Annexe 6 IAS" xfId="7574"/>
    <cellStyle name="Currency 20" xfId="7575"/>
    <cellStyle name="Currency 21" xfId="7576"/>
    <cellStyle name="Currency 22" xfId="7577"/>
    <cellStyle name="Currency 23" xfId="7578"/>
    <cellStyle name="Currency 24" xfId="7579"/>
    <cellStyle name="Currency 25" xfId="7580"/>
    <cellStyle name="Currency 26" xfId="7581"/>
    <cellStyle name="Currency 27" xfId="7582"/>
    <cellStyle name="Currency 28" xfId="7583"/>
    <cellStyle name="Currency 29" xfId="7584"/>
    <cellStyle name="Currency 3" xfId="7585"/>
    <cellStyle name="Currency 3 2" xfId="7586"/>
    <cellStyle name="Currency 3 2 2" xfId="7587"/>
    <cellStyle name="Currency 3 2 2 2" xfId="7588"/>
    <cellStyle name="Currency 3 2 2_Annexe 6 IAS" xfId="7589"/>
    <cellStyle name="Currency 3 2 3" xfId="7590"/>
    <cellStyle name="Currency 3 2 4" xfId="7591"/>
    <cellStyle name="Currency 3 2_Annexe 6 IAS" xfId="7592"/>
    <cellStyle name="Currency 3 3" xfId="7593"/>
    <cellStyle name="Currency 3 3 2" xfId="7594"/>
    <cellStyle name="Currency 3 3 2 2" xfId="7595"/>
    <cellStyle name="Currency 3 3 2_Annexe 6 IAS" xfId="7596"/>
    <cellStyle name="Currency 3 3 3" xfId="7597"/>
    <cellStyle name="Currency 3 3 4" xfId="7598"/>
    <cellStyle name="Currency 3 3_Annexe 6 IAS" xfId="7599"/>
    <cellStyle name="Currency 3 4" xfId="7600"/>
    <cellStyle name="Currency 3 4 2" xfId="7601"/>
    <cellStyle name="Currency 3 4 3" xfId="7602"/>
    <cellStyle name="Currency 3 4_Annexe 6 IAS" xfId="7603"/>
    <cellStyle name="Currency 3 5" xfId="7604"/>
    <cellStyle name="Currency 3 6" xfId="7605"/>
    <cellStyle name="Currency 3 7" xfId="7606"/>
    <cellStyle name="Currency 3 8" xfId="7607"/>
    <cellStyle name="Currency 3 9" xfId="7608"/>
    <cellStyle name="Currency 3_Annexe 6 IAS" xfId="7609"/>
    <cellStyle name="Currency 4" xfId="7610"/>
    <cellStyle name="Currency 4 2" xfId="7611"/>
    <cellStyle name="Currency 4 2 2" xfId="7612"/>
    <cellStyle name="Currency 4 2 2 2" xfId="7613"/>
    <cellStyle name="Currency 4 2 2_Annexe 6 IAS" xfId="7614"/>
    <cellStyle name="Currency 4 2 3" xfId="7615"/>
    <cellStyle name="Currency 4 2 4" xfId="7616"/>
    <cellStyle name="Currency 4 2_Annexe 6 IAS" xfId="7617"/>
    <cellStyle name="Currency 4 3" xfId="7618"/>
    <cellStyle name="Currency 4 3 2" xfId="7619"/>
    <cellStyle name="Currency 4 3 2 2" xfId="7620"/>
    <cellStyle name="Currency 4 3 2_Annexe 6 IAS" xfId="7621"/>
    <cellStyle name="Currency 4 3 3" xfId="7622"/>
    <cellStyle name="Currency 4 3 4" xfId="7623"/>
    <cellStyle name="Currency 4 3_Annexe 6 IAS" xfId="7624"/>
    <cellStyle name="Currency 4 4" xfId="7625"/>
    <cellStyle name="Currency 4 4 2" xfId="7626"/>
    <cellStyle name="Currency 4 4 3" xfId="7627"/>
    <cellStyle name="Currency 4 4_Annexe 6 IAS" xfId="7628"/>
    <cellStyle name="Currency 4 5" xfId="7629"/>
    <cellStyle name="Currency 4 6" xfId="7630"/>
    <cellStyle name="Currency 4 7" xfId="7631"/>
    <cellStyle name="Currency 4 8" xfId="7632"/>
    <cellStyle name="Currency 4_Annexe 6 IAS" xfId="7633"/>
    <cellStyle name="Currency 5" xfId="7634"/>
    <cellStyle name="Currency 5 2" xfId="7635"/>
    <cellStyle name="Currency 5 2 2" xfId="7636"/>
    <cellStyle name="Currency 5 2 2 2" xfId="7637"/>
    <cellStyle name="Currency 5 2 2_Annexe 6 IAS" xfId="7638"/>
    <cellStyle name="Currency 5 2 3" xfId="7639"/>
    <cellStyle name="Currency 5 2 4" xfId="7640"/>
    <cellStyle name="Currency 5 2_Annexe 6 IAS" xfId="7641"/>
    <cellStyle name="Currency 5 3" xfId="7642"/>
    <cellStyle name="Currency 5 3 2" xfId="7643"/>
    <cellStyle name="Currency 5 3 2 2" xfId="7644"/>
    <cellStyle name="Currency 5 3 2_Annexe 6 IAS" xfId="7645"/>
    <cellStyle name="Currency 5 3 3" xfId="7646"/>
    <cellStyle name="Currency 5 3 4" xfId="7647"/>
    <cellStyle name="Currency 5 3_Annexe 6 IAS" xfId="7648"/>
    <cellStyle name="Currency 5 4" xfId="7649"/>
    <cellStyle name="Currency 5 4 2" xfId="7650"/>
    <cellStyle name="Currency 5 4 3" xfId="7651"/>
    <cellStyle name="Currency 5 4_Annexe 6 IAS" xfId="7652"/>
    <cellStyle name="Currency 5 5" xfId="7653"/>
    <cellStyle name="Currency 5 6" xfId="7654"/>
    <cellStyle name="Currency 5 7" xfId="7655"/>
    <cellStyle name="Currency 5 8" xfId="7656"/>
    <cellStyle name="Currency 5_Annexe 6 IAS" xfId="7657"/>
    <cellStyle name="Currency 6" xfId="7658"/>
    <cellStyle name="Currency 6 2" xfId="7659"/>
    <cellStyle name="Currency 6 2 2" xfId="7660"/>
    <cellStyle name="Currency 6 2 3" xfId="7661"/>
    <cellStyle name="Currency 6 2_Annexe 6 IAS" xfId="7662"/>
    <cellStyle name="Currency 6 3" xfId="7663"/>
    <cellStyle name="Currency 6 4" xfId="7664"/>
    <cellStyle name="Currency 6 5" xfId="7665"/>
    <cellStyle name="Currency 6_Annexe 6 IAS" xfId="7666"/>
    <cellStyle name="Currency 7" xfId="7667"/>
    <cellStyle name="Currency 7 2" xfId="7668"/>
    <cellStyle name="Currency 7 2 2" xfId="7669"/>
    <cellStyle name="Currency 7 2 3" xfId="7670"/>
    <cellStyle name="Currency 7 2_Annexe 6 IAS" xfId="7671"/>
    <cellStyle name="Currency 7 3" xfId="7672"/>
    <cellStyle name="Currency 7 4" xfId="7673"/>
    <cellStyle name="Currency 7 5" xfId="7674"/>
    <cellStyle name="Currency 7_Annexe 6 IAS" xfId="7675"/>
    <cellStyle name="Currency 8" xfId="7676"/>
    <cellStyle name="Currency 8 2" xfId="7677"/>
    <cellStyle name="Currency 8 2 2" xfId="7678"/>
    <cellStyle name="Currency 8 2_Annexe 6 IAS" xfId="7679"/>
    <cellStyle name="Currency 8 3" xfId="7680"/>
    <cellStyle name="Currency 8 4" xfId="7681"/>
    <cellStyle name="Currency 8 5" xfId="7682"/>
    <cellStyle name="Currency 8_Annexe 6 IAS" xfId="7683"/>
    <cellStyle name="Currency 9" xfId="7684"/>
    <cellStyle name="Currency 9 2" xfId="7685"/>
    <cellStyle name="Currency 9 3" xfId="7686"/>
    <cellStyle name="Currency 9_Annexe 6 IAS" xfId="7687"/>
    <cellStyle name="Currency.[0]_Futures_104_&lt;&lt;&gt;&gt;_PLATO " xfId="7688"/>
    <cellStyle name="Currency_~0053779" xfId="7689"/>
    <cellStyle name="Currency0" xfId="7690"/>
    <cellStyle name="Currency0 2" xfId="7691"/>
    <cellStyle name="Currency0 2 2" xfId="7692"/>
    <cellStyle name="Currency0 2 2 2" xfId="7693"/>
    <cellStyle name="Currency0 2 3" xfId="7694"/>
    <cellStyle name="Currency0 3" xfId="7695"/>
    <cellStyle name="Currency0 3 2" xfId="7696"/>
    <cellStyle name="Currency0 4" xfId="7697"/>
    <cellStyle name="Currency0_Cadrage conso" xfId="7698"/>
    <cellStyle name="Cux8_x000c_" xfId="7699"/>
    <cellStyle name="Cux8_x000c_ 2" xfId="7700"/>
    <cellStyle name="Cux8_x000c_ 2 2" xfId="7701"/>
    <cellStyle name="Cux8_x000c_ 2_Cadrage conso" xfId="7702"/>
    <cellStyle name="Cux8_x000c_ 3" xfId="7703"/>
    <cellStyle name="Cux8_x000c_.cy [0]_x000c_.heet1" xfId="7704"/>
    <cellStyle name="Cux8_x000c_.cy [0]_x000c_.heet1 2" xfId="7705"/>
    <cellStyle name="Cux8_x000c_.cy [0]_x000c_.heet1_Annexe 6 IAS" xfId="7706"/>
    <cellStyle name="Cux8_x000c__Annexe 6 IAS" xfId="7707"/>
    <cellStyle name="D" xfId="7708"/>
    <cellStyle name="D 2" xfId="7709"/>
    <cellStyle name="D_~0950885" xfId="7710"/>
    <cellStyle name="D_~0950885_Annexe 6 IAS" xfId="7711"/>
    <cellStyle name="D_~5830458" xfId="7712"/>
    <cellStyle name="D_~5830458_Annexe 6 IAS" xfId="7713"/>
    <cellStyle name="D_~8064952" xfId="7714"/>
    <cellStyle name="D_~8064952_Annexe 6 IAS" xfId="7715"/>
    <cellStyle name="D_Annexe 6 IAS" xfId="7716"/>
    <cellStyle name="D_Cadrage conso" xfId="7717"/>
    <cellStyle name="D_Feuil1" xfId="7718"/>
    <cellStyle name="D_Feuil1 2" xfId="7719"/>
    <cellStyle name="D_Feuil1 2_Annexe 6 IAS" xfId="7720"/>
    <cellStyle name="D_Feuil1_Annexe 6 IAS" xfId="7721"/>
    <cellStyle name="D_graph synthèse des valos Circuit A" xfId="7722"/>
    <cellStyle name="D_graph synthèse des valos Circuit A 2" xfId="7723"/>
    <cellStyle name="D_graph synthèse des valos Circuit A 2_Annexe 6 IAS" xfId="7724"/>
    <cellStyle name="D_graph synthèse des valos Circuit A_~0950885" xfId="7725"/>
    <cellStyle name="D_graph synthèse des valos Circuit A_~0950885_Annexe 6 IAS" xfId="7726"/>
    <cellStyle name="D_graph synthèse des valos Circuit A_~5830458" xfId="7727"/>
    <cellStyle name="D_graph synthèse des valos Circuit A_~5830458_Annexe 6 IAS" xfId="7728"/>
    <cellStyle name="D_graph synthèse des valos Circuit A_~8064952" xfId="7729"/>
    <cellStyle name="D_graph synthèse des valos Circuit A_~8064952_Annexe 6 IAS" xfId="7730"/>
    <cellStyle name="D_graph synthèse des valos Circuit A_Annexe 6 IAS" xfId="7731"/>
    <cellStyle name="D_graph synthèse des valos Circuit A_Cadrage conso" xfId="7732"/>
    <cellStyle name="D_graph synthèse des valos Circuit A_Feuil1" xfId="7733"/>
    <cellStyle name="D_graph synthèse des valos Circuit A_Feuil1 2" xfId="7734"/>
    <cellStyle name="D_graph synthèse des valos Circuit A_Feuil1 2_Annexe 6 IAS" xfId="7735"/>
    <cellStyle name="D_graph synthèse des valos Circuit A_Feuil1_Annexe 6 IAS" xfId="7736"/>
    <cellStyle name="D_graph synthèse des valos Circuit A_Master états financiers de synthèse IFRS_201112 V0" xfId="7737"/>
    <cellStyle name="D_graph synthèse des valos Circuit A_Master états financiers de synthèse IFRS_201112 V0_Annexe 6 IAS" xfId="7738"/>
    <cellStyle name="D_graph synthèse des valos Circuit A_note 4 à insérer" xfId="7739"/>
    <cellStyle name="D_graph synthèse des valos Circuit A_note 4 à insérer 2" xfId="7740"/>
    <cellStyle name="D_graph synthèse des valos Circuit A_note 4 à insérer 2_Annexe 6 IAS" xfId="7741"/>
    <cellStyle name="D_graph synthèse des valos Circuit A_note 4 à insérer_Annexe 6 IAS" xfId="7742"/>
    <cellStyle name="D_graph synthèse des valos Circuit A_Tableauxà modifier dans états fin_gb_rev" xfId="7743"/>
    <cellStyle name="D_graph synthèse des valos Circuit A_Tableauxà modifier dans états fin_gb_rev_Annexe 6 IAS" xfId="7744"/>
    <cellStyle name="D_Master états financiers de synthèse IFRS_201112 V0" xfId="7745"/>
    <cellStyle name="D_Master états financiers de synthèse IFRS_201112 V0_Annexe 6 IAS" xfId="7746"/>
    <cellStyle name="D_note 4 à insérer" xfId="7747"/>
    <cellStyle name="D_note 4 à insérer 2" xfId="7748"/>
    <cellStyle name="D_note 4 à insérer 2_Annexe 6 IAS" xfId="7749"/>
    <cellStyle name="D_note 4 à insérer_Annexe 6 IAS" xfId="7750"/>
    <cellStyle name="D_shadow publication 2010.12" xfId="7751"/>
    <cellStyle name="D_shadow publication 2010.12 2" xfId="7752"/>
    <cellStyle name="D_shadow publication 2010.12 2_Annexe 6 IAS" xfId="7753"/>
    <cellStyle name="D_shadow publication 2010.12_~0950885" xfId="7754"/>
    <cellStyle name="D_shadow publication 2010.12_~0950885_Annexe 6 IAS" xfId="7755"/>
    <cellStyle name="D_shadow publication 2010.12_~5830458" xfId="7756"/>
    <cellStyle name="D_shadow publication 2010.12_~5830458_Annexe 6 IAS" xfId="7757"/>
    <cellStyle name="D_shadow publication 2010.12_~8064952" xfId="7758"/>
    <cellStyle name="D_shadow publication 2010.12_~8064952_Annexe 6 IAS" xfId="7759"/>
    <cellStyle name="D_shadow publication 2010.12_Annexe 6 IAS" xfId="7760"/>
    <cellStyle name="D_shadow publication 2010.12_Master états financiers de synthèse IFRS_201112 V0" xfId="7761"/>
    <cellStyle name="D_shadow publication 2010.12_Master états financiers de synthèse IFRS_201112 V0_Annexe 6 IAS" xfId="7762"/>
    <cellStyle name="D_shadow publication 2010.12_note 4 à insérer" xfId="7763"/>
    <cellStyle name="D_shadow publication 2010.12_note 4 à insérer 2" xfId="7764"/>
    <cellStyle name="D_shadow publication 2010.12_note 4 à insérer 2_Annexe 6 IAS" xfId="7765"/>
    <cellStyle name="D_shadow publication 2010.12_note 4 à insérer_Annexe 6 IAS" xfId="7766"/>
    <cellStyle name="D_shadow publication 2010.12_Tableauxà modifier dans états fin_gb_rev" xfId="7767"/>
    <cellStyle name="D_shadow publication 2010.12_Tableauxà modifier dans états fin_gb_rev_Annexe 6 IAS" xfId="7768"/>
    <cellStyle name="D_Synthese cumul 300910" xfId="7769"/>
    <cellStyle name="D_Synthese cumul 300910 2" xfId="7770"/>
    <cellStyle name="D_Synthese cumul 300910 2_Annexe 6 IAS" xfId="7771"/>
    <cellStyle name="D_Synthese cumul 300910_~0950885" xfId="7772"/>
    <cellStyle name="D_Synthese cumul 300910_~0950885_Annexe 6 IAS" xfId="7773"/>
    <cellStyle name="D_Synthese cumul 300910_~5830458" xfId="7774"/>
    <cellStyle name="D_Synthese cumul 300910_~5830458_Annexe 6 IAS" xfId="7775"/>
    <cellStyle name="D_Synthese cumul 300910_~8064952" xfId="7776"/>
    <cellStyle name="D_Synthese cumul 300910_~8064952_Annexe 6 IAS" xfId="7777"/>
    <cellStyle name="D_Synthese cumul 300910_Annexe 6 IAS" xfId="7778"/>
    <cellStyle name="D_Synthese cumul 300910_Master états financiers de synthèse IFRS_201112 V0" xfId="7779"/>
    <cellStyle name="D_Synthese cumul 300910_Master états financiers de synthèse IFRS_201112 V0_Annexe 6 IAS" xfId="7780"/>
    <cellStyle name="D_Synthese cumul 300910_note 4 à insérer" xfId="7781"/>
    <cellStyle name="D_Synthese cumul 300910_note 4 à insérer 2" xfId="7782"/>
    <cellStyle name="D_Synthese cumul 300910_note 4 à insérer 2_Annexe 6 IAS" xfId="7783"/>
    <cellStyle name="D_Synthese cumul 300910_note 4 à insérer_Annexe 6 IAS" xfId="7784"/>
    <cellStyle name="D_Synthese cumul 300910_Tableauxà modifier dans états fin_gb_rev" xfId="7785"/>
    <cellStyle name="D_Synthese cumul 300910_Tableauxà modifier dans états fin_gb_rev_Annexe 6 IAS" xfId="7786"/>
    <cellStyle name="D_Tableauxà modifier dans états fin_gb_rev" xfId="7787"/>
    <cellStyle name="D_Tableauxà modifier dans états fin_gb_rev_Annexe 6 IAS" xfId="7788"/>
    <cellStyle name="Daily11" xfId="7789"/>
    <cellStyle name="Daily12" xfId="7790"/>
    <cellStyle name="Dash" xfId="7791"/>
    <cellStyle name="Dash 2" xfId="7792"/>
    <cellStyle name="Dash 2 2" xfId="7793"/>
    <cellStyle name="Dash 2 2 2" xfId="7794"/>
    <cellStyle name="Dash 2 3" xfId="7795"/>
    <cellStyle name="Dash 3" xfId="7796"/>
    <cellStyle name="Dash 3 2" xfId="7797"/>
    <cellStyle name="Dash 4" xfId="7798"/>
    <cellStyle name="Dash_Cadrage conso" xfId="7799"/>
    <cellStyle name="Data" xfId="7800"/>
    <cellStyle name="Data 10" xfId="7801"/>
    <cellStyle name="Data 11" xfId="7802"/>
    <cellStyle name="Data 12" xfId="7803"/>
    <cellStyle name="Data 13" xfId="7804"/>
    <cellStyle name="Data 14" xfId="7805"/>
    <cellStyle name="Data 15" xfId="7806"/>
    <cellStyle name="Data 16" xfId="7807"/>
    <cellStyle name="Data 17" xfId="7808"/>
    <cellStyle name="Data 18" xfId="7809"/>
    <cellStyle name="Data 19" xfId="7810"/>
    <cellStyle name="Data 2" xfId="7811"/>
    <cellStyle name="Data 2 2" xfId="7812"/>
    <cellStyle name="Data 2_Annexe 6 IAS" xfId="7813"/>
    <cellStyle name="Data 3" xfId="7814"/>
    <cellStyle name="Data 3 2" xfId="7815"/>
    <cellStyle name="Data 3_Annexe 6 IAS" xfId="7816"/>
    <cellStyle name="Data 4" xfId="7817"/>
    <cellStyle name="Data 4 2" xfId="7818"/>
    <cellStyle name="Data 4_Annexe 6 IAS" xfId="7819"/>
    <cellStyle name="Data 5" xfId="7820"/>
    <cellStyle name="Data 5 2" xfId="7821"/>
    <cellStyle name="Data 5_Annexe 6 IAS" xfId="7822"/>
    <cellStyle name="Data 6" xfId="7823"/>
    <cellStyle name="Data 7" xfId="7824"/>
    <cellStyle name="Data 8" xfId="7825"/>
    <cellStyle name="Data 9" xfId="7826"/>
    <cellStyle name="Data.LongPercent" xfId="7827"/>
    <cellStyle name="Data.NumPercent" xfId="7828"/>
    <cellStyle name="Data.NumShortPercent" xfId="7829"/>
    <cellStyle name="Data_Annexe 6 IAS" xfId="7830"/>
    <cellStyle name="Data1" xfId="7831"/>
    <cellStyle name="Data2" xfId="7832"/>
    <cellStyle name="Data3" xfId="7833"/>
    <cellStyle name="Data4" xfId="7834"/>
    <cellStyle name="DataCpta" xfId="7835"/>
    <cellStyle name="DataFeed" xfId="7836"/>
    <cellStyle name="DataInput" xfId="7837"/>
    <cellStyle name="DataInput 10" xfId="7838"/>
    <cellStyle name="DataInput 11" xfId="7839"/>
    <cellStyle name="DataInput 12" xfId="7840"/>
    <cellStyle name="DataInput 13" xfId="7841"/>
    <cellStyle name="DataInput 14" xfId="7842"/>
    <cellStyle name="DataInput 15" xfId="7843"/>
    <cellStyle name="DataInput 16" xfId="7844"/>
    <cellStyle name="DataInput 2" xfId="7845"/>
    <cellStyle name="DataInput 2 2" xfId="7846"/>
    <cellStyle name="DataInput 2 3" xfId="7847"/>
    <cellStyle name="DataInput 2 4" xfId="7848"/>
    <cellStyle name="DataInput 2 5" xfId="7849"/>
    <cellStyle name="DataInput 2 6" xfId="7850"/>
    <cellStyle name="DataInput 2_Annexe 6 IAS" xfId="7851"/>
    <cellStyle name="DataInput 3" xfId="7852"/>
    <cellStyle name="DataInput 3 2" xfId="7853"/>
    <cellStyle name="DataInput 3_Annexe 6 IAS" xfId="7854"/>
    <cellStyle name="DataInput 4" xfId="7855"/>
    <cellStyle name="DataInput 4 2" xfId="7856"/>
    <cellStyle name="DataInput 4_Annexe 6 IAS" xfId="7857"/>
    <cellStyle name="DataInput 5" xfId="7858"/>
    <cellStyle name="DataInput 6" xfId="7859"/>
    <cellStyle name="DataInput 7" xfId="7860"/>
    <cellStyle name="DataInput 8" xfId="7861"/>
    <cellStyle name="DataInput 9" xfId="7862"/>
    <cellStyle name="DataInput_Annexe 6 IAS" xfId="7863"/>
    <cellStyle name="Date" xfId="7864"/>
    <cellStyle name="Date (dd-mmm-yy)" xfId="7865"/>
    <cellStyle name="Date (dd-mmm-yy) 2" xfId="7866"/>
    <cellStyle name="Date (dd-mmm-yy)_~0950885" xfId="7867"/>
    <cellStyle name="Date (mmm-yy)" xfId="7868"/>
    <cellStyle name="Date (mmm-yy) 2" xfId="7869"/>
    <cellStyle name="Date (mmm-yy) 2 2" xfId="7870"/>
    <cellStyle name="Date (mmm-yy) 2 2 2" xfId="7871"/>
    <cellStyle name="Date (mmm-yy) 2 2_Annexe 6 IAS" xfId="7872"/>
    <cellStyle name="Date (mmm-yy) 2 3" xfId="7873"/>
    <cellStyle name="Date (mmm-yy) 2_Annexe 6 IAS" xfId="7874"/>
    <cellStyle name="Date (mmm-yy) 3" xfId="7875"/>
    <cellStyle name="Date (mmm-yy) 4" xfId="7876"/>
    <cellStyle name="Date (mmm-yy) 5" xfId="7877"/>
    <cellStyle name="Date (mmm-yy)_~0950885" xfId="7878"/>
    <cellStyle name="Date [D-M-Y]" xfId="7879"/>
    <cellStyle name="Date [D-M-Y] 2" xfId="7880"/>
    <cellStyle name="Date [D-M-Y] 2 2" xfId="7881"/>
    <cellStyle name="Date [D-M-Y] 2 2 2" xfId="7882"/>
    <cellStyle name="Date [D-M-Y] 2 3" xfId="7883"/>
    <cellStyle name="Date [D-M-Y] 3" xfId="7884"/>
    <cellStyle name="Date [D-M-Y] 3 2" xfId="7885"/>
    <cellStyle name="Date [D-M-Y] 4" xfId="7886"/>
    <cellStyle name="Date [D-M-Y]_Cadrage conso" xfId="7887"/>
    <cellStyle name="Date [M/D/Y]" xfId="7888"/>
    <cellStyle name="Date [M/D/Y] 2" xfId="7889"/>
    <cellStyle name="Date [M/D/Y] 2 2" xfId="7890"/>
    <cellStyle name="Date [M/D/Y] 2 2 2" xfId="7891"/>
    <cellStyle name="Date [M/D/Y] 2 3" xfId="7892"/>
    <cellStyle name="Date [M/D/Y] 3" xfId="7893"/>
    <cellStyle name="Date [M/D/Y] 3 2" xfId="7894"/>
    <cellStyle name="Date [M/D/Y] 4" xfId="7895"/>
    <cellStyle name="Date [M/D/Y]_Cadrage conso" xfId="7896"/>
    <cellStyle name="Date [M/Y]" xfId="7897"/>
    <cellStyle name="Date [M/Y] 2" xfId="7898"/>
    <cellStyle name="Date [M/Y] 2 2" xfId="7899"/>
    <cellStyle name="Date [M/Y] 2 2 2" xfId="7900"/>
    <cellStyle name="Date [M/Y] 2 3" xfId="7901"/>
    <cellStyle name="Date [M/Y] 3" xfId="7902"/>
    <cellStyle name="Date [M/Y] 3 2" xfId="7903"/>
    <cellStyle name="Date [M/Y] 4" xfId="7904"/>
    <cellStyle name="Date [M/Y]_Cadrage conso" xfId="7905"/>
    <cellStyle name="Date [M-Y]" xfId="7906"/>
    <cellStyle name="Date [M-Y] 2" xfId="7907"/>
    <cellStyle name="Date [M-Y] 2 2" xfId="7908"/>
    <cellStyle name="Date [M-Y] 2 2 2" xfId="7909"/>
    <cellStyle name="Date [M-Y] 2 3" xfId="7910"/>
    <cellStyle name="Date [M-Y] 3" xfId="7911"/>
    <cellStyle name="Date [M-Y] 3 2" xfId="7912"/>
    <cellStyle name="Date [M-Y] 4" xfId="7913"/>
    <cellStyle name="Date [M-Y]_Cadrage conso" xfId="7914"/>
    <cellStyle name="Date 2" xfId="7915"/>
    <cellStyle name="Date Aligned" xfId="7916"/>
    <cellStyle name="Date Short" xfId="7917"/>
    <cellStyle name="Date Short 2" xfId="7918"/>
    <cellStyle name="Date Short 2 2" xfId="7919"/>
    <cellStyle name="Date Short 2 2 2" xfId="7920"/>
    <cellStyle name="Date Short 2 2_Annexe 6 IAS" xfId="7921"/>
    <cellStyle name="Date Short 2 3" xfId="7922"/>
    <cellStyle name="Date Short 2_Annexe 6 IAS" xfId="7923"/>
    <cellStyle name="Date Short 3" xfId="7924"/>
    <cellStyle name="Date Short 4" xfId="7925"/>
    <cellStyle name="Date Short 5" xfId="7926"/>
    <cellStyle name="Date Short_Annexe 6 IAS" xfId="7927"/>
    <cellStyle name="Date_051101 warehouse" xfId="7928"/>
    <cellStyle name="Date1" xfId="7929"/>
    <cellStyle name="DateFormat" xfId="7930"/>
    <cellStyle name="DateFormat 2" xfId="7931"/>
    <cellStyle name="DateFormat 2 2" xfId="7932"/>
    <cellStyle name="DateFormat 2 2 2" xfId="7933"/>
    <cellStyle name="DateFormat 2 3" xfId="7934"/>
    <cellStyle name="DateFormat 3" xfId="7935"/>
    <cellStyle name="DateFormat 3 2" xfId="7936"/>
    <cellStyle name="DateFormat 4" xfId="7937"/>
    <cellStyle name="DateFormat_Annexe 6 IAS" xfId="7938"/>
    <cellStyle name="Dates" xfId="7939"/>
    <cellStyle name="Dates 2" xfId="7940"/>
    <cellStyle name="Datum" xfId="7941"/>
    <cellStyle name="Datum 10" xfId="7942"/>
    <cellStyle name="Datum 11" xfId="7943"/>
    <cellStyle name="Datum 12" xfId="7944"/>
    <cellStyle name="Datum 13" xfId="7945"/>
    <cellStyle name="Datum 14" xfId="7946"/>
    <cellStyle name="Datum 15" xfId="7947"/>
    <cellStyle name="Datum 16" xfId="7948"/>
    <cellStyle name="Datum 17" xfId="7949"/>
    <cellStyle name="Datum 2" xfId="7950"/>
    <cellStyle name="Datum 2 2" xfId="7951"/>
    <cellStyle name="Datum 2_Annexe 6 IAS" xfId="7952"/>
    <cellStyle name="Datum 3" xfId="7953"/>
    <cellStyle name="Datum 4" xfId="7954"/>
    <cellStyle name="Datum 5" xfId="7955"/>
    <cellStyle name="Datum 6" xfId="7956"/>
    <cellStyle name="Datum 7" xfId="7957"/>
    <cellStyle name="Datum 8" xfId="7958"/>
    <cellStyle name="Datum 9" xfId="7959"/>
    <cellStyle name="Datum_Annexe 6 IAS" xfId="7960"/>
    <cellStyle name="DBL U - Style2" xfId="7961"/>
    <cellStyle name="DeF8_x000c_" xfId="7962"/>
    <cellStyle name="DeF8_x000c_ 10" xfId="7963"/>
    <cellStyle name="DeF8_x000c_ 11" xfId="7964"/>
    <cellStyle name="DeF8_x000c_ 12" xfId="7965"/>
    <cellStyle name="DeF8_x000c_ 13" xfId="7966"/>
    <cellStyle name="DeF8_x000c_ 14" xfId="7967"/>
    <cellStyle name="DeF8_x000c_ 15" xfId="7968"/>
    <cellStyle name="DeF8_x000c_ 16" xfId="7969"/>
    <cellStyle name="DeF8_x000c_ 17" xfId="7970"/>
    <cellStyle name="DeF8_x000c_ 2" xfId="7971"/>
    <cellStyle name="DeF8_x000c_ 2 2" xfId="7972"/>
    <cellStyle name="DeF8_x000c_ 2 3" xfId="7973"/>
    <cellStyle name="DeF8_x000c_ 2_Annexe 6 IAS" xfId="7974"/>
    <cellStyle name="DeF8_x000c_ 3" xfId="7975"/>
    <cellStyle name="DeF8_x000c_ 3 2" xfId="7976"/>
    <cellStyle name="DeF8_x000c_ 3_Annexe 6 IAS" xfId="7977"/>
    <cellStyle name="DeF8_x000c_ 4" xfId="7978"/>
    <cellStyle name="DeF8_x000c_ 4 2" xfId="7979"/>
    <cellStyle name="DeF8_x000c_ 4_Annexe 6 IAS" xfId="7980"/>
    <cellStyle name="DeF8_x000c_ 5" xfId="7981"/>
    <cellStyle name="DeF8_x000c_ 5 2" xfId="7982"/>
    <cellStyle name="DeF8_x000c_ 5_Annexe 6 IAS" xfId="7983"/>
    <cellStyle name="DeF8_x000c_ 6" xfId="7984"/>
    <cellStyle name="DeF8_x000c_ 7" xfId="7985"/>
    <cellStyle name="DeF8_x000c_ 8" xfId="7986"/>
    <cellStyle name="DeF8_x000c_ 9" xfId="7987"/>
    <cellStyle name="DeF8_x000c_.SIMEX._x000c_.S" xfId="7988"/>
    <cellStyle name="DeF8_x000c_.SIMEX._x000c_.S 10" xfId="7989"/>
    <cellStyle name="DeF8_x000c_.SIMEX._x000c_.S 11" xfId="7990"/>
    <cellStyle name="DeF8_x000c_.SIMEX._x000c_.S 12" xfId="7991"/>
    <cellStyle name="DeF8_x000c_.SIMEX._x000c_.S 13" xfId="7992"/>
    <cellStyle name="DeF8_x000c_.SIMEX._x000c_.S 14" xfId="7993"/>
    <cellStyle name="DeF8_x000c_.SIMEX._x000c_.S 15" xfId="7994"/>
    <cellStyle name="DeF8_x000c_.SIMEX._x000c_.S 16" xfId="7995"/>
    <cellStyle name="DeF8_x000c_.SIMEX._x000c_.S 17" xfId="7996"/>
    <cellStyle name="DeF8_x000c_.SIMEX._x000c_.S 2" xfId="7997"/>
    <cellStyle name="DeF8_x000c_.SIMEX._x000c_.S 2 2" xfId="7998"/>
    <cellStyle name="DeF8_x000c_.SIMEX._x000c_.S 2_Annexe 6 IAS" xfId="7999"/>
    <cellStyle name="DeF8_x000c_.SIMEX._x000c_.S 3" xfId="8000"/>
    <cellStyle name="DeF8_x000c_.SIMEX._x000c_.S 3 2" xfId="8001"/>
    <cellStyle name="DeF8_x000c_.SIMEX._x000c_.S 3_Annexe 6 IAS" xfId="8002"/>
    <cellStyle name="DeF8_x000c_.SIMEX._x000c_.S 4" xfId="8003"/>
    <cellStyle name="DeF8_x000c_.SIMEX._x000c_.S 4 2" xfId="8004"/>
    <cellStyle name="DeF8_x000c_.SIMEX._x000c_.S 4_Annexe 6 IAS" xfId="8005"/>
    <cellStyle name="DeF8_x000c_.SIMEX._x000c_.S 5" xfId="8006"/>
    <cellStyle name="DeF8_x000c_.SIMEX._x000c_.S 5 2" xfId="8007"/>
    <cellStyle name="DeF8_x000c_.SIMEX._x000c_.S 5_Annexe 6 IAS" xfId="8008"/>
    <cellStyle name="DeF8_x000c_.SIMEX._x000c_.S 6" xfId="8009"/>
    <cellStyle name="DeF8_x000c_.SIMEX._x000c_.S 7" xfId="8010"/>
    <cellStyle name="DeF8_x000c_.SIMEX._x000c_.S 8" xfId="8011"/>
    <cellStyle name="DeF8_x000c_.SIMEX._x000c_.S 9" xfId="8012"/>
    <cellStyle name="DeF8_x000c_.SIMEX._x000c_.S_Annexe 6 IAS" xfId="8013"/>
    <cellStyle name="DeF8_x000c__Annexe 6 IAS" xfId="8014"/>
    <cellStyle name="definidion" xfId="8015"/>
    <cellStyle name="definidion 10" xfId="8016"/>
    <cellStyle name="definidion 11" xfId="8017"/>
    <cellStyle name="definidion 12" xfId="8018"/>
    <cellStyle name="definidion 13" xfId="8019"/>
    <cellStyle name="definidion 14" xfId="8020"/>
    <cellStyle name="definidion 15" xfId="8021"/>
    <cellStyle name="definidion 16" xfId="8022"/>
    <cellStyle name="definidion 17" xfId="8023"/>
    <cellStyle name="definidion 18" xfId="8024"/>
    <cellStyle name="definidion 19" xfId="8025"/>
    <cellStyle name="definidion 2" xfId="8026"/>
    <cellStyle name="definidion 2 2" xfId="8027"/>
    <cellStyle name="definidion 2_Annexe 6 IAS" xfId="8028"/>
    <cellStyle name="definidion 20" xfId="8029"/>
    <cellStyle name="definidion 21" xfId="8030"/>
    <cellStyle name="definidion 22" xfId="8031"/>
    <cellStyle name="definidion 3" xfId="8032"/>
    <cellStyle name="definidion 3 2" xfId="8033"/>
    <cellStyle name="definidion 3_Annexe 6 IAS" xfId="8034"/>
    <cellStyle name="definidion 4" xfId="8035"/>
    <cellStyle name="definidion 4 2" xfId="8036"/>
    <cellStyle name="definidion 4_Annexe 6 IAS" xfId="8037"/>
    <cellStyle name="definidion 5" xfId="8038"/>
    <cellStyle name="definidion 5 2" xfId="8039"/>
    <cellStyle name="definidion 5_Annexe 6 IAS" xfId="8040"/>
    <cellStyle name="definidion 6" xfId="8041"/>
    <cellStyle name="definidion 6 2" xfId="8042"/>
    <cellStyle name="definidion 6_Annexe 6 IAS" xfId="8043"/>
    <cellStyle name="definidion 7" xfId="8044"/>
    <cellStyle name="definidion 7 2" xfId="8045"/>
    <cellStyle name="definidion 7_Annexe 6 IAS" xfId="8046"/>
    <cellStyle name="definidion 8" xfId="8047"/>
    <cellStyle name="definidion 9" xfId="8048"/>
    <cellStyle name="definidion_Annexe 6 IAS" xfId="8049"/>
    <cellStyle name="definition" xfId="8050"/>
    <cellStyle name="definition 10" xfId="8051"/>
    <cellStyle name="definition 11" xfId="8052"/>
    <cellStyle name="definition 12" xfId="8053"/>
    <cellStyle name="definition 13" xfId="8054"/>
    <cellStyle name="definition 14" xfId="8055"/>
    <cellStyle name="definition 15" xfId="8056"/>
    <cellStyle name="definition 16" xfId="8057"/>
    <cellStyle name="definition 17" xfId="8058"/>
    <cellStyle name="definition 18" xfId="8059"/>
    <cellStyle name="definition 19" xfId="8060"/>
    <cellStyle name="definition 2" xfId="8061"/>
    <cellStyle name="definition 2 2" xfId="8062"/>
    <cellStyle name="definition 2_Annexe 6 IAS" xfId="8063"/>
    <cellStyle name="definition 20" xfId="8064"/>
    <cellStyle name="definition 21" xfId="8065"/>
    <cellStyle name="definition 22" xfId="8066"/>
    <cellStyle name="definition 3" xfId="8067"/>
    <cellStyle name="definition 3 2" xfId="8068"/>
    <cellStyle name="definition 3_Annexe 6 IAS" xfId="8069"/>
    <cellStyle name="definition 4" xfId="8070"/>
    <cellStyle name="definition 4 2" xfId="8071"/>
    <cellStyle name="definition 4_Annexe 6 IAS" xfId="8072"/>
    <cellStyle name="definition 5" xfId="8073"/>
    <cellStyle name="definition 5 2" xfId="8074"/>
    <cellStyle name="definition 5_Annexe 6 IAS" xfId="8075"/>
    <cellStyle name="definition 6" xfId="8076"/>
    <cellStyle name="definition 6 2" xfId="8077"/>
    <cellStyle name="definition 6_Annexe 6 IAS" xfId="8078"/>
    <cellStyle name="definition 7" xfId="8079"/>
    <cellStyle name="definition 7 2" xfId="8080"/>
    <cellStyle name="definition 7_Annexe 6 IAS" xfId="8081"/>
    <cellStyle name="definition 8" xfId="8082"/>
    <cellStyle name="definition 9" xfId="8083"/>
    <cellStyle name="definition_Annexe 6 IAS" xfId="8084"/>
    <cellStyle name="delta" xfId="8085"/>
    <cellStyle name="delta 10" xfId="8086"/>
    <cellStyle name="delta 11" xfId="8087"/>
    <cellStyle name="delta 12" xfId="8088"/>
    <cellStyle name="delta 13" xfId="8089"/>
    <cellStyle name="delta 14" xfId="8090"/>
    <cellStyle name="delta 15" xfId="8091"/>
    <cellStyle name="delta 16" xfId="8092"/>
    <cellStyle name="delta 17" xfId="8093"/>
    <cellStyle name="delta 2" xfId="8094"/>
    <cellStyle name="delta 2 2" xfId="8095"/>
    <cellStyle name="delta 2_Annexe 6 IAS" xfId="8096"/>
    <cellStyle name="delta 3" xfId="8097"/>
    <cellStyle name="delta 3 2" xfId="8098"/>
    <cellStyle name="delta 3_Annexe 6 IAS" xfId="8099"/>
    <cellStyle name="delta 4" xfId="8100"/>
    <cellStyle name="delta 4 2" xfId="8101"/>
    <cellStyle name="delta 4_Annexe 6 IAS" xfId="8102"/>
    <cellStyle name="delta 5" xfId="8103"/>
    <cellStyle name="delta 5 2" xfId="8104"/>
    <cellStyle name="delta 5_Annexe 6 IAS" xfId="8105"/>
    <cellStyle name="delta 6" xfId="8106"/>
    <cellStyle name="delta 7" xfId="8107"/>
    <cellStyle name="delta 8" xfId="8108"/>
    <cellStyle name="delta 9" xfId="8109"/>
    <cellStyle name="delta_Annexe 6 IAS" xfId="8110"/>
    <cellStyle name="Déprotégé" xfId="8111"/>
    <cellStyle name="Déprotégé 10" xfId="8112"/>
    <cellStyle name="Déprotégé 11" xfId="8113"/>
    <cellStyle name="Déprotégé 12" xfId="8114"/>
    <cellStyle name="Déprotégé 13" xfId="8115"/>
    <cellStyle name="Déprotégé 14" xfId="8116"/>
    <cellStyle name="Déprotégé 15" xfId="8117"/>
    <cellStyle name="Déprotégé 16" xfId="8118"/>
    <cellStyle name="Déprotégé 17" xfId="8119"/>
    <cellStyle name="Déprotégé 2" xfId="8120"/>
    <cellStyle name="Déprotégé 2 2" xfId="8121"/>
    <cellStyle name="Déprotégé 2_Annexe 6 IAS" xfId="8122"/>
    <cellStyle name="Déprotégé 3" xfId="8123"/>
    <cellStyle name="Déprotégé 4" xfId="8124"/>
    <cellStyle name="Déprotégé 5" xfId="8125"/>
    <cellStyle name="Déprotégé 6" xfId="8126"/>
    <cellStyle name="Déprotégé 7" xfId="8127"/>
    <cellStyle name="Déprotégé 8" xfId="8128"/>
    <cellStyle name="Déprotégé 9" xfId="8129"/>
    <cellStyle name="Déprotégé_~0950885" xfId="8130"/>
    <cellStyle name="Dezimal [0]_1998" xfId="8131"/>
    <cellStyle name="Dezimal_1998" xfId="8132"/>
    <cellStyle name="Dollar" xfId="8133"/>
    <cellStyle name="Dotted Line" xfId="8134"/>
    <cellStyle name="Dotted Line 10" xfId="8135"/>
    <cellStyle name="Dotted Line 11" xfId="8136"/>
    <cellStyle name="Dotted Line 12" xfId="8137"/>
    <cellStyle name="Dotted Line 13" xfId="8138"/>
    <cellStyle name="Dotted Line 14" xfId="8139"/>
    <cellStyle name="Dotted Line 15" xfId="8140"/>
    <cellStyle name="Dotted Line 16" xfId="8141"/>
    <cellStyle name="Dotted Line 17" xfId="8142"/>
    <cellStyle name="Dotted Line 2" xfId="8143"/>
    <cellStyle name="Dotted Line 3" xfId="8144"/>
    <cellStyle name="Dotted Line 4" xfId="8145"/>
    <cellStyle name="Dotted Line 5" xfId="8146"/>
    <cellStyle name="Dotted Line 6" xfId="8147"/>
    <cellStyle name="Dotted Line 7" xfId="8148"/>
    <cellStyle name="Dotted Line 8" xfId="8149"/>
    <cellStyle name="Dotted Line 9" xfId="8150"/>
    <cellStyle name="Dotted Line_Annexe 6 IAS" xfId="8151"/>
    <cellStyle name="Double Accounting" xfId="8152"/>
    <cellStyle name="Double Accounting 2" xfId="8153"/>
    <cellStyle name="Double Accounting 2 2" xfId="8154"/>
    <cellStyle name="Double Accounting 2 2 2" xfId="8155"/>
    <cellStyle name="Double Accounting 2 3" xfId="8156"/>
    <cellStyle name="Double Accounting 3" xfId="8157"/>
    <cellStyle name="Double Accounting 3 2" xfId="8158"/>
    <cellStyle name="Double Accounting 4" xfId="8159"/>
    <cellStyle name="Double Accounting_Cadrage conso" xfId="8160"/>
    <cellStyle name="Double_Trait_Gauche" xfId="8161"/>
    <cellStyle name="DS 0" xfId="8162"/>
    <cellStyle name="DS 1" xfId="8163"/>
    <cellStyle name="DS 2" xfId="8164"/>
    <cellStyle name="DS 3" xfId="8165"/>
    <cellStyle name="DS 4" xfId="8166"/>
    <cellStyle name="DS 5" xfId="8167"/>
    <cellStyle name="DS 6" xfId="8168"/>
    <cellStyle name="dunkel" xfId="8169"/>
    <cellStyle name="dunkel 2" xfId="8170"/>
    <cellStyle name="dunkel_~0950885" xfId="8171"/>
    <cellStyle name="Dziesiętny [0]_Bilan 09_2000" xfId="8172"/>
    <cellStyle name="Dziesiętny_Bilan 09_2000" xfId="8173"/>
    <cellStyle name="E&amp;Y House" xfId="8174"/>
    <cellStyle name="E&amp;Y House 10" xfId="8175"/>
    <cellStyle name="E&amp;Y House 11" xfId="8176"/>
    <cellStyle name="E&amp;Y House 12" xfId="8177"/>
    <cellStyle name="E&amp;Y House 13" xfId="8178"/>
    <cellStyle name="E&amp;Y House 14" xfId="8179"/>
    <cellStyle name="E&amp;Y House 15" xfId="8180"/>
    <cellStyle name="E&amp;Y House 16" xfId="8181"/>
    <cellStyle name="E&amp;Y House 17" xfId="8182"/>
    <cellStyle name="E&amp;Y House 2" xfId="8183"/>
    <cellStyle name="E&amp;Y House 3" xfId="8184"/>
    <cellStyle name="E&amp;Y House 4" xfId="8185"/>
    <cellStyle name="E&amp;Y House 5" xfId="8186"/>
    <cellStyle name="E&amp;Y House 6" xfId="8187"/>
    <cellStyle name="E&amp;Y House 7" xfId="8188"/>
    <cellStyle name="E&amp;Y House 8" xfId="8189"/>
    <cellStyle name="E&amp;Y House 9" xfId="8190"/>
    <cellStyle name="E&amp;Y House_Annexe 6 IAS" xfId="8191"/>
    <cellStyle name="EDI" xfId="8192"/>
    <cellStyle name="Edition_gene" xfId="8193"/>
    <cellStyle name="en_tete" xfId="8194"/>
    <cellStyle name="Encabezado 4" xfId="8195"/>
    <cellStyle name="Enter Currency (0)" xfId="8196"/>
    <cellStyle name="Enter Currency (0) 10" xfId="8197"/>
    <cellStyle name="Enter Currency (0) 11" xfId="8198"/>
    <cellStyle name="Enter Currency (0) 12" xfId="8199"/>
    <cellStyle name="Enter Currency (0) 13" xfId="8200"/>
    <cellStyle name="Enter Currency (0) 14" xfId="8201"/>
    <cellStyle name="Enter Currency (0) 15" xfId="8202"/>
    <cellStyle name="Enter Currency (0) 16" xfId="8203"/>
    <cellStyle name="Enter Currency (0) 17" xfId="8204"/>
    <cellStyle name="Enter Currency (0) 2" xfId="8205"/>
    <cellStyle name="Enter Currency (0) 3" xfId="8206"/>
    <cellStyle name="Enter Currency (0) 4" xfId="8207"/>
    <cellStyle name="Enter Currency (0) 5" xfId="8208"/>
    <cellStyle name="Enter Currency (0) 6" xfId="8209"/>
    <cellStyle name="Enter Currency (0) 7" xfId="8210"/>
    <cellStyle name="Enter Currency (0) 8" xfId="8211"/>
    <cellStyle name="Enter Currency (0) 9" xfId="8212"/>
    <cellStyle name="Enter Currency (0)_Annexe 6 IAS" xfId="8213"/>
    <cellStyle name="Enter Currency (2)" xfId="8214"/>
    <cellStyle name="Enter Currency (2) 10" xfId="8215"/>
    <cellStyle name="Enter Currency (2) 11" xfId="8216"/>
    <cellStyle name="Enter Currency (2) 12" xfId="8217"/>
    <cellStyle name="Enter Currency (2) 13" xfId="8218"/>
    <cellStyle name="Enter Currency (2) 14" xfId="8219"/>
    <cellStyle name="Enter Currency (2) 15" xfId="8220"/>
    <cellStyle name="Enter Currency (2) 16" xfId="8221"/>
    <cellStyle name="Enter Currency (2) 17" xfId="8222"/>
    <cellStyle name="Enter Currency (2) 2" xfId="8223"/>
    <cellStyle name="Enter Currency (2) 3" xfId="8224"/>
    <cellStyle name="Enter Currency (2) 4" xfId="8225"/>
    <cellStyle name="Enter Currency (2) 5" xfId="8226"/>
    <cellStyle name="Enter Currency (2) 6" xfId="8227"/>
    <cellStyle name="Enter Currency (2) 7" xfId="8228"/>
    <cellStyle name="Enter Currency (2) 8" xfId="8229"/>
    <cellStyle name="Enter Currency (2) 9" xfId="8230"/>
    <cellStyle name="Enter Currency (2)_Annexe 6 IAS" xfId="8231"/>
    <cellStyle name="Enter Units (0)" xfId="8232"/>
    <cellStyle name="Enter Units (0) 10" xfId="8233"/>
    <cellStyle name="Enter Units (0) 11" xfId="8234"/>
    <cellStyle name="Enter Units (0) 12" xfId="8235"/>
    <cellStyle name="Enter Units (0) 13" xfId="8236"/>
    <cellStyle name="Enter Units (0) 14" xfId="8237"/>
    <cellStyle name="Enter Units (0) 15" xfId="8238"/>
    <cellStyle name="Enter Units (0) 16" xfId="8239"/>
    <cellStyle name="Enter Units (0) 17" xfId="8240"/>
    <cellStyle name="Enter Units (0) 2" xfId="8241"/>
    <cellStyle name="Enter Units (0) 3" xfId="8242"/>
    <cellStyle name="Enter Units (0) 4" xfId="8243"/>
    <cellStyle name="Enter Units (0) 5" xfId="8244"/>
    <cellStyle name="Enter Units (0) 6" xfId="8245"/>
    <cellStyle name="Enter Units (0) 7" xfId="8246"/>
    <cellStyle name="Enter Units (0) 8" xfId="8247"/>
    <cellStyle name="Enter Units (0) 9" xfId="8248"/>
    <cellStyle name="Enter Units (0)_Annexe 6 IAS" xfId="8249"/>
    <cellStyle name="Enter Units (1)" xfId="8250"/>
    <cellStyle name="Enter Units (1) 10" xfId="8251"/>
    <cellStyle name="Enter Units (1) 11" xfId="8252"/>
    <cellStyle name="Enter Units (1) 12" xfId="8253"/>
    <cellStyle name="Enter Units (1) 13" xfId="8254"/>
    <cellStyle name="Enter Units (1) 14" xfId="8255"/>
    <cellStyle name="Enter Units (1) 15" xfId="8256"/>
    <cellStyle name="Enter Units (1) 16" xfId="8257"/>
    <cellStyle name="Enter Units (1) 17" xfId="8258"/>
    <cellStyle name="Enter Units (1) 2" xfId="8259"/>
    <cellStyle name="Enter Units (1) 3" xfId="8260"/>
    <cellStyle name="Enter Units (1) 4" xfId="8261"/>
    <cellStyle name="Enter Units (1) 5" xfId="8262"/>
    <cellStyle name="Enter Units (1) 6" xfId="8263"/>
    <cellStyle name="Enter Units (1) 7" xfId="8264"/>
    <cellStyle name="Enter Units (1) 8" xfId="8265"/>
    <cellStyle name="Enter Units (1) 9" xfId="8266"/>
    <cellStyle name="Enter Units (1)_Annexe 6 IAS" xfId="8267"/>
    <cellStyle name="Enter Units (2)" xfId="8268"/>
    <cellStyle name="Enter Units (2) 10" xfId="8269"/>
    <cellStyle name="Enter Units (2) 11" xfId="8270"/>
    <cellStyle name="Enter Units (2) 12" xfId="8271"/>
    <cellStyle name="Enter Units (2) 13" xfId="8272"/>
    <cellStyle name="Enter Units (2) 14" xfId="8273"/>
    <cellStyle name="Enter Units (2) 15" xfId="8274"/>
    <cellStyle name="Enter Units (2) 16" xfId="8275"/>
    <cellStyle name="Enter Units (2) 17" xfId="8276"/>
    <cellStyle name="Enter Units (2) 2" xfId="8277"/>
    <cellStyle name="Enter Units (2) 3" xfId="8278"/>
    <cellStyle name="Enter Units (2) 4" xfId="8279"/>
    <cellStyle name="Enter Units (2) 5" xfId="8280"/>
    <cellStyle name="Enter Units (2) 6" xfId="8281"/>
    <cellStyle name="Enter Units (2) 7" xfId="8282"/>
    <cellStyle name="Enter Units (2) 8" xfId="8283"/>
    <cellStyle name="Enter Units (2) 9" xfId="8284"/>
    <cellStyle name="Enter Units (2)_Annexe 6 IAS" xfId="8285"/>
    <cellStyle name="entered" xfId="8286"/>
    <cellStyle name="Entrée 2" xfId="8287"/>
    <cellStyle name="Entrée 2 2" xfId="8288"/>
    <cellStyle name="Entrée 2 3" xfId="8289"/>
    <cellStyle name="Entrée 2 4" xfId="8290"/>
    <cellStyle name="Entrée 2 5" xfId="8291"/>
    <cellStyle name="Entrée 2 6" xfId="8292"/>
    <cellStyle name="Entrée 2_Annexe 6 IAS" xfId="8293"/>
    <cellStyle name="Entrée 3" xfId="8294"/>
    <cellStyle name="Entrée 3 2" xfId="8295"/>
    <cellStyle name="Entrée 4" xfId="8296"/>
    <cellStyle name="Entries" xfId="8297"/>
    <cellStyle name="Entries 10" xfId="8298"/>
    <cellStyle name="Entries 11" xfId="8299"/>
    <cellStyle name="Entries 12" xfId="8300"/>
    <cellStyle name="Entries 13" xfId="8301"/>
    <cellStyle name="Entries 14" xfId="8302"/>
    <cellStyle name="Entries 15" xfId="8303"/>
    <cellStyle name="Entries 16" xfId="8304"/>
    <cellStyle name="Entries 17" xfId="8305"/>
    <cellStyle name="Entries 18" xfId="8306"/>
    <cellStyle name="Entries 19" xfId="8307"/>
    <cellStyle name="Entries 2" xfId="8308"/>
    <cellStyle name="Entries 2 2" xfId="8309"/>
    <cellStyle name="Entries 2_Annexe 6 IAS" xfId="8310"/>
    <cellStyle name="Entries 20" xfId="8311"/>
    <cellStyle name="Entries 21" xfId="8312"/>
    <cellStyle name="Entries 22" xfId="8313"/>
    <cellStyle name="Entries 3" xfId="8314"/>
    <cellStyle name="Entries 3 2" xfId="8315"/>
    <cellStyle name="Entries 3_Annexe 6 IAS" xfId="8316"/>
    <cellStyle name="Entries 4" xfId="8317"/>
    <cellStyle name="Entries 4 2" xfId="8318"/>
    <cellStyle name="Entries 4_Annexe 6 IAS" xfId="8319"/>
    <cellStyle name="Entries 5" xfId="8320"/>
    <cellStyle name="Entries 5 2" xfId="8321"/>
    <cellStyle name="Entries 5_Annexe 6 IAS" xfId="8322"/>
    <cellStyle name="Entries 6" xfId="8323"/>
    <cellStyle name="Entries 6 2" xfId="8324"/>
    <cellStyle name="Entries 6_Annexe 6 IAS" xfId="8325"/>
    <cellStyle name="Entries 7" xfId="8326"/>
    <cellStyle name="Entries 7 2" xfId="8327"/>
    <cellStyle name="Entries 7_Annexe 6 IAS" xfId="8328"/>
    <cellStyle name="Entries 8" xfId="8329"/>
    <cellStyle name="Entries 9" xfId="8330"/>
    <cellStyle name="Entries_Annexe 6 IAS" xfId="8331"/>
    <cellStyle name="Erreur" xfId="8332"/>
    <cellStyle name="Error Detection" xfId="8333"/>
    <cellStyle name="Euro" xfId="8334"/>
    <cellStyle name="Euro 2" xfId="8335"/>
    <cellStyle name="Euro 2 2" xfId="8336"/>
    <cellStyle name="Euro 2 2 2" xfId="8337"/>
    <cellStyle name="Euro 2 2 2 2" xfId="8338"/>
    <cellStyle name="Euro 2 2 3" xfId="8339"/>
    <cellStyle name="Euro 2 2 4" xfId="8340"/>
    <cellStyle name="Euro 2 2_Cadrage conso" xfId="8341"/>
    <cellStyle name="Euro 2 3" xfId="8342"/>
    <cellStyle name="Euro 2 3 2" xfId="8343"/>
    <cellStyle name="Euro 2 3 2 2" xfId="8344"/>
    <cellStyle name="Euro 2 3 3" xfId="8345"/>
    <cellStyle name="Euro 2 3 4" xfId="8346"/>
    <cellStyle name="Euro 2 3 5" xfId="8347"/>
    <cellStyle name="Euro 2 4" xfId="8348"/>
    <cellStyle name="Euro 2 4 2" xfId="8349"/>
    <cellStyle name="Euro 2 5" xfId="8350"/>
    <cellStyle name="Euro 2 6" xfId="8351"/>
    <cellStyle name="Euro 2_Annexe 6 IAS" xfId="8352"/>
    <cellStyle name="Euro 3" xfId="8353"/>
    <cellStyle name="Euro 3 2" xfId="8354"/>
    <cellStyle name="Euro 3 2 2" xfId="8355"/>
    <cellStyle name="Euro 3 2 3" xfId="8356"/>
    <cellStyle name="Euro 3 2_Cadrage conso" xfId="8357"/>
    <cellStyle name="Euro 3 3" xfId="8358"/>
    <cellStyle name="Euro 3 3 2" xfId="8359"/>
    <cellStyle name="Euro 3 4" xfId="8360"/>
    <cellStyle name="Euro 3_Annexe 6 IAS" xfId="8361"/>
    <cellStyle name="Euro 4" xfId="8362"/>
    <cellStyle name="Euro 4 2" xfId="8363"/>
    <cellStyle name="Euro 4 2 2" xfId="8364"/>
    <cellStyle name="Euro 4 3" xfId="8365"/>
    <cellStyle name="Euro 5" xfId="8366"/>
    <cellStyle name="Euro 5 2" xfId="8367"/>
    <cellStyle name="Euro 5 3" xfId="8368"/>
    <cellStyle name="Euro 6" xfId="8369"/>
    <cellStyle name="Euro_45647 - Annexe 6a au 31 03 2011 v2" xfId="8370"/>
    <cellStyle name="Excel Built-in Bad" xfId="8371"/>
    <cellStyle name="Excel Built-in Comma" xfId="8372"/>
    <cellStyle name="Excel Built-in Good" xfId="8373"/>
    <cellStyle name="Excel Built-in Neutral" xfId="8374"/>
    <cellStyle name="Excel Built-in Normal" xfId="8375"/>
    <cellStyle name="Excel Built-in Warning Text" xfId="8376"/>
    <cellStyle name="exp" xfId="8377"/>
    <cellStyle name="exp 10" xfId="8378"/>
    <cellStyle name="exp 11" xfId="8379"/>
    <cellStyle name="exp 12" xfId="8380"/>
    <cellStyle name="exp 13" xfId="8381"/>
    <cellStyle name="exp 14" xfId="8382"/>
    <cellStyle name="exp 15" xfId="8383"/>
    <cellStyle name="exp 16" xfId="8384"/>
    <cellStyle name="exp 17" xfId="8385"/>
    <cellStyle name="exp 2" xfId="8386"/>
    <cellStyle name="exp 2 2" xfId="8387"/>
    <cellStyle name="exp 2_Annexe 6 IAS" xfId="8388"/>
    <cellStyle name="exp 3" xfId="8389"/>
    <cellStyle name="exp 4" xfId="8390"/>
    <cellStyle name="exp 5" xfId="8391"/>
    <cellStyle name="exp 6" xfId="8392"/>
    <cellStyle name="exp 7" xfId="8393"/>
    <cellStyle name="exp 8" xfId="8394"/>
    <cellStyle name="exp 9" xfId="8395"/>
    <cellStyle name="exp_Annexe 6 IAS" xfId="8396"/>
    <cellStyle name="Explanatory Text" xfId="8397"/>
    <cellStyle name="Explanatory Text 10" xfId="8398"/>
    <cellStyle name="Explanatory Text 11" xfId="8399"/>
    <cellStyle name="Explanatory Text 12" xfId="8400"/>
    <cellStyle name="Explanatory Text 13" xfId="8401"/>
    <cellStyle name="Explanatory Text 2" xfId="8402"/>
    <cellStyle name="Explanatory Text 3" xfId="8403"/>
    <cellStyle name="Explanatory Text 4" xfId="8404"/>
    <cellStyle name="Explanatory Text 5" xfId="8405"/>
    <cellStyle name="Explanatory Text 6" xfId="8406"/>
    <cellStyle name="Explanatory Text 7" xfId="8407"/>
    <cellStyle name="Explanatory Text 8" xfId="8408"/>
    <cellStyle name="Explanatory Text 9" xfId="8409"/>
    <cellStyle name="Explanatory Text_45647 - Annexe 6a au 31 03 2011 v2" xfId="8410"/>
    <cellStyle name="EY Narrative text" xfId="8411"/>
    <cellStyle name="EY Narrative text 10" xfId="8412"/>
    <cellStyle name="EY Narrative text 11" xfId="8413"/>
    <cellStyle name="EY Narrative text 12" xfId="8414"/>
    <cellStyle name="EY Narrative text 13" xfId="8415"/>
    <cellStyle name="EY Narrative text 14" xfId="8416"/>
    <cellStyle name="EY Narrative text 15" xfId="8417"/>
    <cellStyle name="EY Narrative text 16" xfId="8418"/>
    <cellStyle name="EY Narrative text 17" xfId="8419"/>
    <cellStyle name="EY Narrative text 2" xfId="8420"/>
    <cellStyle name="EY Narrative text 2 2" xfId="8421"/>
    <cellStyle name="EY Narrative text 2 3" xfId="8422"/>
    <cellStyle name="EY Narrative text 2_Annexe 6 IAS" xfId="8423"/>
    <cellStyle name="EY Narrative text 3" xfId="8424"/>
    <cellStyle name="EY Narrative text 4" xfId="8425"/>
    <cellStyle name="EY Narrative text 5" xfId="8426"/>
    <cellStyle name="EY Narrative text 6" xfId="8427"/>
    <cellStyle name="EY Narrative text 7" xfId="8428"/>
    <cellStyle name="EY Narrative text 8" xfId="8429"/>
    <cellStyle name="EY Narrative text 9" xfId="8430"/>
    <cellStyle name="EY Narrative text_Annexe 6 IAS" xfId="8431"/>
    <cellStyle name="EY%colcalc" xfId="8432"/>
    <cellStyle name="EY%colcalc 2" xfId="8433"/>
    <cellStyle name="EY%colcalc 3" xfId="8434"/>
    <cellStyle name="EY%colcalc_Annexe 6 IAS" xfId="8435"/>
    <cellStyle name="EY%input" xfId="8436"/>
    <cellStyle name="EY%input 2" xfId="8437"/>
    <cellStyle name="EY%input 3" xfId="8438"/>
    <cellStyle name="EY%input_Annexe 6 IAS" xfId="8439"/>
    <cellStyle name="EY%rowcalc" xfId="8440"/>
    <cellStyle name="EY%rowcalc 2" xfId="8441"/>
    <cellStyle name="EY%rowcalc 3" xfId="8442"/>
    <cellStyle name="EY%rowcalc_Annexe 6 IAS" xfId="8443"/>
    <cellStyle name="EY0 m" xfId="8444"/>
    <cellStyle name="EY0dp" xfId="8445"/>
    <cellStyle name="EY0dp 2" xfId="8446"/>
    <cellStyle name="EY0dp 3" xfId="8447"/>
    <cellStyle name="EY0dp_Annexe 6 IAS" xfId="8448"/>
    <cellStyle name="EY1dp" xfId="8449"/>
    <cellStyle name="EY1dp 2" xfId="8450"/>
    <cellStyle name="EY1dp 3" xfId="8451"/>
    <cellStyle name="EY1dp_Annexe 6 IAS" xfId="8452"/>
    <cellStyle name="EY2dp" xfId="8453"/>
    <cellStyle name="EY2dp 2" xfId="8454"/>
    <cellStyle name="EY2dp 3" xfId="8455"/>
    <cellStyle name="EY2dp_Annexe 6 IAS" xfId="8456"/>
    <cellStyle name="EY3dp" xfId="8457"/>
    <cellStyle name="EY3dp 2" xfId="8458"/>
    <cellStyle name="EY3dp 3" xfId="8459"/>
    <cellStyle name="EY3dp_Annexe 6 IAS" xfId="8460"/>
    <cellStyle name="EYChartTitle" xfId="8461"/>
    <cellStyle name="EYColumnHeading" xfId="8462"/>
    <cellStyle name="EYColumnHeading 2" xfId="8463"/>
    <cellStyle name="EYColumnHeading 2 2" xfId="8464"/>
    <cellStyle name="EYColumnHeading 2 2 2" xfId="8465"/>
    <cellStyle name="EYColumnHeading 2 3" xfId="8466"/>
    <cellStyle name="EYColumnHeading 2 4" xfId="8467"/>
    <cellStyle name="EYColumnHeading 2 5" xfId="8468"/>
    <cellStyle name="EYColumnHeading 2_Cadrage conso" xfId="8469"/>
    <cellStyle name="EYColumnHeading 3" xfId="8470"/>
    <cellStyle name="EYColumnHeading 3 2" xfId="8471"/>
    <cellStyle name="EYColumnHeading 3 2 2" xfId="8472"/>
    <cellStyle name="EYColumnHeading 3 3" xfId="8473"/>
    <cellStyle name="EYColumnHeading 3 4" xfId="8474"/>
    <cellStyle name="EYColumnHeading 3 5" xfId="8475"/>
    <cellStyle name="EYColumnHeading 3_Cadrage conso" xfId="8476"/>
    <cellStyle name="EYColumnHeading 4" xfId="8477"/>
    <cellStyle name="EYColumnHeading_Annexe 6 IAS" xfId="8478"/>
    <cellStyle name="EYColumnHeadingItalic" xfId="8479"/>
    <cellStyle name="EYColumnHeadingItalic 2" xfId="8480"/>
    <cellStyle name="EYColumnHeadingItalic 2 2" xfId="8481"/>
    <cellStyle name="EYColumnHeadingItalic 3" xfId="8482"/>
    <cellStyle name="EYColumnHeadingItalic 4" xfId="8483"/>
    <cellStyle name="EYColumnHeadingItalic 5" xfId="8484"/>
    <cellStyle name="EYColumnHeadingItalic_Cadrage conso" xfId="8485"/>
    <cellStyle name="EYCoverDatabookName" xfId="8486"/>
    <cellStyle name="EYCoverDate" xfId="8487"/>
    <cellStyle name="EYCoverDraft" xfId="8488"/>
    <cellStyle name="EYCoverProjectName" xfId="8489"/>
    <cellStyle name="EYCurrency" xfId="8490"/>
    <cellStyle name="EYCurrency 2" xfId="8491"/>
    <cellStyle name="EYCurrency 3" xfId="8492"/>
    <cellStyle name="EYCurrency 3 2" xfId="8493"/>
    <cellStyle name="EYCurrency 4" xfId="8494"/>
    <cellStyle name="EYCurrency 5" xfId="8495"/>
    <cellStyle name="EYCurrency_Cadrage conso" xfId="8496"/>
    <cellStyle name="EYHeading1" xfId="8497"/>
    <cellStyle name="EYheading2" xfId="8498"/>
    <cellStyle name="EYheading3" xfId="8499"/>
    <cellStyle name="EYNotes" xfId="8500"/>
    <cellStyle name="EYNotesHeading" xfId="8501"/>
    <cellStyle name="EYNotesHeading 2" xfId="8502"/>
    <cellStyle name="EYNotesHeading 3" xfId="8503"/>
    <cellStyle name="EYNotesHeading 3 2" xfId="8504"/>
    <cellStyle name="EYNotesHeading 4" xfId="8505"/>
    <cellStyle name="EYNotesHeading 5" xfId="8506"/>
    <cellStyle name="EYNotesHeading_Cadrage conso" xfId="8507"/>
    <cellStyle name="EYnumber" xfId="8508"/>
    <cellStyle name="EYnumber 10" xfId="8509"/>
    <cellStyle name="EYnumber 10 2" xfId="8510"/>
    <cellStyle name="EYnumber 10 3" xfId="8511"/>
    <cellStyle name="EYnumber 10_Annexe 6 IAS" xfId="8512"/>
    <cellStyle name="EYnumber 11" xfId="8513"/>
    <cellStyle name="EYnumber 11 2" xfId="8514"/>
    <cellStyle name="EYnumber 11_Annexe 6 IAS" xfId="8515"/>
    <cellStyle name="EYnumber 12" xfId="8516"/>
    <cellStyle name="EYnumber 12 2" xfId="8517"/>
    <cellStyle name="EYnumber 12_Annexe 6 IAS" xfId="8518"/>
    <cellStyle name="EYnumber 13" xfId="8519"/>
    <cellStyle name="EYnumber 13 2" xfId="8520"/>
    <cellStyle name="EYnumber 13_Annexe 6 IAS" xfId="8521"/>
    <cellStyle name="EYnumber 14" xfId="8522"/>
    <cellStyle name="EYnumber 14 2" xfId="8523"/>
    <cellStyle name="EYnumber 14_Annexe 6 IAS" xfId="8524"/>
    <cellStyle name="EYnumber 15" xfId="8525"/>
    <cellStyle name="EYnumber 15 2" xfId="8526"/>
    <cellStyle name="EYnumber 15_Annexe 6 IAS" xfId="8527"/>
    <cellStyle name="EYnumber 16" xfId="8528"/>
    <cellStyle name="EYnumber 16 2" xfId="8529"/>
    <cellStyle name="EYnumber 16_Annexe 6 IAS" xfId="8530"/>
    <cellStyle name="EYnumber 17" xfId="8531"/>
    <cellStyle name="EYnumber 17 2" xfId="8532"/>
    <cellStyle name="EYnumber 17_Annexe 6 IAS" xfId="8533"/>
    <cellStyle name="EYnumber 18" xfId="8534"/>
    <cellStyle name="EYnumber 18 2" xfId="8535"/>
    <cellStyle name="EYnumber 18_Annexe 6 IAS" xfId="8536"/>
    <cellStyle name="EYnumber 19" xfId="8537"/>
    <cellStyle name="EYnumber 2" xfId="8538"/>
    <cellStyle name="EYnumber 2 2" xfId="8539"/>
    <cellStyle name="EYnumber 2 2 2" xfId="8540"/>
    <cellStyle name="EYnumber 2 2 2 2" xfId="8541"/>
    <cellStyle name="EYnumber 2 2 2_Annexe 6 IAS" xfId="8542"/>
    <cellStyle name="EYnumber 2 2 3" xfId="8543"/>
    <cellStyle name="EYnumber 2 2 4" xfId="8544"/>
    <cellStyle name="EYnumber 2 2_Annexe 6 IAS" xfId="8545"/>
    <cellStyle name="EYnumber 2 3" xfId="8546"/>
    <cellStyle name="EYnumber 2 3 2" xfId="8547"/>
    <cellStyle name="EYnumber 2 3 2 2" xfId="8548"/>
    <cellStyle name="EYnumber 2 3 2_Annexe 6 IAS" xfId="8549"/>
    <cellStyle name="EYnumber 2 3 3" xfId="8550"/>
    <cellStyle name="EYnumber 2 3 4" xfId="8551"/>
    <cellStyle name="EYnumber 2 3_Annexe 6 IAS" xfId="8552"/>
    <cellStyle name="EYnumber 2 4" xfId="8553"/>
    <cellStyle name="EYnumber 2 4 2" xfId="8554"/>
    <cellStyle name="EYnumber 2 4 3" xfId="8555"/>
    <cellStyle name="EYnumber 2 4_Annexe 6 IAS" xfId="8556"/>
    <cellStyle name="EYnumber 2 5" xfId="8557"/>
    <cellStyle name="EYnumber 2 6" xfId="8558"/>
    <cellStyle name="EYnumber 2 7" xfId="8559"/>
    <cellStyle name="EYnumber 2 8" xfId="8560"/>
    <cellStyle name="EYnumber 2_Annexe 6 IAS" xfId="8561"/>
    <cellStyle name="EYnumber 20" xfId="8562"/>
    <cellStyle name="EYnumber 21" xfId="8563"/>
    <cellStyle name="EYnumber 3" xfId="8564"/>
    <cellStyle name="EYnumber 3 2" xfId="8565"/>
    <cellStyle name="EYnumber 3 2 2" xfId="8566"/>
    <cellStyle name="EYnumber 3 2 2 2" xfId="8567"/>
    <cellStyle name="EYnumber 3 2 2_Annexe 6 IAS" xfId="8568"/>
    <cellStyle name="EYnumber 3 2 3" xfId="8569"/>
    <cellStyle name="EYnumber 3 2 4" xfId="8570"/>
    <cellStyle name="EYnumber 3 2_Annexe 6 IAS" xfId="8571"/>
    <cellStyle name="EYnumber 3 3" xfId="8572"/>
    <cellStyle name="EYnumber 3 3 2" xfId="8573"/>
    <cellStyle name="EYnumber 3 3 2 2" xfId="8574"/>
    <cellStyle name="EYnumber 3 3 2_Annexe 6 IAS" xfId="8575"/>
    <cellStyle name="EYnumber 3 3 3" xfId="8576"/>
    <cellStyle name="EYnumber 3 3 4" xfId="8577"/>
    <cellStyle name="EYnumber 3 3_Annexe 6 IAS" xfId="8578"/>
    <cellStyle name="EYnumber 3 4" xfId="8579"/>
    <cellStyle name="EYnumber 3 4 2" xfId="8580"/>
    <cellStyle name="EYnumber 3 4 3" xfId="8581"/>
    <cellStyle name="EYnumber 3 4_Annexe 6 IAS" xfId="8582"/>
    <cellStyle name="EYnumber 3 5" xfId="8583"/>
    <cellStyle name="EYnumber 3 6" xfId="8584"/>
    <cellStyle name="EYnumber 3 7" xfId="8585"/>
    <cellStyle name="EYnumber 3 8" xfId="8586"/>
    <cellStyle name="EYnumber 3_Annexe 6 IAS" xfId="8587"/>
    <cellStyle name="EYnumber 4" xfId="8588"/>
    <cellStyle name="EYnumber 4 2" xfId="8589"/>
    <cellStyle name="EYnumber 4 2 2" xfId="8590"/>
    <cellStyle name="EYnumber 4 2 2 2" xfId="8591"/>
    <cellStyle name="EYnumber 4 2 2_Annexe 6 IAS" xfId="8592"/>
    <cellStyle name="EYnumber 4 2 3" xfId="8593"/>
    <cellStyle name="EYnumber 4 2 4" xfId="8594"/>
    <cellStyle name="EYnumber 4 2_Annexe 6 IAS" xfId="8595"/>
    <cellStyle name="EYnumber 4 3" xfId="8596"/>
    <cellStyle name="EYnumber 4 3 2" xfId="8597"/>
    <cellStyle name="EYnumber 4 3 2 2" xfId="8598"/>
    <cellStyle name="EYnumber 4 3 2_Annexe 6 IAS" xfId="8599"/>
    <cellStyle name="EYnumber 4 3 3" xfId="8600"/>
    <cellStyle name="EYnumber 4 3 4" xfId="8601"/>
    <cellStyle name="EYnumber 4 3_Annexe 6 IAS" xfId="8602"/>
    <cellStyle name="EYnumber 4 4" xfId="8603"/>
    <cellStyle name="EYnumber 4 4 2" xfId="8604"/>
    <cellStyle name="EYnumber 4 4 3" xfId="8605"/>
    <cellStyle name="EYnumber 4 4_Annexe 6 IAS" xfId="8606"/>
    <cellStyle name="EYnumber 4 5" xfId="8607"/>
    <cellStyle name="EYnumber 4 6" xfId="8608"/>
    <cellStyle name="EYnumber 4 7" xfId="8609"/>
    <cellStyle name="EYnumber 4 8" xfId="8610"/>
    <cellStyle name="EYnumber 4_Annexe 6 IAS" xfId="8611"/>
    <cellStyle name="EYnumber 5" xfId="8612"/>
    <cellStyle name="EYnumber 5 2" xfId="8613"/>
    <cellStyle name="EYnumber 5 2 2" xfId="8614"/>
    <cellStyle name="EYnumber 5 2 2 2" xfId="8615"/>
    <cellStyle name="EYnumber 5 2 2_Annexe 6 IAS" xfId="8616"/>
    <cellStyle name="EYnumber 5 2 3" xfId="8617"/>
    <cellStyle name="EYnumber 5 2 4" xfId="8618"/>
    <cellStyle name="EYnumber 5 2_Annexe 6 IAS" xfId="8619"/>
    <cellStyle name="EYnumber 5 3" xfId="8620"/>
    <cellStyle name="EYnumber 5 3 2" xfId="8621"/>
    <cellStyle name="EYnumber 5 3 3" xfId="8622"/>
    <cellStyle name="EYnumber 5 3_Annexe 6 IAS" xfId="8623"/>
    <cellStyle name="EYnumber 5 4" xfId="8624"/>
    <cellStyle name="EYnumber 5 4 2" xfId="8625"/>
    <cellStyle name="EYnumber 5 4_Annexe 6 IAS" xfId="8626"/>
    <cellStyle name="EYnumber 5 5" xfId="8627"/>
    <cellStyle name="EYnumber 5 6" xfId="8628"/>
    <cellStyle name="EYnumber 5_Annexe 6 IAS" xfId="8629"/>
    <cellStyle name="EYnumber 6" xfId="8630"/>
    <cellStyle name="EYnumber 6 2" xfId="8631"/>
    <cellStyle name="EYnumber 6 2 2" xfId="8632"/>
    <cellStyle name="EYnumber 6 2 3" xfId="8633"/>
    <cellStyle name="EYnumber 6 2_Annexe 6 IAS" xfId="8634"/>
    <cellStyle name="EYnumber 6 3" xfId="8635"/>
    <cellStyle name="EYnumber 6 3 2" xfId="8636"/>
    <cellStyle name="EYnumber 6 3_Annexe 6 IAS" xfId="8637"/>
    <cellStyle name="EYnumber 6 4" xfId="8638"/>
    <cellStyle name="EYnumber 6 4 2" xfId="8639"/>
    <cellStyle name="EYnumber 6 4_Annexe 6 IAS" xfId="8640"/>
    <cellStyle name="EYnumber 6 5" xfId="8641"/>
    <cellStyle name="EYnumber 6_Annexe 6 IAS" xfId="8642"/>
    <cellStyle name="EYnumber 7" xfId="8643"/>
    <cellStyle name="EYnumber 7 2" xfId="8644"/>
    <cellStyle name="EYnumber 7 2 2" xfId="8645"/>
    <cellStyle name="EYnumber 7 2 3" xfId="8646"/>
    <cellStyle name="EYnumber 7 2_Annexe 6 IAS" xfId="8647"/>
    <cellStyle name="EYnumber 7 3" xfId="8648"/>
    <cellStyle name="EYnumber 7 3 2" xfId="8649"/>
    <cellStyle name="EYnumber 7 3_Annexe 6 IAS" xfId="8650"/>
    <cellStyle name="EYnumber 7 4" xfId="8651"/>
    <cellStyle name="EYnumber 7_Annexe 6 IAS" xfId="8652"/>
    <cellStyle name="EYnumber 8" xfId="8653"/>
    <cellStyle name="EYnumber 8 2" xfId="8654"/>
    <cellStyle name="EYnumber 8 2 2" xfId="8655"/>
    <cellStyle name="EYnumber 8 2 3" xfId="8656"/>
    <cellStyle name="EYnumber 8 2_Annexe 6 IAS" xfId="8657"/>
    <cellStyle name="EYnumber 8 3" xfId="8658"/>
    <cellStyle name="EYnumber 8 4" xfId="8659"/>
    <cellStyle name="EYnumber 8_Annexe 6 IAS" xfId="8660"/>
    <cellStyle name="EYnumber 9" xfId="8661"/>
    <cellStyle name="EYnumber 9 2" xfId="8662"/>
    <cellStyle name="EYnumber 9 2 2" xfId="8663"/>
    <cellStyle name="EYnumber 9 2 3" xfId="8664"/>
    <cellStyle name="EYnumber 9 2_Annexe 6 IAS" xfId="8665"/>
    <cellStyle name="EYnumber 9 3" xfId="8666"/>
    <cellStyle name="EYnumber 9 4" xfId="8667"/>
    <cellStyle name="EYnumber 9_Annexe 6 IAS" xfId="8668"/>
    <cellStyle name="EYnumber_Annexe 6 IAS" xfId="8669"/>
    <cellStyle name="EYRelianceRestricted" xfId="8670"/>
    <cellStyle name="EYRelianceRestricted 2" xfId="8671"/>
    <cellStyle name="EYRelianceRestricted_Cadrage conso" xfId="8672"/>
    <cellStyle name="EYSectionHeading" xfId="8673"/>
    <cellStyle name="EYSectionHeading 2" xfId="8674"/>
    <cellStyle name="EYSectionHeading_Cadrage conso" xfId="8675"/>
    <cellStyle name="EYSheetHeader1" xfId="8676"/>
    <cellStyle name="EYSheetHeading" xfId="8677"/>
    <cellStyle name="EYSheetHeading 2" xfId="8678"/>
    <cellStyle name="EYSheetHeading_Cadrage conso" xfId="8679"/>
    <cellStyle name="EYsmallheading" xfId="8680"/>
    <cellStyle name="EYsmallheading 2" xfId="8681"/>
    <cellStyle name="EYsmallheading 3" xfId="8682"/>
    <cellStyle name="EYsmallheading_Annexe 6 IAS" xfId="8683"/>
    <cellStyle name="EYSource" xfId="8684"/>
    <cellStyle name="EYSource 2" xfId="8685"/>
    <cellStyle name="EYSource_Cadrage conso" xfId="8686"/>
    <cellStyle name="EYtext" xfId="8687"/>
    <cellStyle name="EYtext 2" xfId="8688"/>
    <cellStyle name="EYtext 3" xfId="8689"/>
    <cellStyle name="EYtext_Annexe 6 IAS" xfId="8690"/>
    <cellStyle name="EYtextbold" xfId="8691"/>
    <cellStyle name="EYtextbolditalic" xfId="8692"/>
    <cellStyle name="EYtextitalic" xfId="8693"/>
    <cellStyle name="Fair_Call" xfId="8694"/>
    <cellStyle name="Feed" xfId="8695"/>
    <cellStyle name="Fig" xfId="8696"/>
    <cellStyle name="Fig 2" xfId="8697"/>
    <cellStyle name="Fig_~0950885" xfId="8698"/>
    <cellStyle name="FirstNumbers_Avg_BS " xfId="8699"/>
    <cellStyle name="Fisso" xfId="8700"/>
    <cellStyle name="Fixed" xfId="8701"/>
    <cellStyle name="fo]_x000d__x000a_UserName=Murat Zelef_x000d__x000a_UserCompany=Bumerang_x000d__x000a__x000d__x000a_[File Paths]_x000d__x000a_WorkingDirectory=C:\EQUIS\DLWIN_x000d__x000a_DownLoader=C" xfId="8702"/>
    <cellStyle name="fo]_x000d__x000a_UserName=Murat Zelef_x000d__x000a_UserCompany=Bumerang_x000d__x000a__x000d__x000a_[File Paths]_x000d__x000a_WorkingDirectory=C:\EQUIS\DLWIN_x000d__x000a_DownLoader=C 2" xfId="8703"/>
    <cellStyle name="fo]_x000d__x000a_UserName=Murat Zelef_x000d__x000a_UserCompany=Bumerang_x000d__x000a__x000d__x000a_[File Paths]_x000d__x000a_WorkingDirectory=C:\EQUIS\DLWIN_x000d__x000a_DownLoader=C 3" xfId="8704"/>
    <cellStyle name="fo]_x000d__x000a_UserName=Murat Zelef_x000d__x000a_UserCompany=Bumerang_x000d__x000a__x000d__x000a_[File Paths]_x000d__x000a_WorkingDirectory=C:\EQUIS\DLWIN_x000d__x000a_DownLoader=C_Annexe 6 IAS" xfId="8705"/>
    <cellStyle name="Followed Hyperlink" xfId="15596" builtinId="9" hidden="1"/>
    <cellStyle name="Followed Hyperlink" xfId="15598" builtinId="9" hidden="1"/>
    <cellStyle name="Followed Hyperlink" xfId="15600" builtinId="9" hidden="1"/>
    <cellStyle name="Followed Hyperlink" xfId="15602" builtinId="9" hidden="1"/>
    <cellStyle name="Followed Hyperlink" xfId="15604" builtinId="9" hidden="1"/>
    <cellStyle name="Followed Hyperlink" xfId="15606" builtinId="9" hidden="1"/>
    <cellStyle name="Followed Hyperlink" xfId="15608" builtinId="9" hidden="1"/>
    <cellStyle name="Followed Hyperlink" xfId="15610" builtinId="9" hidden="1"/>
    <cellStyle name="Followed Hyperlink" xfId="15612" builtinId="9" hidden="1"/>
    <cellStyle name="Followed Hyperlink" xfId="15614" builtinId="9" hidden="1"/>
    <cellStyle name="Followed Hyperlink" xfId="15616" builtinId="9" hidden="1"/>
    <cellStyle name="Followed Hyperlink" xfId="15618" builtinId="9" hidden="1"/>
    <cellStyle name="Followed Hyperlink" xfId="15620" builtinId="9" hidden="1"/>
    <cellStyle name="Followed Hyperlink" xfId="15622" builtinId="9" hidden="1"/>
    <cellStyle name="Followed Hyperlink" xfId="15624" builtinId="9" hidden="1"/>
    <cellStyle name="Followed Hyperlink" xfId="15626" builtinId="9" hidden="1"/>
    <cellStyle name="Followed Hyperlink" xfId="15628" builtinId="9" hidden="1"/>
    <cellStyle name="Followed Hyperlink" xfId="15630" builtinId="9" hidden="1"/>
    <cellStyle name="Followed Hyperlink" xfId="15632" builtinId="9" hidden="1"/>
    <cellStyle name="Followed Hyperlink" xfId="15634" builtinId="9" hidden="1"/>
    <cellStyle name="Fond_Vert" xfId="8706"/>
    <cellStyle name="Footnote" xfId="8707"/>
    <cellStyle name="Forecast" xfId="8708"/>
    <cellStyle name="ForecastData" xfId="8709"/>
    <cellStyle name="ForecastData 2" xfId="8710"/>
    <cellStyle name="ForecastData_Annexe 6 IAS" xfId="8711"/>
    <cellStyle name="Foreground" xfId="8712"/>
    <cellStyle name="Fraction" xfId="8713"/>
    <cellStyle name="Fraction [12]" xfId="8714"/>
    <cellStyle name="Fraction [12] 2" xfId="8715"/>
    <cellStyle name="Fraction [12]_Annexe 6 IAS" xfId="8716"/>
    <cellStyle name="Fraction [8]" xfId="8717"/>
    <cellStyle name="Fraction [8] 2" xfId="8718"/>
    <cellStyle name="Fraction [8] 2 2" xfId="8719"/>
    <cellStyle name="Fraction [8] 2 2 2" xfId="8720"/>
    <cellStyle name="Fraction [8] 2 3" xfId="8721"/>
    <cellStyle name="Fraction [8] 3" xfId="8722"/>
    <cellStyle name="Fraction [8] 3 2" xfId="8723"/>
    <cellStyle name="Fraction [8] 4" xfId="8724"/>
    <cellStyle name="Fraction [8]_Cadrage conso" xfId="8725"/>
    <cellStyle name="Fraction [Bl]" xfId="8726"/>
    <cellStyle name="Fraction [Bl] 2" xfId="8727"/>
    <cellStyle name="Fraction [Bl] 2 2" xfId="8728"/>
    <cellStyle name="Fraction [Bl] 2 2 2" xfId="8729"/>
    <cellStyle name="Fraction [Bl] 2 3" xfId="8730"/>
    <cellStyle name="Fraction [Bl] 3" xfId="8731"/>
    <cellStyle name="Fraction [Bl] 3 2" xfId="8732"/>
    <cellStyle name="Fraction [Bl] 4" xfId="8733"/>
    <cellStyle name="Fraction [Bl]_Cadrage conso" xfId="8734"/>
    <cellStyle name="Fraction 10" xfId="8735"/>
    <cellStyle name="Fraction 10 2" xfId="8736"/>
    <cellStyle name="Fraction 11" xfId="8737"/>
    <cellStyle name="Fraction 11 2" xfId="8738"/>
    <cellStyle name="Fraction 12" xfId="8739"/>
    <cellStyle name="Fraction 13" xfId="8740"/>
    <cellStyle name="Fraction 14" xfId="8741"/>
    <cellStyle name="Fraction 15" xfId="8742"/>
    <cellStyle name="Fraction 16" xfId="8743"/>
    <cellStyle name="Fraction 17" xfId="8744"/>
    <cellStyle name="Fraction 18" xfId="8745"/>
    <cellStyle name="Fraction 19" xfId="8746"/>
    <cellStyle name="Fraction 2" xfId="8747"/>
    <cellStyle name="Fraction 2 2" xfId="8748"/>
    <cellStyle name="Fraction 2 2 2" xfId="8749"/>
    <cellStyle name="Fraction 2 3" xfId="8750"/>
    <cellStyle name="Fraction 20" xfId="8751"/>
    <cellStyle name="Fraction 21" xfId="8752"/>
    <cellStyle name="Fraction 22" xfId="8753"/>
    <cellStyle name="Fraction 23" xfId="8754"/>
    <cellStyle name="Fraction 24" xfId="8755"/>
    <cellStyle name="Fraction 25" xfId="8756"/>
    <cellStyle name="Fraction 26" xfId="8757"/>
    <cellStyle name="Fraction 27" xfId="8758"/>
    <cellStyle name="Fraction 28" xfId="8759"/>
    <cellStyle name="Fraction 3" xfId="8760"/>
    <cellStyle name="Fraction 3 2" xfId="8761"/>
    <cellStyle name="Fraction 3 2 2" xfId="8762"/>
    <cellStyle name="Fraction 3 3" xfId="8763"/>
    <cellStyle name="Fraction 4" xfId="8764"/>
    <cellStyle name="Fraction 4 2" xfId="8765"/>
    <cellStyle name="Fraction 4 2 2" xfId="8766"/>
    <cellStyle name="Fraction 4 3" xfId="8767"/>
    <cellStyle name="Fraction 5" xfId="8768"/>
    <cellStyle name="Fraction 5 2" xfId="8769"/>
    <cellStyle name="Fraction 5 2 2" xfId="8770"/>
    <cellStyle name="Fraction 5 3" xfId="8771"/>
    <cellStyle name="Fraction 6" xfId="8772"/>
    <cellStyle name="Fraction 6 2" xfId="8773"/>
    <cellStyle name="Fraction 6 2 2" xfId="8774"/>
    <cellStyle name="Fraction 6 3" xfId="8775"/>
    <cellStyle name="Fraction 7" xfId="8776"/>
    <cellStyle name="Fraction 7 2" xfId="8777"/>
    <cellStyle name="Fraction 7 2 2" xfId="8778"/>
    <cellStyle name="Fraction 7 3" xfId="8779"/>
    <cellStyle name="Fraction 8" xfId="8780"/>
    <cellStyle name="Fraction 8 2" xfId="8781"/>
    <cellStyle name="Fraction 9" xfId="8782"/>
    <cellStyle name="Fraction 9 2" xfId="8783"/>
    <cellStyle name="Fraction_Annexe 6 IAS" xfId="8784"/>
    <cellStyle name="FullTime" xfId="8785"/>
    <cellStyle name="FunctionIllustrationFormula" xfId="8786"/>
    <cellStyle name="FunctionIllustrationFormula 2" xfId="8787"/>
    <cellStyle name="FunctionIllustrationFormula 3" xfId="8788"/>
    <cellStyle name="FunctionIllustrationFormula 4" xfId="8789"/>
    <cellStyle name="FunctionIllustrationFormula 5" xfId="8790"/>
    <cellStyle name="FunctionIllustrationName" xfId="8791"/>
    <cellStyle name="FunctionIllustrationName 2" xfId="8792"/>
    <cellStyle name="FunctionIllustrationName 3" xfId="8793"/>
    <cellStyle name="FunctionIllustrationName 4" xfId="8794"/>
    <cellStyle name="FunctionIllustrationName 5" xfId="8795"/>
    <cellStyle name="Future" xfId="8796"/>
    <cellStyle name="FX Rate" xfId="8797"/>
    <cellStyle name="Gallons" xfId="8798"/>
    <cellStyle name="Gamma" xfId="8799"/>
    <cellStyle name="gbox" xfId="8800"/>
    <cellStyle name="gbox 10" xfId="8801"/>
    <cellStyle name="gbox 11" xfId="8802"/>
    <cellStyle name="gbox 12" xfId="8803"/>
    <cellStyle name="gbox 13" xfId="8804"/>
    <cellStyle name="gbox 14" xfId="8805"/>
    <cellStyle name="gbox 15" xfId="8806"/>
    <cellStyle name="gbox 16" xfId="8807"/>
    <cellStyle name="gbox 17" xfId="8808"/>
    <cellStyle name="gbox 2" xfId="8809"/>
    <cellStyle name="gbox 3" xfId="8810"/>
    <cellStyle name="gbox 4" xfId="8811"/>
    <cellStyle name="gbox 5" xfId="8812"/>
    <cellStyle name="gbox 6" xfId="8813"/>
    <cellStyle name="gbox 7" xfId="8814"/>
    <cellStyle name="gbox 8" xfId="8815"/>
    <cellStyle name="gbox 9" xfId="8816"/>
    <cellStyle name="gbox_Annexe 6 IAS" xfId="8817"/>
    <cellStyle name="Gekoppelde cel" xfId="8818"/>
    <cellStyle name="General" xfId="8819"/>
    <cellStyle name="GLMCle" xfId="8820"/>
    <cellStyle name="GLMCodes" xfId="8821"/>
    <cellStyle name="GLMCodes 2" xfId="8822"/>
    <cellStyle name="GLMCodes_Annexe 6 IAS" xfId="8823"/>
    <cellStyle name="GLMComptes" xfId="8824"/>
    <cellStyle name="GLMComptes 2" xfId="8825"/>
    <cellStyle name="GLMComptes_Annexe 6 IAS" xfId="8826"/>
    <cellStyle name="GLMMontants" xfId="8827"/>
    <cellStyle name="Goed" xfId="8828"/>
    <cellStyle name="Good" xfId="8829"/>
    <cellStyle name="Good 10" xfId="8830"/>
    <cellStyle name="Good 11" xfId="8831"/>
    <cellStyle name="Good 12" xfId="8832"/>
    <cellStyle name="Good 13" xfId="8833"/>
    <cellStyle name="Good 14" xfId="8834"/>
    <cellStyle name="Good 15" xfId="8835"/>
    <cellStyle name="Good 16" xfId="8836"/>
    <cellStyle name="Good 17" xfId="8837"/>
    <cellStyle name="Good 2" xfId="8838"/>
    <cellStyle name="Good 3" xfId="8839"/>
    <cellStyle name="Good 4" xfId="8840"/>
    <cellStyle name="Good 5" xfId="8841"/>
    <cellStyle name="Good 6" xfId="8842"/>
    <cellStyle name="Good 7" xfId="8843"/>
    <cellStyle name="Good 8" xfId="8844"/>
    <cellStyle name="Good 9" xfId="8845"/>
    <cellStyle name="Good_45647 - Annexe 6a au 31 03 2011 v2" xfId="8846"/>
    <cellStyle name="Grey" xfId="8847"/>
    <cellStyle name="Grey 10" xfId="8848"/>
    <cellStyle name="Grey 10 2" xfId="8849"/>
    <cellStyle name="Grey 10_Annexe 6 IAS" xfId="8850"/>
    <cellStyle name="grey 11" xfId="8851"/>
    <cellStyle name="Grey 12" xfId="8852"/>
    <cellStyle name="Grey 13" xfId="8853"/>
    <cellStyle name="Grey 14" xfId="8854"/>
    <cellStyle name="Grey 15" xfId="8855"/>
    <cellStyle name="Grey 16" xfId="8856"/>
    <cellStyle name="Grey 17" xfId="8857"/>
    <cellStyle name="grey 2" xfId="8858"/>
    <cellStyle name="grey 2 2" xfId="8859"/>
    <cellStyle name="Grey 2 3" xfId="8860"/>
    <cellStyle name="grey 2_Annexe 6 IAS" xfId="8861"/>
    <cellStyle name="grey 3" xfId="8862"/>
    <cellStyle name="grey 3 2" xfId="8863"/>
    <cellStyle name="grey 3_Annexe 6 IAS" xfId="8864"/>
    <cellStyle name="Grey 4" xfId="8865"/>
    <cellStyle name="Grey 4 2" xfId="8866"/>
    <cellStyle name="Grey 4_Annexe 6 IAS" xfId="8867"/>
    <cellStyle name="Grey 5" xfId="8868"/>
    <cellStyle name="Grey 5 2" xfId="8869"/>
    <cellStyle name="Grey 5_Annexe 6 IAS" xfId="8870"/>
    <cellStyle name="Grey 6" xfId="8871"/>
    <cellStyle name="Grey 6 2" xfId="8872"/>
    <cellStyle name="Grey 6_Annexe 6 IAS" xfId="8873"/>
    <cellStyle name="Grey 7" xfId="8874"/>
    <cellStyle name="Grey 7 2" xfId="8875"/>
    <cellStyle name="Grey 7_Annexe 6 IAS" xfId="8876"/>
    <cellStyle name="Grey 8" xfId="8877"/>
    <cellStyle name="Grey 8 2" xfId="8878"/>
    <cellStyle name="Grey 8_Annexe 6 IAS" xfId="8879"/>
    <cellStyle name="Grey 9" xfId="8880"/>
    <cellStyle name="Grey 9 2" xfId="8881"/>
    <cellStyle name="Grey 9_Annexe 6 IAS" xfId="8882"/>
    <cellStyle name="grey dark" xfId="8883"/>
    <cellStyle name="grey dark 10" xfId="8884"/>
    <cellStyle name="grey dark 11" xfId="8885"/>
    <cellStyle name="grey dark 12" xfId="8886"/>
    <cellStyle name="grey dark 13" xfId="8887"/>
    <cellStyle name="grey dark 14" xfId="8888"/>
    <cellStyle name="grey dark 15" xfId="8889"/>
    <cellStyle name="grey dark 16" xfId="8890"/>
    <cellStyle name="grey dark 17" xfId="8891"/>
    <cellStyle name="grey dark 2" xfId="8892"/>
    <cellStyle name="grey dark 2 2" xfId="8893"/>
    <cellStyle name="grey dark 2 3" xfId="8894"/>
    <cellStyle name="grey dark 2_Annexe 6 IAS" xfId="8895"/>
    <cellStyle name="grey dark 3" xfId="8896"/>
    <cellStyle name="grey dark 4" xfId="8897"/>
    <cellStyle name="grey dark 5" xfId="8898"/>
    <cellStyle name="grey dark 6" xfId="8899"/>
    <cellStyle name="grey dark 7" xfId="8900"/>
    <cellStyle name="grey dark 8" xfId="8901"/>
    <cellStyle name="grey dark 9" xfId="8902"/>
    <cellStyle name="grey dark_Annexe 6 IAS" xfId="8903"/>
    <cellStyle name="Grey_~4266309" xfId="8904"/>
    <cellStyle name="GreybarHeader" xfId="8905"/>
    <cellStyle name="GreybarHeader 2" xfId="8906"/>
    <cellStyle name="GreybarHeader 2 2" xfId="8907"/>
    <cellStyle name="GreybarHeader 3" xfId="8908"/>
    <cellStyle name="GreybarHeader 3 2" xfId="8909"/>
    <cellStyle name="GreybarHeader 4" xfId="8910"/>
    <cellStyle name="GreybarHeader 5" xfId="8911"/>
    <cellStyle name="GreybarHeader_Cadrage conso" xfId="8912"/>
    <cellStyle name="greyed" xfId="8913"/>
    <cellStyle name="greyed 10" xfId="8914"/>
    <cellStyle name="greyed 11" xfId="8915"/>
    <cellStyle name="greyed 12" xfId="8916"/>
    <cellStyle name="greyed 13" xfId="8917"/>
    <cellStyle name="greyed 14" xfId="8918"/>
    <cellStyle name="greyed 15" xfId="8919"/>
    <cellStyle name="greyed 16" xfId="8920"/>
    <cellStyle name="greyed 17" xfId="8921"/>
    <cellStyle name="greyed 18" xfId="8922"/>
    <cellStyle name="greyed 19" xfId="8923"/>
    <cellStyle name="greyed 2" xfId="8924"/>
    <cellStyle name="greyed 2 2" xfId="8925"/>
    <cellStyle name="greyed 2 2 2" xfId="8926"/>
    <cellStyle name="greyed 2 2 3" xfId="8927"/>
    <cellStyle name="greyed 2 2 4" xfId="8928"/>
    <cellStyle name="greyed 2 2 5" xfId="8929"/>
    <cellStyle name="greyed 2 2 6" xfId="8930"/>
    <cellStyle name="greyed 2 3" xfId="8931"/>
    <cellStyle name="greyed 2 4" xfId="8932"/>
    <cellStyle name="greyed 2 5" xfId="8933"/>
    <cellStyle name="greyed 2 6" xfId="8934"/>
    <cellStyle name="greyed 2 7" xfId="8935"/>
    <cellStyle name="greyed 2_Annexe 6 IAS" xfId="8936"/>
    <cellStyle name="greyed 20" xfId="8937"/>
    <cellStyle name="greyed 21" xfId="8938"/>
    <cellStyle name="greyed 22" xfId="8939"/>
    <cellStyle name="greyed 3" xfId="8940"/>
    <cellStyle name="greyed 3 2" xfId="8941"/>
    <cellStyle name="greyed 3 3" xfId="8942"/>
    <cellStyle name="greyed 3 4" xfId="8943"/>
    <cellStyle name="greyed 3 5" xfId="8944"/>
    <cellStyle name="greyed 3 6" xfId="8945"/>
    <cellStyle name="greyed 3_Annexe 6 IAS" xfId="8946"/>
    <cellStyle name="greyed 4" xfId="8947"/>
    <cellStyle name="greyed 4 2" xfId="8948"/>
    <cellStyle name="greyed 4_Annexe 6 IAS" xfId="8949"/>
    <cellStyle name="greyed 5" xfId="8950"/>
    <cellStyle name="greyed 5 2" xfId="8951"/>
    <cellStyle name="greyed 5_Annexe 6 IAS" xfId="8952"/>
    <cellStyle name="greyed 6" xfId="8953"/>
    <cellStyle name="greyed 6 2" xfId="8954"/>
    <cellStyle name="greyed 6_Annexe 6 IAS" xfId="8955"/>
    <cellStyle name="greyed 7" xfId="8956"/>
    <cellStyle name="greyed 7 2" xfId="8957"/>
    <cellStyle name="greyed 7_Annexe 6 IAS" xfId="8958"/>
    <cellStyle name="greyed 8" xfId="8959"/>
    <cellStyle name="greyed 9" xfId="8960"/>
    <cellStyle name="greyed_Annexe 6 IAS" xfId="8961"/>
    <cellStyle name="Grise" xfId="8962"/>
    <cellStyle name="GroupTitles" xfId="8963"/>
    <cellStyle name="gunz" xfId="8964"/>
    <cellStyle name="gunz 2" xfId="8965"/>
    <cellStyle name="gunz 3" xfId="8966"/>
    <cellStyle name="gunz 4" xfId="8967"/>
    <cellStyle name="gunz 5" xfId="8968"/>
    <cellStyle name="gv" xfId="8969"/>
    <cellStyle name="gv 2" xfId="8970"/>
    <cellStyle name="handle" xfId="8971"/>
    <cellStyle name="Hard Percent" xfId="8972"/>
    <cellStyle name="Hard Percent 10" xfId="8973"/>
    <cellStyle name="Hard Percent 11" xfId="8974"/>
    <cellStyle name="Hard Percent 12" xfId="8975"/>
    <cellStyle name="Hard Percent 13" xfId="8976"/>
    <cellStyle name="Hard Percent 14" xfId="8977"/>
    <cellStyle name="Hard Percent 15" xfId="8978"/>
    <cellStyle name="Hard Percent 16" xfId="8979"/>
    <cellStyle name="Hard Percent 17" xfId="8980"/>
    <cellStyle name="Hard Percent 2" xfId="8981"/>
    <cellStyle name="Hard Percent 3" xfId="8982"/>
    <cellStyle name="Hard Percent 4" xfId="8983"/>
    <cellStyle name="Hard Percent 5" xfId="8984"/>
    <cellStyle name="Hard Percent 6" xfId="8985"/>
    <cellStyle name="Hard Percent 7" xfId="8986"/>
    <cellStyle name="Hard Percent 8" xfId="8987"/>
    <cellStyle name="Hard Percent 9" xfId="8988"/>
    <cellStyle name="Hard Percent_Annexe 6 IAS" xfId="8989"/>
    <cellStyle name="Header" xfId="8990"/>
    <cellStyle name="Header 2" xfId="8991"/>
    <cellStyle name="Header 3" xfId="8992"/>
    <cellStyle name="Header 4" xfId="8993"/>
    <cellStyle name="Header 5" xfId="8994"/>
    <cellStyle name="Header 6" xfId="8995"/>
    <cellStyle name="Header 7" xfId="8996"/>
    <cellStyle name="Header_45647 - Annexe 6a au 31 03 2011 v2" xfId="8997"/>
    <cellStyle name="Header1" xfId="8998"/>
    <cellStyle name="Header1 10" xfId="8999"/>
    <cellStyle name="Header1 11" xfId="9000"/>
    <cellStyle name="Header1 12" xfId="9001"/>
    <cellStyle name="Header1 13" xfId="9002"/>
    <cellStyle name="Header1 14" xfId="9003"/>
    <cellStyle name="Header1 15" xfId="9004"/>
    <cellStyle name="Header1 16" xfId="9005"/>
    <cellStyle name="Header1 17" xfId="9006"/>
    <cellStyle name="Header1 18" xfId="15641"/>
    <cellStyle name="Header1 2" xfId="9007"/>
    <cellStyle name="Header1 2 2" xfId="9008"/>
    <cellStyle name="Header1 2_Annexe 6 IAS" xfId="9009"/>
    <cellStyle name="Header1 3" xfId="9010"/>
    <cellStyle name="Header1 3 2" xfId="9011"/>
    <cellStyle name="Header1 3_Annexe 6 IAS" xfId="9012"/>
    <cellStyle name="Header1 4" xfId="9013"/>
    <cellStyle name="Header1 4 2" xfId="9014"/>
    <cellStyle name="Header1 4_Annexe 6 IAS" xfId="9015"/>
    <cellStyle name="Header1 5" xfId="9016"/>
    <cellStyle name="Header1 5 2" xfId="9017"/>
    <cellStyle name="Header1 5_Annexe 6 IAS" xfId="9018"/>
    <cellStyle name="Header1 6" xfId="9019"/>
    <cellStyle name="Header1 7" xfId="9020"/>
    <cellStyle name="Header1 8" xfId="9021"/>
    <cellStyle name="Header1 9" xfId="9022"/>
    <cellStyle name="Header1_Annexe 6 IAS" xfId="9023"/>
    <cellStyle name="Header2" xfId="9024"/>
    <cellStyle name="Header2 10" xfId="9025"/>
    <cellStyle name="Header2 11" xfId="9026"/>
    <cellStyle name="Header2 12" xfId="9027"/>
    <cellStyle name="Header2 13" xfId="9028"/>
    <cellStyle name="Header2 14" xfId="9029"/>
    <cellStyle name="Header2 15" xfId="9030"/>
    <cellStyle name="Header2 16" xfId="9031"/>
    <cellStyle name="Header2 17" xfId="9032"/>
    <cellStyle name="Header2 2" xfId="9033"/>
    <cellStyle name="Header2 2 2" xfId="9034"/>
    <cellStyle name="Header2 2_Annexe 6 IAS" xfId="9035"/>
    <cellStyle name="Header2 3" xfId="9036"/>
    <cellStyle name="Header2 3 2" xfId="9037"/>
    <cellStyle name="Header2 3_Annexe 6 IAS" xfId="9038"/>
    <cellStyle name="Header2 4" xfId="9039"/>
    <cellStyle name="Header2 4 2" xfId="9040"/>
    <cellStyle name="Header2 4_Annexe 6 IAS" xfId="9041"/>
    <cellStyle name="Header2 5" xfId="9042"/>
    <cellStyle name="Header2 5 2" xfId="9043"/>
    <cellStyle name="Header2 5_Annexe 6 IAS" xfId="9044"/>
    <cellStyle name="Header2 6" xfId="9045"/>
    <cellStyle name="Header2 7" xfId="9046"/>
    <cellStyle name="Header2 8" xfId="9047"/>
    <cellStyle name="Header2 9" xfId="9048"/>
    <cellStyle name="Header2_Annexe 6 IAS" xfId="9049"/>
    <cellStyle name="Heading" xfId="9050"/>
    <cellStyle name="Heading 1" xfId="9051"/>
    <cellStyle name="Heading 1 10" xfId="9052"/>
    <cellStyle name="Heading 1 11" xfId="9053"/>
    <cellStyle name="Heading 1 12" xfId="9054"/>
    <cellStyle name="Heading 1 13" xfId="9055"/>
    <cellStyle name="Heading 1 2" xfId="2"/>
    <cellStyle name="Heading 1 2 2" xfId="9056"/>
    <cellStyle name="Heading 1 3" xfId="9057"/>
    <cellStyle name="Heading 1 4" xfId="9058"/>
    <cellStyle name="Heading 1 5" xfId="9059"/>
    <cellStyle name="Heading 1 5 2" xfId="9060"/>
    <cellStyle name="Heading 1 5_Cadrage conso" xfId="9061"/>
    <cellStyle name="Heading 1 6" xfId="9062"/>
    <cellStyle name="Heading 1 7" xfId="9063"/>
    <cellStyle name="Heading 1 8" xfId="9064"/>
    <cellStyle name="Heading 1 9" xfId="9065"/>
    <cellStyle name="Heading 1_45647 - Annexe 6a au 31 03 2011 v2" xfId="9066"/>
    <cellStyle name="Heading 2" xfId="9067"/>
    <cellStyle name="Heading 2 10" xfId="9068"/>
    <cellStyle name="Heading 2 11" xfId="9069"/>
    <cellStyle name="Heading 2 12" xfId="9070"/>
    <cellStyle name="Heading 2 13" xfId="9071"/>
    <cellStyle name="Heading 2 14" xfId="9072"/>
    <cellStyle name="Heading 2 15" xfId="9073"/>
    <cellStyle name="Heading 2 16" xfId="9074"/>
    <cellStyle name="Heading 2 17" xfId="9075"/>
    <cellStyle name="Heading 2 2" xfId="5"/>
    <cellStyle name="Heading 2 2 2" xfId="9076"/>
    <cellStyle name="Heading 2 3" xfId="9077"/>
    <cellStyle name="Heading 2 4" xfId="9078"/>
    <cellStyle name="Heading 2 5" xfId="9079"/>
    <cellStyle name="Heading 2 5 2" xfId="9080"/>
    <cellStyle name="Heading 2 5_Cadrage conso" xfId="9081"/>
    <cellStyle name="Heading 2 6" xfId="9082"/>
    <cellStyle name="Heading 2 7" xfId="9083"/>
    <cellStyle name="Heading 2 8" xfId="9084"/>
    <cellStyle name="Heading 2 9" xfId="9085"/>
    <cellStyle name="Heading 2_45647 - Annexe 6a au 31 03 2011 v2" xfId="9086"/>
    <cellStyle name="Heading 3" xfId="9087"/>
    <cellStyle name="Heading 3 10" xfId="9088"/>
    <cellStyle name="Heading 3 11" xfId="9089"/>
    <cellStyle name="Heading 3 12" xfId="9090"/>
    <cellStyle name="Heading 3 13" xfId="9091"/>
    <cellStyle name="Heading 3 2" xfId="9092"/>
    <cellStyle name="Heading 3 3" xfId="9093"/>
    <cellStyle name="Heading 3 4" xfId="9094"/>
    <cellStyle name="Heading 3 5" xfId="9095"/>
    <cellStyle name="Heading 3 6" xfId="9096"/>
    <cellStyle name="Heading 3 7" xfId="9097"/>
    <cellStyle name="Heading 3 8" xfId="9098"/>
    <cellStyle name="Heading 3 9" xfId="9099"/>
    <cellStyle name="Heading 3_45647 - Annexe 6a au 31 03 2011 v2" xfId="9100"/>
    <cellStyle name="Heading 4" xfId="9101"/>
    <cellStyle name="Heading 4 10" xfId="9102"/>
    <cellStyle name="Heading 4 11" xfId="9103"/>
    <cellStyle name="Heading 4 12" xfId="9104"/>
    <cellStyle name="Heading 4 13" xfId="9105"/>
    <cellStyle name="Heading 4 2" xfId="9106"/>
    <cellStyle name="Heading 4 3" xfId="9107"/>
    <cellStyle name="Heading 4 4" xfId="9108"/>
    <cellStyle name="Heading 4 5" xfId="9109"/>
    <cellStyle name="Heading 4 6" xfId="9110"/>
    <cellStyle name="Heading 4 7" xfId="9111"/>
    <cellStyle name="Heading 4 8" xfId="9112"/>
    <cellStyle name="Heading 4 9" xfId="9113"/>
    <cellStyle name="Heading 4_45647 - Annexe 6a au 31 03 2011 v2" xfId="9114"/>
    <cellStyle name="HeadingS" xfId="9115"/>
    <cellStyle name="HeadingS 2" xfId="9116"/>
    <cellStyle name="HeadingS 2 2" xfId="9117"/>
    <cellStyle name="HeadingS 2 2 2" xfId="9118"/>
    <cellStyle name="HeadingS 2 3" xfId="9119"/>
    <cellStyle name="HeadingS 3" xfId="9120"/>
    <cellStyle name="HeadingS 3 2" xfId="9121"/>
    <cellStyle name="HeadingS 4" xfId="9122"/>
    <cellStyle name="HeadingS_Cadrage conso" xfId="9123"/>
    <cellStyle name="HeadingTable" xfId="6"/>
    <cellStyle name="HeadingTable 10" xfId="9125"/>
    <cellStyle name="HeadingTable 11" xfId="9126"/>
    <cellStyle name="HeadingTable 12" xfId="9127"/>
    <cellStyle name="HeadingTable 13" xfId="9128"/>
    <cellStyle name="HeadingTable 14" xfId="9129"/>
    <cellStyle name="HeadingTable 15" xfId="9130"/>
    <cellStyle name="HeadingTable 16" xfId="9131"/>
    <cellStyle name="HeadingTable 17" xfId="9132"/>
    <cellStyle name="HeadingTable 18" xfId="9124"/>
    <cellStyle name="HeadingTable 2" xfId="9133"/>
    <cellStyle name="HeadingTable 2 2" xfId="9134"/>
    <cellStyle name="HeadingTable 2_Annexe 6 IAS" xfId="9135"/>
    <cellStyle name="HeadingTable 3" xfId="9136"/>
    <cellStyle name="HeadingTable 3 2" xfId="9137"/>
    <cellStyle name="HeadingTable 3_Annexe 6 IAS" xfId="9138"/>
    <cellStyle name="HeadingTable 4" xfId="9139"/>
    <cellStyle name="HeadingTable 4 2" xfId="9140"/>
    <cellStyle name="HeadingTable 4_Annexe 6 IAS" xfId="9141"/>
    <cellStyle name="HeadingTable 5" xfId="9142"/>
    <cellStyle name="HeadingTable 5 2" xfId="9143"/>
    <cellStyle name="HeadingTable 5_Annexe 6 IAS" xfId="9144"/>
    <cellStyle name="HeadingTable 6" xfId="9145"/>
    <cellStyle name="HeadingTable 7" xfId="9146"/>
    <cellStyle name="HeadingTable 8" xfId="9147"/>
    <cellStyle name="HeadingTable 9" xfId="9148"/>
    <cellStyle name="HeadingTable_Annexe 6 IAS" xfId="9149"/>
    <cellStyle name="hell" xfId="9150"/>
    <cellStyle name="hell 2" xfId="9151"/>
    <cellStyle name="hell_~0950885" xfId="9152"/>
    <cellStyle name="Hidden" xfId="9153"/>
    <cellStyle name="Hidden 2" xfId="9154"/>
    <cellStyle name="Hidden 2 2" xfId="9155"/>
    <cellStyle name="Hidden 2 2 2" xfId="9156"/>
    <cellStyle name="Hidden 2 3" xfId="9157"/>
    <cellStyle name="Hidden 3" xfId="9158"/>
    <cellStyle name="Hidden 3 2" xfId="9159"/>
    <cellStyle name="Hidden 4" xfId="9160"/>
    <cellStyle name="Hidden_Cadrage conso" xfId="9161"/>
    <cellStyle name="highlight yellow" xfId="9162"/>
    <cellStyle name="highlight yellow 10" xfId="9163"/>
    <cellStyle name="highlight yellow 11" xfId="9164"/>
    <cellStyle name="highlight yellow 12" xfId="9165"/>
    <cellStyle name="highlight yellow 13" xfId="9166"/>
    <cellStyle name="highlight yellow 14" xfId="9167"/>
    <cellStyle name="highlight yellow 15" xfId="9168"/>
    <cellStyle name="highlight yellow 16" xfId="9169"/>
    <cellStyle name="highlight yellow 17" xfId="9170"/>
    <cellStyle name="highlight yellow 2" xfId="9171"/>
    <cellStyle name="highlight yellow 2 2" xfId="9172"/>
    <cellStyle name="highlight yellow 2_Annexe 6 IAS" xfId="9173"/>
    <cellStyle name="highlight yellow 3" xfId="9174"/>
    <cellStyle name="highlight yellow 4" xfId="9175"/>
    <cellStyle name="highlight yellow 5" xfId="9176"/>
    <cellStyle name="highlight yellow 6" xfId="9177"/>
    <cellStyle name="highlight yellow 7" xfId="9178"/>
    <cellStyle name="highlight yellow 8" xfId="9179"/>
    <cellStyle name="highlight yellow 9" xfId="9180"/>
    <cellStyle name="highlight yellow_~0950885" xfId="9181"/>
    <cellStyle name="highlightExposure" xfId="9182"/>
    <cellStyle name="highlightExposure 10" xfId="9183"/>
    <cellStyle name="highlightExposure 2" xfId="9184"/>
    <cellStyle name="highlightExposure 2 2" xfId="9185"/>
    <cellStyle name="highlightExposure 2 3" xfId="9186"/>
    <cellStyle name="highlightExposure 2 4" xfId="9187"/>
    <cellStyle name="highlightExposure 2 5" xfId="9188"/>
    <cellStyle name="highlightExposure 2 6" xfId="9189"/>
    <cellStyle name="highlightExposure 2_Annexe 6 IAS" xfId="9190"/>
    <cellStyle name="highlightExposure 3" xfId="9191"/>
    <cellStyle name="highlightExposure 3 2" xfId="9192"/>
    <cellStyle name="highlightExposure 3 3" xfId="9193"/>
    <cellStyle name="highlightExposure 3 4" xfId="9194"/>
    <cellStyle name="highlightExposure 3 5" xfId="9195"/>
    <cellStyle name="highlightExposure 3 6" xfId="9196"/>
    <cellStyle name="highlightExposure 3_Annexe 6 IAS" xfId="9197"/>
    <cellStyle name="highlightExposure 4" xfId="9198"/>
    <cellStyle name="highlightExposure 5" xfId="9199"/>
    <cellStyle name="highlightExposure 6" xfId="9200"/>
    <cellStyle name="highlightExposure 7" xfId="9201"/>
    <cellStyle name="highlightExposure 8" xfId="9202"/>
    <cellStyle name="highlightExposure 9" xfId="9203"/>
    <cellStyle name="highlightExposure_Annexe 6 IAS" xfId="9204"/>
    <cellStyle name="highlightPD" xfId="9205"/>
    <cellStyle name="highlightPD 10" xfId="9206"/>
    <cellStyle name="highlightPD 2" xfId="9207"/>
    <cellStyle name="highlightPD 2 2" xfId="9208"/>
    <cellStyle name="highlightPD 2 3" xfId="9209"/>
    <cellStyle name="highlightPD 2 4" xfId="9210"/>
    <cellStyle name="highlightPD 2 5" xfId="9211"/>
    <cellStyle name="highlightPD 2 6" xfId="9212"/>
    <cellStyle name="highlightPD 2_Annexe 6 IAS" xfId="9213"/>
    <cellStyle name="highlightPD 3" xfId="9214"/>
    <cellStyle name="highlightPD 3 2" xfId="9215"/>
    <cellStyle name="highlightPD 3 3" xfId="9216"/>
    <cellStyle name="highlightPD 3 4" xfId="9217"/>
    <cellStyle name="highlightPD 3 5" xfId="9218"/>
    <cellStyle name="highlightPD 3 6" xfId="9219"/>
    <cellStyle name="highlightPD 3_Annexe 6 IAS" xfId="9220"/>
    <cellStyle name="highlightPD 4" xfId="9221"/>
    <cellStyle name="highlightPD 5" xfId="9222"/>
    <cellStyle name="highlightPD 6" xfId="9223"/>
    <cellStyle name="highlightPD 7" xfId="9224"/>
    <cellStyle name="highlightPD 8" xfId="9225"/>
    <cellStyle name="highlightPD 9" xfId="9226"/>
    <cellStyle name="highlightPD_Annexe 6 IAS" xfId="9227"/>
    <cellStyle name="highlightPercentage" xfId="9228"/>
    <cellStyle name="highlightPercentage 10" xfId="9229"/>
    <cellStyle name="highlightPercentage 2" xfId="9230"/>
    <cellStyle name="highlightPercentage 2 2" xfId="9231"/>
    <cellStyle name="highlightPercentage 2 3" xfId="9232"/>
    <cellStyle name="highlightPercentage 2 4" xfId="9233"/>
    <cellStyle name="highlightPercentage 2 5" xfId="9234"/>
    <cellStyle name="highlightPercentage 2 6" xfId="9235"/>
    <cellStyle name="highlightPercentage 2_Annexe 6 IAS" xfId="9236"/>
    <cellStyle name="highlightPercentage 3" xfId="9237"/>
    <cellStyle name="highlightPercentage 3 2" xfId="9238"/>
    <cellStyle name="highlightPercentage 3 3" xfId="9239"/>
    <cellStyle name="highlightPercentage 3 4" xfId="9240"/>
    <cellStyle name="highlightPercentage 3 5" xfId="9241"/>
    <cellStyle name="highlightPercentage 3 6" xfId="9242"/>
    <cellStyle name="highlightPercentage 3_Annexe 6 IAS" xfId="9243"/>
    <cellStyle name="highlightPercentage 4" xfId="9244"/>
    <cellStyle name="highlightPercentage 5" xfId="9245"/>
    <cellStyle name="highlightPercentage 6" xfId="9246"/>
    <cellStyle name="highlightPercentage 7" xfId="9247"/>
    <cellStyle name="highlightPercentage 8" xfId="9248"/>
    <cellStyle name="highlightPercentage 9" xfId="9249"/>
    <cellStyle name="highlightPercentage_Annexe 6 IAS" xfId="9250"/>
    <cellStyle name="highlightText" xfId="9251"/>
    <cellStyle name="highlightText 10" xfId="9252"/>
    <cellStyle name="highlightText 11" xfId="9253"/>
    <cellStyle name="highlightText 12" xfId="9254"/>
    <cellStyle name="highlightText 13" xfId="9255"/>
    <cellStyle name="highlightText 14" xfId="9256"/>
    <cellStyle name="highlightText 15" xfId="9257"/>
    <cellStyle name="highlightText 16" xfId="9258"/>
    <cellStyle name="highlightText 17" xfId="9259"/>
    <cellStyle name="highlightText 2" xfId="9260"/>
    <cellStyle name="highlightText 2 2" xfId="9261"/>
    <cellStyle name="highlightText 2 3" xfId="9262"/>
    <cellStyle name="highlightText 2 4" xfId="9263"/>
    <cellStyle name="highlightText 2 5" xfId="9264"/>
    <cellStyle name="highlightText 2 6" xfId="9265"/>
    <cellStyle name="highlightText 2_Annexe 6 IAS" xfId="9266"/>
    <cellStyle name="highlightText 3" xfId="9267"/>
    <cellStyle name="highlightText 3 2" xfId="9268"/>
    <cellStyle name="highlightText 3 3" xfId="9269"/>
    <cellStyle name="highlightText 3 4" xfId="9270"/>
    <cellStyle name="highlightText 3 5" xfId="9271"/>
    <cellStyle name="highlightText 3 6" xfId="9272"/>
    <cellStyle name="highlightText 3_Annexe 6 IAS" xfId="9273"/>
    <cellStyle name="highlightText 4" xfId="9274"/>
    <cellStyle name="highlightText 4 2" xfId="9275"/>
    <cellStyle name="highlightText 4_Annexe 6 IAS" xfId="9276"/>
    <cellStyle name="highlightText 5" xfId="9277"/>
    <cellStyle name="highlightText 5 2" xfId="9278"/>
    <cellStyle name="highlightText 5_Annexe 6 IAS" xfId="9279"/>
    <cellStyle name="highlightText 6" xfId="9280"/>
    <cellStyle name="highlightText 7" xfId="9281"/>
    <cellStyle name="highlightText 8" xfId="9282"/>
    <cellStyle name="highlightText 9" xfId="9283"/>
    <cellStyle name="highlightText_Annexe 6 IAS" xfId="9284"/>
    <cellStyle name="HistoricData" xfId="9285"/>
    <cellStyle name="HistoricData 2" xfId="9286"/>
    <cellStyle name="HistoricData_Annexe 6 IAS" xfId="9287"/>
    <cellStyle name="hotlinks" xfId="9288"/>
    <cellStyle name="hotlinks 2" xfId="9289"/>
    <cellStyle name="hotlinks_Annexe 6 IAS" xfId="9290"/>
    <cellStyle name="Hyperlink" xfId="15595" hidden="1"/>
    <cellStyle name="Hyperlink" xfId="15597" builtinId="8" hidden="1"/>
    <cellStyle name="Hyperlink" xfId="15599" builtinId="8" hidden="1"/>
    <cellStyle name="Hyperlink" xfId="15601" builtinId="8" hidden="1"/>
    <cellStyle name="Hyperlink" xfId="15603" builtinId="8" hidden="1"/>
    <cellStyle name="Hyperlink" xfId="15605" builtinId="8" hidden="1"/>
    <cellStyle name="Hyperlink" xfId="15607" builtinId="8" hidden="1"/>
    <cellStyle name="Hyperlink" xfId="15609" builtinId="8" hidden="1"/>
    <cellStyle name="Hyperlink" xfId="15611" builtinId="8" hidden="1"/>
    <cellStyle name="Hyperlink" xfId="15613" builtinId="8" hidden="1"/>
    <cellStyle name="Hyperlink" xfId="15615" builtinId="8" hidden="1"/>
    <cellStyle name="Hyperlink" xfId="15617" builtinId="8" hidden="1"/>
    <cellStyle name="Hyperlink" xfId="15619" builtinId="8" hidden="1"/>
    <cellStyle name="Hyperlink" xfId="15621" builtinId="8" hidden="1"/>
    <cellStyle name="Hyperlink" xfId="15623" builtinId="8" hidden="1"/>
    <cellStyle name="Hyperlink" xfId="15625" builtinId="8" hidden="1"/>
    <cellStyle name="Hyperlink" xfId="15627" builtinId="8" hidden="1"/>
    <cellStyle name="Hyperlink" xfId="15629" builtinId="8" hidden="1"/>
    <cellStyle name="Hyperlink" xfId="15631" builtinId="8" hidden="1"/>
    <cellStyle name="Hyperlink" xfId="15633" builtinId="8" hidden="1"/>
    <cellStyle name="Hyperlink" xfId="15643" hidden="1"/>
    <cellStyle name="Hyperlink" xfId="15644" builtinId="8"/>
    <cellStyle name="Hyperlink Parcurs" xfId="9291"/>
    <cellStyle name="Hyperlink Parcurs 10" xfId="9292"/>
    <cellStyle name="Hyperlink Parcurs 11" xfId="9293"/>
    <cellStyle name="Hyperlink Parcurs 12" xfId="9294"/>
    <cellStyle name="Hyperlink Parcurs 13" xfId="9295"/>
    <cellStyle name="Hyperlink Parcurs 14" xfId="9296"/>
    <cellStyle name="Hyperlink Parcurs 15" xfId="9297"/>
    <cellStyle name="Hyperlink Parcurs 16" xfId="9298"/>
    <cellStyle name="Hyperlink Parcurs 17" xfId="9299"/>
    <cellStyle name="Hyperlink Parcurs 2" xfId="9300"/>
    <cellStyle name="Hyperlink Parcurs 2 2" xfId="9301"/>
    <cellStyle name="Hyperlink Parcurs 2_Annexe 6 IAS" xfId="9302"/>
    <cellStyle name="Hyperlink Parcurs 3" xfId="9303"/>
    <cellStyle name="Hyperlink Parcurs 3 2" xfId="9304"/>
    <cellStyle name="Hyperlink Parcurs 3_Annexe 6 IAS" xfId="9305"/>
    <cellStyle name="Hyperlink Parcurs 4" xfId="9306"/>
    <cellStyle name="Hyperlink Parcurs 5" xfId="9307"/>
    <cellStyle name="Hyperlink Parcurs 6" xfId="9308"/>
    <cellStyle name="Hyperlink Parcurs 7" xfId="9309"/>
    <cellStyle name="Hyperlink Parcurs 8" xfId="9310"/>
    <cellStyle name="Hyperlink Parcurs 9" xfId="9311"/>
    <cellStyle name="Hyperlink Parcurs_~0950885" xfId="9312"/>
    <cellStyle name="Important" xfId="9313"/>
    <cellStyle name="Important 10" xfId="9314"/>
    <cellStyle name="Important 11" xfId="9315"/>
    <cellStyle name="Important 12" xfId="9316"/>
    <cellStyle name="Important 13" xfId="9317"/>
    <cellStyle name="Important 14" xfId="9318"/>
    <cellStyle name="Important 15" xfId="9319"/>
    <cellStyle name="Important 16" xfId="9320"/>
    <cellStyle name="Important 17" xfId="9321"/>
    <cellStyle name="Important 2" xfId="9322"/>
    <cellStyle name="Important 3" xfId="9323"/>
    <cellStyle name="Important 4" xfId="9324"/>
    <cellStyle name="Important 5" xfId="9325"/>
    <cellStyle name="Important 6" xfId="9326"/>
    <cellStyle name="Important 7" xfId="9327"/>
    <cellStyle name="Important 8" xfId="9328"/>
    <cellStyle name="Important 9" xfId="9329"/>
    <cellStyle name="Important_Annexe 6 IAS" xfId="9330"/>
    <cellStyle name="Indefinido" xfId="9331"/>
    <cellStyle name="Input" xfId="9332"/>
    <cellStyle name="Input - heading" xfId="9333"/>
    <cellStyle name="Input - heading 10" xfId="9334"/>
    <cellStyle name="Input - heading 11" xfId="9335"/>
    <cellStyle name="Input - heading 12" xfId="9336"/>
    <cellStyle name="Input - heading 13" xfId="9337"/>
    <cellStyle name="Input - heading 14" xfId="9338"/>
    <cellStyle name="Input - heading 15" xfId="9339"/>
    <cellStyle name="Input - heading 16" xfId="9340"/>
    <cellStyle name="Input - heading 17" xfId="9341"/>
    <cellStyle name="Input - heading 2" xfId="9342"/>
    <cellStyle name="Input - heading 2 2" xfId="9343"/>
    <cellStyle name="Input - heading 3" xfId="9344"/>
    <cellStyle name="Input - heading 4" xfId="9345"/>
    <cellStyle name="Input - heading 5" xfId="9346"/>
    <cellStyle name="Input - heading 6" xfId="9347"/>
    <cellStyle name="Input - heading 7" xfId="9348"/>
    <cellStyle name="Input - heading 8" xfId="9349"/>
    <cellStyle name="Input - heading 9" xfId="9350"/>
    <cellStyle name="Input - heading_Annexe 6 IAS" xfId="9351"/>
    <cellStyle name="Input - numbers" xfId="9352"/>
    <cellStyle name="Input - numbers 10" xfId="9353"/>
    <cellStyle name="Input - numbers 11" xfId="9354"/>
    <cellStyle name="Input - numbers 12" xfId="9355"/>
    <cellStyle name="Input - numbers 13" xfId="9356"/>
    <cellStyle name="Input - numbers 14" xfId="9357"/>
    <cellStyle name="Input - numbers 15" xfId="9358"/>
    <cellStyle name="Input - numbers 16" xfId="9359"/>
    <cellStyle name="Input - numbers 17" xfId="9360"/>
    <cellStyle name="Input - numbers 2" xfId="9361"/>
    <cellStyle name="Input - numbers 3" xfId="9362"/>
    <cellStyle name="Input - numbers 4" xfId="9363"/>
    <cellStyle name="Input - numbers 5" xfId="9364"/>
    <cellStyle name="Input - numbers 6" xfId="9365"/>
    <cellStyle name="Input - numbers 7" xfId="9366"/>
    <cellStyle name="Input - numbers 8" xfId="9367"/>
    <cellStyle name="Input - numbers 9" xfId="9368"/>
    <cellStyle name="Input - numbers_Annexe 6 IAS" xfId="9369"/>
    <cellStyle name="Input (£m)" xfId="9370"/>
    <cellStyle name="Input (£m) 2" xfId="9371"/>
    <cellStyle name="Input (£m) 2 2" xfId="9372"/>
    <cellStyle name="Input (£m) 2 2 2" xfId="9373"/>
    <cellStyle name="Input (£m) 2 3" xfId="9374"/>
    <cellStyle name="Input (£m) 3" xfId="9375"/>
    <cellStyle name="Input (£m) 3 2" xfId="9376"/>
    <cellStyle name="Input (£m) 4" xfId="9377"/>
    <cellStyle name="Input (£m)_Cadrage conso" xfId="9378"/>
    <cellStyle name="Input [yellow]" xfId="9379"/>
    <cellStyle name="Input [yellow] 10" xfId="9380"/>
    <cellStyle name="Input [yellow] 11" xfId="9381"/>
    <cellStyle name="Input [yellow] 12" xfId="9382"/>
    <cellStyle name="Input [yellow] 13" xfId="9383"/>
    <cellStyle name="Input [yellow] 14" xfId="9384"/>
    <cellStyle name="Input [yellow] 15" xfId="9385"/>
    <cellStyle name="Input [yellow] 16" xfId="9386"/>
    <cellStyle name="Input [yellow] 17" xfId="9387"/>
    <cellStyle name="Input [yellow] 18" xfId="9388"/>
    <cellStyle name="Input [yellow] 19" xfId="9389"/>
    <cellStyle name="Input [yellow] 2" xfId="9390"/>
    <cellStyle name="Input [yellow] 2 2" xfId="9391"/>
    <cellStyle name="Input [yellow] 2 3" xfId="9392"/>
    <cellStyle name="Input [yellow] 2 4" xfId="9393"/>
    <cellStyle name="Input [yellow] 2 5" xfId="9394"/>
    <cellStyle name="Input [yellow] 2 6" xfId="9395"/>
    <cellStyle name="Input [yellow] 2_Annexe 6 IAS" xfId="9396"/>
    <cellStyle name="Input [yellow] 20" xfId="9397"/>
    <cellStyle name="Input [yellow] 21" xfId="9398"/>
    <cellStyle name="Input [yellow] 22" xfId="9399"/>
    <cellStyle name="Input [yellow] 3" xfId="9400"/>
    <cellStyle name="Input [yellow] 3 2" xfId="9401"/>
    <cellStyle name="Input [yellow] 3_Annexe 6 IAS" xfId="9402"/>
    <cellStyle name="Input [yellow] 4" xfId="9403"/>
    <cellStyle name="Input [yellow] 4 2" xfId="9404"/>
    <cellStyle name="Input [yellow] 4_Annexe 6 IAS" xfId="9405"/>
    <cellStyle name="Input [yellow] 5" xfId="9406"/>
    <cellStyle name="Input [yellow] 5 2" xfId="9407"/>
    <cellStyle name="Input [yellow] 5_Annexe 6 IAS" xfId="9408"/>
    <cellStyle name="Input [yellow] 6" xfId="9409"/>
    <cellStyle name="Input [yellow] 6 2" xfId="9410"/>
    <cellStyle name="Input [yellow] 6_Annexe 6 IAS" xfId="9411"/>
    <cellStyle name="Input [yellow] 7" xfId="9412"/>
    <cellStyle name="Input [yellow] 7 2" xfId="9413"/>
    <cellStyle name="Input [yellow] 7_Annexe 6 IAS" xfId="9414"/>
    <cellStyle name="Input [yellow] 8" xfId="9415"/>
    <cellStyle name="Input [yellow] 9" xfId="9416"/>
    <cellStyle name="Input [yellow]_Annexe 6 IAS" xfId="9417"/>
    <cellStyle name="Input 10" xfId="9418"/>
    <cellStyle name="Input 10 2" xfId="9419"/>
    <cellStyle name="Input 10_Annexe 6 IAS" xfId="9420"/>
    <cellStyle name="Input 11" xfId="9421"/>
    <cellStyle name="Input 11 2" xfId="9422"/>
    <cellStyle name="Input 11_Annexe 6 IAS" xfId="9423"/>
    <cellStyle name="Input 12" xfId="9424"/>
    <cellStyle name="Input 12 2" xfId="9425"/>
    <cellStyle name="Input 12_Annexe 6 IAS" xfId="9426"/>
    <cellStyle name="Input 13" xfId="9427"/>
    <cellStyle name="Input 13 2" xfId="9428"/>
    <cellStyle name="Input 13_Annexe 6 IAS" xfId="9429"/>
    <cellStyle name="Input 14" xfId="9430"/>
    <cellStyle name="Input 15" xfId="9431"/>
    <cellStyle name="Input 2" xfId="9432"/>
    <cellStyle name="Input 2 2" xfId="9433"/>
    <cellStyle name="Input 2 2 2" xfId="9434"/>
    <cellStyle name="Input 2 3" xfId="9435"/>
    <cellStyle name="Input 2 4" xfId="9436"/>
    <cellStyle name="Input 2 5" xfId="9437"/>
    <cellStyle name="Input 2_Cadrage conso" xfId="9438"/>
    <cellStyle name="Input 3" xfId="9439"/>
    <cellStyle name="Input 3 2" xfId="9440"/>
    <cellStyle name="Input 3 2 2" xfId="9441"/>
    <cellStyle name="Input 3 3" xfId="9442"/>
    <cellStyle name="Input 3 4" xfId="9443"/>
    <cellStyle name="Input 3 5" xfId="9444"/>
    <cellStyle name="Input 3_Cadrage conso" xfId="9445"/>
    <cellStyle name="Input 4" xfId="9446"/>
    <cellStyle name="Input 4 2" xfId="9447"/>
    <cellStyle name="Input 4 2 2" xfId="9448"/>
    <cellStyle name="Input 4 3" xfId="9449"/>
    <cellStyle name="Input 4 4" xfId="9450"/>
    <cellStyle name="Input 4 5" xfId="9451"/>
    <cellStyle name="Input 4_Cadrage conso" xfId="9452"/>
    <cellStyle name="Input 5" xfId="9453"/>
    <cellStyle name="Input 5 2" xfId="9454"/>
    <cellStyle name="Input 5 3" xfId="9455"/>
    <cellStyle name="Input 5 4" xfId="9456"/>
    <cellStyle name="Input 5 5" xfId="9457"/>
    <cellStyle name="Input 5 6" xfId="9458"/>
    <cellStyle name="Input 5_Annexe 6 IAS" xfId="9459"/>
    <cellStyle name="Input 6" xfId="9460"/>
    <cellStyle name="Input 6 2" xfId="9461"/>
    <cellStyle name="Input 6_Annexe 6 IAS" xfId="9462"/>
    <cellStyle name="Input 7" xfId="9463"/>
    <cellStyle name="Input 7 2" xfId="9464"/>
    <cellStyle name="Input 7_Annexe 6 IAS" xfId="9465"/>
    <cellStyle name="Input 8" xfId="9466"/>
    <cellStyle name="Input 8 2" xfId="9467"/>
    <cellStyle name="Input 8_Annexe 6 IAS" xfId="9468"/>
    <cellStyle name="Input 9" xfId="9469"/>
    <cellStyle name="Input 9 2" xfId="9470"/>
    <cellStyle name="Input 9_Annexe 6 IAS" xfId="9471"/>
    <cellStyle name="Input normal" xfId="9472"/>
    <cellStyle name="Input normal 2" xfId="9473"/>
    <cellStyle name="Input normal 2 2" xfId="9474"/>
    <cellStyle name="Input normal 3" xfId="9475"/>
    <cellStyle name="Input normal 3 2" xfId="9476"/>
    <cellStyle name="Input normal 4" xfId="9477"/>
    <cellStyle name="Input normal 5" xfId="9478"/>
    <cellStyle name="Input normal 6" xfId="9479"/>
    <cellStyle name="Input number" xfId="9480"/>
    <cellStyle name="Input number (0.0)" xfId="9481"/>
    <cellStyle name="Input number (0.0) 2" xfId="9482"/>
    <cellStyle name="Input number (0.0)_Cadrage conso" xfId="9483"/>
    <cellStyle name="Input number (0.00)" xfId="9484"/>
    <cellStyle name="Input number (0.00) 2" xfId="9485"/>
    <cellStyle name="Input number (0.00)_Cadrage conso" xfId="9486"/>
    <cellStyle name="Input number 10" xfId="9487"/>
    <cellStyle name="Input number 11" xfId="9488"/>
    <cellStyle name="Input number 12" xfId="9489"/>
    <cellStyle name="Input number 13" xfId="9490"/>
    <cellStyle name="Input number 2" xfId="9491"/>
    <cellStyle name="Input number 3" xfId="9492"/>
    <cellStyle name="Input number 4" xfId="9493"/>
    <cellStyle name="Input number 5" xfId="9494"/>
    <cellStyle name="Input number 6" xfId="9495"/>
    <cellStyle name="Input number 7" xfId="9496"/>
    <cellStyle name="Input number 8" xfId="9497"/>
    <cellStyle name="Input number 9" xfId="9498"/>
    <cellStyle name="Input number_Annexe 6 IAS" xfId="9499"/>
    <cellStyle name="Input_400 416v-fr-bp-Appendix shadow -21_version_finale" xfId="9500"/>
    <cellStyle name="Input2" xfId="9501"/>
    <cellStyle name="Input2 10" xfId="9502"/>
    <cellStyle name="Input2 11" xfId="9503"/>
    <cellStyle name="Input2 12" xfId="9504"/>
    <cellStyle name="Input2 13" xfId="9505"/>
    <cellStyle name="Input2 14" xfId="9506"/>
    <cellStyle name="Input2 15" xfId="9507"/>
    <cellStyle name="Input2 16" xfId="9508"/>
    <cellStyle name="Input2 17" xfId="9509"/>
    <cellStyle name="Input2 2" xfId="9510"/>
    <cellStyle name="Input2 2 2" xfId="9511"/>
    <cellStyle name="Input2 2_Annexe 6 IAS" xfId="9512"/>
    <cellStyle name="Input2 3" xfId="9513"/>
    <cellStyle name="Input2 3 2" xfId="9514"/>
    <cellStyle name="Input2 3_Annexe 6 IAS" xfId="9515"/>
    <cellStyle name="Input2 4" xfId="9516"/>
    <cellStyle name="Input2 4 2" xfId="9517"/>
    <cellStyle name="Input2 4_Annexe 6 IAS" xfId="9518"/>
    <cellStyle name="Input2 5" xfId="9519"/>
    <cellStyle name="Input2 5 2" xfId="9520"/>
    <cellStyle name="Input2 5_Annexe 6 IAS" xfId="9521"/>
    <cellStyle name="Input2 6" xfId="9522"/>
    <cellStyle name="Input2 7" xfId="9523"/>
    <cellStyle name="Input2 8" xfId="9524"/>
    <cellStyle name="Input2 9" xfId="9525"/>
    <cellStyle name="Input2_Annexe 6 IAS" xfId="9526"/>
    <cellStyle name="InputBlueFont" xfId="9527"/>
    <cellStyle name="InputBlueFont 2" xfId="9528"/>
    <cellStyle name="InputBlueFont_Annexe 6 IAS" xfId="9529"/>
    <cellStyle name="inputDate" xfId="9530"/>
    <cellStyle name="inputDate 10" xfId="9531"/>
    <cellStyle name="inputDate 2" xfId="9532"/>
    <cellStyle name="inputDate 2 2" xfId="9533"/>
    <cellStyle name="inputDate 2 3" xfId="9534"/>
    <cellStyle name="inputDate 2 4" xfId="9535"/>
    <cellStyle name="inputDate 2 5" xfId="9536"/>
    <cellStyle name="inputDate 2 6" xfId="9537"/>
    <cellStyle name="inputDate 2_Annexe 6 IAS" xfId="9538"/>
    <cellStyle name="inputDate 3" xfId="9539"/>
    <cellStyle name="inputDate 3 2" xfId="9540"/>
    <cellStyle name="inputDate 3 3" xfId="9541"/>
    <cellStyle name="inputDate 3 4" xfId="9542"/>
    <cellStyle name="inputDate 3 5" xfId="9543"/>
    <cellStyle name="inputDate 3 6" xfId="9544"/>
    <cellStyle name="inputDate 3_Annexe 6 IAS" xfId="9545"/>
    <cellStyle name="inputDate 4" xfId="9546"/>
    <cellStyle name="inputDate 5" xfId="9547"/>
    <cellStyle name="inputDate 6" xfId="9548"/>
    <cellStyle name="inputDate 7" xfId="9549"/>
    <cellStyle name="inputDate 8" xfId="9550"/>
    <cellStyle name="inputDate 9" xfId="9551"/>
    <cellStyle name="inputDate_Annexe 6 IAS" xfId="9552"/>
    <cellStyle name="inputExposure" xfId="9553"/>
    <cellStyle name="inputExposure 10" xfId="9554"/>
    <cellStyle name="inputExposure 2" xfId="9555"/>
    <cellStyle name="inputExposure 2 2" xfId="9556"/>
    <cellStyle name="inputExposure 2 2 2" xfId="9557"/>
    <cellStyle name="inputExposure 2 2 3" xfId="9558"/>
    <cellStyle name="inputExposure 2 2 4" xfId="9559"/>
    <cellStyle name="inputExposure 2 2 5" xfId="9560"/>
    <cellStyle name="inputExposure 2 2 6" xfId="9561"/>
    <cellStyle name="inputExposure 2 3" xfId="9562"/>
    <cellStyle name="inputExposure 2 4" xfId="9563"/>
    <cellStyle name="inputExposure 2 5" xfId="9564"/>
    <cellStyle name="inputExposure 2 6" xfId="9565"/>
    <cellStyle name="inputExposure 2 7" xfId="9566"/>
    <cellStyle name="inputExposure 2_Annexe 6 IAS" xfId="9567"/>
    <cellStyle name="inputExposure 3" xfId="9568"/>
    <cellStyle name="inputExposure 3 2" xfId="9569"/>
    <cellStyle name="inputExposure 3 3" xfId="9570"/>
    <cellStyle name="inputExposure 3 4" xfId="9571"/>
    <cellStyle name="inputExposure 3 5" xfId="9572"/>
    <cellStyle name="inputExposure 3 6" xfId="9573"/>
    <cellStyle name="inputExposure 3_Annexe 6 IAS" xfId="9574"/>
    <cellStyle name="inputExposure 4" xfId="9575"/>
    <cellStyle name="inputExposure 5" xfId="9576"/>
    <cellStyle name="inputExposure 6" xfId="9577"/>
    <cellStyle name="inputExposure 7" xfId="9578"/>
    <cellStyle name="inputExposure 8" xfId="9579"/>
    <cellStyle name="inputExposure 9" xfId="9580"/>
    <cellStyle name="inputExposure_Annexe 6 IAS" xfId="9581"/>
    <cellStyle name="inputMaturity" xfId="9582"/>
    <cellStyle name="inputMaturity 10" xfId="9583"/>
    <cellStyle name="inputMaturity 2" xfId="9584"/>
    <cellStyle name="inputMaturity 2 2" xfId="9585"/>
    <cellStyle name="inputMaturity 2 3" xfId="9586"/>
    <cellStyle name="inputMaturity 2 4" xfId="9587"/>
    <cellStyle name="inputMaturity 2 5" xfId="9588"/>
    <cellStyle name="inputMaturity 2 6" xfId="9589"/>
    <cellStyle name="inputMaturity 2_Annexe 6 IAS" xfId="9590"/>
    <cellStyle name="inputMaturity 3" xfId="9591"/>
    <cellStyle name="inputMaturity 3 2" xfId="9592"/>
    <cellStyle name="inputMaturity 3 3" xfId="9593"/>
    <cellStyle name="inputMaturity 3 4" xfId="9594"/>
    <cellStyle name="inputMaturity 3 5" xfId="9595"/>
    <cellStyle name="inputMaturity 3 6" xfId="9596"/>
    <cellStyle name="inputMaturity 3_Annexe 6 IAS" xfId="9597"/>
    <cellStyle name="inputMaturity 4" xfId="9598"/>
    <cellStyle name="inputMaturity 5" xfId="9599"/>
    <cellStyle name="inputMaturity 6" xfId="9600"/>
    <cellStyle name="inputMaturity 7" xfId="9601"/>
    <cellStyle name="inputMaturity 8" xfId="9602"/>
    <cellStyle name="inputMaturity 9" xfId="9603"/>
    <cellStyle name="inputMaturity_Annexe 6 IAS" xfId="9604"/>
    <cellStyle name="inputParameterE" xfId="9605"/>
    <cellStyle name="inputParameterE 10" xfId="9606"/>
    <cellStyle name="inputParameterE 11" xfId="9607"/>
    <cellStyle name="inputParameterE 12" xfId="9608"/>
    <cellStyle name="inputParameterE 13" xfId="9609"/>
    <cellStyle name="inputParameterE 14" xfId="9610"/>
    <cellStyle name="inputParameterE 15" xfId="9611"/>
    <cellStyle name="inputParameterE 16" xfId="9612"/>
    <cellStyle name="inputParameterE 17" xfId="9613"/>
    <cellStyle name="inputParameterE 18" xfId="9614"/>
    <cellStyle name="inputParameterE 19" xfId="9615"/>
    <cellStyle name="inputParameterE 2" xfId="9616"/>
    <cellStyle name="inputParameterE 2 2" xfId="9617"/>
    <cellStyle name="inputParameterE 2_Annexe 6 IAS" xfId="9618"/>
    <cellStyle name="inputParameterE 20" xfId="9619"/>
    <cellStyle name="inputParameterE 21" xfId="9620"/>
    <cellStyle name="inputParameterE 22" xfId="9621"/>
    <cellStyle name="inputParameterE 3" xfId="9622"/>
    <cellStyle name="inputParameterE 3 2" xfId="9623"/>
    <cellStyle name="inputParameterE 3_Annexe 6 IAS" xfId="9624"/>
    <cellStyle name="inputParameterE 4" xfId="9625"/>
    <cellStyle name="inputParameterE 4 2" xfId="9626"/>
    <cellStyle name="inputParameterE 4_Annexe 6 IAS" xfId="9627"/>
    <cellStyle name="inputParameterE 5" xfId="9628"/>
    <cellStyle name="inputParameterE 5 2" xfId="9629"/>
    <cellStyle name="inputParameterE 5_Annexe 6 IAS" xfId="9630"/>
    <cellStyle name="inputParameterE 6" xfId="9631"/>
    <cellStyle name="inputParameterE 6 2" xfId="9632"/>
    <cellStyle name="inputParameterE 6_Annexe 6 IAS" xfId="9633"/>
    <cellStyle name="inputParameterE 7" xfId="9634"/>
    <cellStyle name="inputParameterE 7 2" xfId="9635"/>
    <cellStyle name="inputParameterE 7_Annexe 6 IAS" xfId="9636"/>
    <cellStyle name="inputParameterE 8" xfId="9637"/>
    <cellStyle name="inputParameterE 9" xfId="9638"/>
    <cellStyle name="inputParameterE_Annexe 6 IAS" xfId="9639"/>
    <cellStyle name="inputPD" xfId="9640"/>
    <cellStyle name="inputPD 10" xfId="9641"/>
    <cellStyle name="inputPD 2" xfId="9642"/>
    <cellStyle name="inputPD 2 2" xfId="9643"/>
    <cellStyle name="inputPD 2 3" xfId="9644"/>
    <cellStyle name="inputPD 2 4" xfId="9645"/>
    <cellStyle name="inputPD 2 5" xfId="9646"/>
    <cellStyle name="inputPD 2 6" xfId="9647"/>
    <cellStyle name="inputPD 2_Annexe 6 IAS" xfId="9648"/>
    <cellStyle name="inputPD 3" xfId="9649"/>
    <cellStyle name="inputPD 3 2" xfId="9650"/>
    <cellStyle name="inputPD 3 3" xfId="9651"/>
    <cellStyle name="inputPD 3 4" xfId="9652"/>
    <cellStyle name="inputPD 3 5" xfId="9653"/>
    <cellStyle name="inputPD 3 6" xfId="9654"/>
    <cellStyle name="inputPD 3_Annexe 6 IAS" xfId="9655"/>
    <cellStyle name="inputPD 4" xfId="9656"/>
    <cellStyle name="inputPD 5" xfId="9657"/>
    <cellStyle name="inputPD 6" xfId="9658"/>
    <cellStyle name="inputPD 7" xfId="9659"/>
    <cellStyle name="inputPD 8" xfId="9660"/>
    <cellStyle name="inputPD 9" xfId="9661"/>
    <cellStyle name="inputPD_Annexe 6 IAS" xfId="9662"/>
    <cellStyle name="inputPercentage" xfId="9663"/>
    <cellStyle name="inputPercentage 10" xfId="9664"/>
    <cellStyle name="inputPercentage 11" xfId="9665"/>
    <cellStyle name="inputPercentage 12" xfId="9666"/>
    <cellStyle name="inputPercentage 13" xfId="9667"/>
    <cellStyle name="inputPercentage 14" xfId="9668"/>
    <cellStyle name="inputPercentage 15" xfId="9669"/>
    <cellStyle name="inputPercentage 16" xfId="9670"/>
    <cellStyle name="inputPercentage 17" xfId="9671"/>
    <cellStyle name="inputPercentage 2" xfId="9672"/>
    <cellStyle name="inputPercentage 2 2" xfId="9673"/>
    <cellStyle name="inputPercentage 2 2 2" xfId="9674"/>
    <cellStyle name="inputPercentage 2 3" xfId="9675"/>
    <cellStyle name="inputPercentage 2 3 2" xfId="9676"/>
    <cellStyle name="inputPercentage 2 4" xfId="9677"/>
    <cellStyle name="inputPercentage 2 4 2" xfId="9678"/>
    <cellStyle name="inputPercentage 2 5" xfId="9679"/>
    <cellStyle name="inputPercentage 2 6" xfId="9680"/>
    <cellStyle name="inputPercentage 2_Annexe 6 IAS" xfId="9681"/>
    <cellStyle name="inputPercentage 3" xfId="9682"/>
    <cellStyle name="inputPercentage 3 2" xfId="9683"/>
    <cellStyle name="inputPercentage 3 3" xfId="9684"/>
    <cellStyle name="inputPercentage 3 4" xfId="9685"/>
    <cellStyle name="inputPercentage 3 5" xfId="9686"/>
    <cellStyle name="inputPercentage 3 6" xfId="9687"/>
    <cellStyle name="inputPercentage 3_Annexe 6 IAS" xfId="9688"/>
    <cellStyle name="inputPercentage 4" xfId="9689"/>
    <cellStyle name="inputPercentage 4 2" xfId="9690"/>
    <cellStyle name="inputPercentage 4_Annexe 6 IAS" xfId="9691"/>
    <cellStyle name="inputPercentage 5" xfId="9692"/>
    <cellStyle name="inputPercentage 5 2" xfId="9693"/>
    <cellStyle name="inputPercentage 5_Annexe 6 IAS" xfId="9694"/>
    <cellStyle name="inputPercentage 6" xfId="9695"/>
    <cellStyle name="inputPercentage 7" xfId="9696"/>
    <cellStyle name="inputPercentage 8" xfId="9697"/>
    <cellStyle name="inputPercentage 9" xfId="9698"/>
    <cellStyle name="inputPercentage_Annexe 6 IAS" xfId="9699"/>
    <cellStyle name="inputPercentageL" xfId="9700"/>
    <cellStyle name="inputPercentageL 10" xfId="9701"/>
    <cellStyle name="inputPercentageL 2" xfId="9702"/>
    <cellStyle name="inputPercentageL 2 2" xfId="9703"/>
    <cellStyle name="inputPercentageL 2_Annexe 6 IAS" xfId="9704"/>
    <cellStyle name="inputPercentageL 3" xfId="9705"/>
    <cellStyle name="inputPercentageL 3 2" xfId="9706"/>
    <cellStyle name="inputPercentageL 3_Annexe 6 IAS" xfId="9707"/>
    <cellStyle name="inputPercentageL 4" xfId="9708"/>
    <cellStyle name="inputPercentageL 5" xfId="9709"/>
    <cellStyle name="inputPercentageL 6" xfId="9710"/>
    <cellStyle name="inputPercentageL 7" xfId="9711"/>
    <cellStyle name="inputPercentageL 8" xfId="9712"/>
    <cellStyle name="inputPercentageL 9" xfId="9713"/>
    <cellStyle name="inputPercentageL_Annexe 6 IAS" xfId="9714"/>
    <cellStyle name="inputPercentageS" xfId="9715"/>
    <cellStyle name="inputPercentageS 10" xfId="9716"/>
    <cellStyle name="inputPercentageS 11" xfId="9717"/>
    <cellStyle name="inputPercentageS 12" xfId="9718"/>
    <cellStyle name="inputPercentageS 13" xfId="9719"/>
    <cellStyle name="inputPercentageS 14" xfId="9720"/>
    <cellStyle name="inputPercentageS 15" xfId="9721"/>
    <cellStyle name="inputPercentageS 16" xfId="9722"/>
    <cellStyle name="inputPercentageS 17" xfId="9723"/>
    <cellStyle name="inputPercentageS 2" xfId="9724"/>
    <cellStyle name="inputPercentageS 2 2" xfId="9725"/>
    <cellStyle name="inputPercentageS 2_Annexe 6 IAS" xfId="9726"/>
    <cellStyle name="inputPercentageS 3" xfId="9727"/>
    <cellStyle name="inputPercentageS 3 2" xfId="9728"/>
    <cellStyle name="inputPercentageS 3_Annexe 6 IAS" xfId="9729"/>
    <cellStyle name="inputPercentageS 4" xfId="9730"/>
    <cellStyle name="inputPercentageS 4 2" xfId="9731"/>
    <cellStyle name="inputPercentageS 4_Annexe 6 IAS" xfId="9732"/>
    <cellStyle name="inputPercentageS 5" xfId="9733"/>
    <cellStyle name="inputPercentageS 5 2" xfId="9734"/>
    <cellStyle name="inputPercentageS 5_Annexe 6 IAS" xfId="9735"/>
    <cellStyle name="inputPercentageS 6" xfId="9736"/>
    <cellStyle name="inputPercentageS 7" xfId="9737"/>
    <cellStyle name="inputPercentageS 8" xfId="9738"/>
    <cellStyle name="inputPercentageS 9" xfId="9739"/>
    <cellStyle name="inputPercentageS_Annexe 6 IAS" xfId="9740"/>
    <cellStyle name="inputSelection" xfId="9741"/>
    <cellStyle name="inputSelection 10" xfId="9742"/>
    <cellStyle name="inputSelection 2" xfId="9743"/>
    <cellStyle name="inputSelection 2 2" xfId="9744"/>
    <cellStyle name="inputSelection 2 3" xfId="9745"/>
    <cellStyle name="inputSelection 2 4" xfId="9746"/>
    <cellStyle name="inputSelection 2 5" xfId="9747"/>
    <cellStyle name="inputSelection 2 6" xfId="9748"/>
    <cellStyle name="inputSelection 2_Annexe 6 IAS" xfId="9749"/>
    <cellStyle name="inputSelection 3" xfId="9750"/>
    <cellStyle name="inputSelection 3 2" xfId="9751"/>
    <cellStyle name="inputSelection 3 3" xfId="9752"/>
    <cellStyle name="inputSelection 3 4" xfId="9753"/>
    <cellStyle name="inputSelection 3 5" xfId="9754"/>
    <cellStyle name="inputSelection 3 6" xfId="9755"/>
    <cellStyle name="inputSelection 3_Annexe 6 IAS" xfId="9756"/>
    <cellStyle name="inputSelection 4" xfId="9757"/>
    <cellStyle name="inputSelection 5" xfId="9758"/>
    <cellStyle name="inputSelection 6" xfId="9759"/>
    <cellStyle name="inputSelection 7" xfId="9760"/>
    <cellStyle name="inputSelection 8" xfId="9761"/>
    <cellStyle name="inputSelection 9" xfId="9762"/>
    <cellStyle name="inputSelection_Annexe 6 IAS" xfId="9763"/>
    <cellStyle name="inputText" xfId="9764"/>
    <cellStyle name="inputText 10" xfId="9765"/>
    <cellStyle name="inputText 10 2" xfId="9766"/>
    <cellStyle name="inputText 10_Annexe 6 IAS" xfId="9767"/>
    <cellStyle name="inputText 11" xfId="9768"/>
    <cellStyle name="inputText 12" xfId="9769"/>
    <cellStyle name="inputText 2" xfId="9770"/>
    <cellStyle name="inputText 2 2" xfId="9771"/>
    <cellStyle name="inputText 2 2 2" xfId="9772"/>
    <cellStyle name="inputText 2 2 3" xfId="9773"/>
    <cellStyle name="inputText 2 2_Annexe 6 IAS" xfId="9774"/>
    <cellStyle name="inputText 2 3" xfId="9775"/>
    <cellStyle name="inputText 2 4" xfId="9776"/>
    <cellStyle name="inputText 2 5" xfId="9777"/>
    <cellStyle name="inputText 2 6" xfId="9778"/>
    <cellStyle name="inputText 2_Annexe 6 IAS" xfId="9779"/>
    <cellStyle name="inputText 3" xfId="9780"/>
    <cellStyle name="inputText 3 2" xfId="9781"/>
    <cellStyle name="inputText 3 2 2" xfId="9782"/>
    <cellStyle name="inputText 3 2 3" xfId="9783"/>
    <cellStyle name="inputText 3 2_Annexe 6 IAS" xfId="9784"/>
    <cellStyle name="inputText 3 3" xfId="9785"/>
    <cellStyle name="inputText 3 4" xfId="9786"/>
    <cellStyle name="inputText 3 5" xfId="9787"/>
    <cellStyle name="inputText 3 6" xfId="9788"/>
    <cellStyle name="inputText 3_Annexe 6 IAS" xfId="9789"/>
    <cellStyle name="inputText 4" xfId="9790"/>
    <cellStyle name="inputText 4 2" xfId="9791"/>
    <cellStyle name="inputText 4 2 2" xfId="9792"/>
    <cellStyle name="inputText 4 2_Annexe 6 IAS" xfId="9793"/>
    <cellStyle name="inputText 4 3" xfId="9794"/>
    <cellStyle name="inputText 4 4" xfId="9795"/>
    <cellStyle name="inputText 4 5" xfId="9796"/>
    <cellStyle name="inputText 4_Annexe 6 IAS" xfId="9797"/>
    <cellStyle name="inputText 5" xfId="9798"/>
    <cellStyle name="inputText 5 2" xfId="9799"/>
    <cellStyle name="inputText 5 2 2" xfId="9800"/>
    <cellStyle name="inputText 5 2_Annexe 6 IAS" xfId="9801"/>
    <cellStyle name="inputText 5 3" xfId="9802"/>
    <cellStyle name="inputText 5 4" xfId="9803"/>
    <cellStyle name="inputText 5 5" xfId="9804"/>
    <cellStyle name="inputText 5_Annexe 6 IAS" xfId="9805"/>
    <cellStyle name="inputText 6" xfId="9806"/>
    <cellStyle name="inputText 6 2" xfId="9807"/>
    <cellStyle name="inputText 6 2 2" xfId="9808"/>
    <cellStyle name="inputText 6 2_Annexe 6 IAS" xfId="9809"/>
    <cellStyle name="inputText 6 3" xfId="9810"/>
    <cellStyle name="inputText 6 4" xfId="9811"/>
    <cellStyle name="inputText 6_Annexe 6 IAS" xfId="9812"/>
    <cellStyle name="inputText 7" xfId="9813"/>
    <cellStyle name="inputText 7 2" xfId="9814"/>
    <cellStyle name="inputText 7 3" xfId="9815"/>
    <cellStyle name="inputText 7 4" xfId="9816"/>
    <cellStyle name="inputText 7_Annexe 6 IAS" xfId="9817"/>
    <cellStyle name="inputText 8" xfId="9818"/>
    <cellStyle name="inputText 8 2" xfId="9819"/>
    <cellStyle name="inputText 8 3" xfId="9820"/>
    <cellStyle name="inputText 8 4" xfId="9821"/>
    <cellStyle name="inputText 8_Annexe 6 IAS" xfId="9822"/>
    <cellStyle name="inputText 9" xfId="9823"/>
    <cellStyle name="inputText 9 2" xfId="9824"/>
    <cellStyle name="inputText 9 3" xfId="9825"/>
    <cellStyle name="inputText 9 4" xfId="9826"/>
    <cellStyle name="inputText 9_Annexe 6 IAS" xfId="9827"/>
    <cellStyle name="inputText_Annexe 6 IAS" xfId="9828"/>
    <cellStyle name="Insatisfaisant 10" xfId="9829"/>
    <cellStyle name="Insatisfaisant 11" xfId="9830"/>
    <cellStyle name="Insatisfaisant 12" xfId="9831"/>
    <cellStyle name="Insatisfaisant 2" xfId="9832"/>
    <cellStyle name="Insatisfaisant 3" xfId="9833"/>
    <cellStyle name="Insatisfaisant 4" xfId="9834"/>
    <cellStyle name="Insatisfaisant 4 2" xfId="9835"/>
    <cellStyle name="Insatisfaisant 4 3" xfId="9836"/>
    <cellStyle name="Insatisfaisant 4_Annexe 6 IAS" xfId="9837"/>
    <cellStyle name="Insatisfaisant 5" xfId="9838"/>
    <cellStyle name="Insatisfaisant 6" xfId="9839"/>
    <cellStyle name="Insatisfaisant 7" xfId="9840"/>
    <cellStyle name="Insatisfaisant 8" xfId="9841"/>
    <cellStyle name="Insatisfaisant 8 2" xfId="9842"/>
    <cellStyle name="Insatisfaisant 8_Annexe 6 IAS" xfId="9843"/>
    <cellStyle name="Insatisfaisant 9" xfId="9844"/>
    <cellStyle name="Integer" xfId="9845"/>
    <cellStyle name="Intermediate" xfId="9846"/>
    <cellStyle name="Intermediate 10" xfId="9847"/>
    <cellStyle name="Intermediate 11" xfId="9848"/>
    <cellStyle name="Intermediate 12" xfId="9849"/>
    <cellStyle name="Intermediate 13" xfId="9850"/>
    <cellStyle name="Intermediate 14" xfId="9851"/>
    <cellStyle name="Intermediate 15" xfId="9852"/>
    <cellStyle name="Intermediate 16" xfId="9853"/>
    <cellStyle name="Intermediate 17" xfId="9854"/>
    <cellStyle name="Intermediate 2" xfId="9855"/>
    <cellStyle name="Intermediate 3" xfId="9856"/>
    <cellStyle name="Intermediate 4" xfId="9857"/>
    <cellStyle name="Intermediate 5" xfId="9858"/>
    <cellStyle name="Intermediate 6" xfId="9859"/>
    <cellStyle name="Intermediate 7" xfId="9860"/>
    <cellStyle name="Intermediate 8" xfId="9861"/>
    <cellStyle name="Intermediate 9" xfId="9862"/>
    <cellStyle name="Intermediate_Annexe 6 IAS" xfId="9863"/>
    <cellStyle name="Invisible_white" xfId="9864"/>
    <cellStyle name="Invoer" xfId="9865"/>
    <cellStyle name="ItalicHeader" xfId="9866"/>
    <cellStyle name="KljhDate" xfId="9867"/>
    <cellStyle name="KljhDate 2" xfId="9868"/>
    <cellStyle name="KljhDate 2 2" xfId="9869"/>
    <cellStyle name="KljhDate 2_Cadrage conso" xfId="9870"/>
    <cellStyle name="KljhDate 3" xfId="9871"/>
    <cellStyle name="KljhDate_Annexe 6 IAS" xfId="9872"/>
    <cellStyle name="KljhInput" xfId="9873"/>
    <cellStyle name="KljhInput 2" xfId="9874"/>
    <cellStyle name="KljhInput 2 2" xfId="9875"/>
    <cellStyle name="KljhInput 2_Cadrage conso" xfId="9876"/>
    <cellStyle name="KljhInput 3" xfId="9877"/>
    <cellStyle name="KljhInput_Annexe 6 IAS" xfId="9878"/>
    <cellStyle name="KljhInputDate" xfId="9879"/>
    <cellStyle name="KljhInputDate 2" xfId="9880"/>
    <cellStyle name="KljhInputDate 2 2" xfId="9881"/>
    <cellStyle name="KljhInputDate 2_Cadrage conso" xfId="9882"/>
    <cellStyle name="KljhInputDate 3" xfId="9883"/>
    <cellStyle name="KljhInputDate_Annexe 6 IAS" xfId="9884"/>
    <cellStyle name="KljhInputPercent" xfId="9885"/>
    <cellStyle name="KljhInputPercent 2" xfId="9886"/>
    <cellStyle name="KljhInputPercent 2 2" xfId="9887"/>
    <cellStyle name="KljhInputPercent 2_Cadrage conso" xfId="9888"/>
    <cellStyle name="KljhInputPercent 3" xfId="9889"/>
    <cellStyle name="KljhInputPercent_Annexe 6 IAS" xfId="9890"/>
    <cellStyle name="KljhIntermediate" xfId="9891"/>
    <cellStyle name="KljhIntermediate 2" xfId="9892"/>
    <cellStyle name="KljhIntermediate 2 2" xfId="9893"/>
    <cellStyle name="KljhIntermediate 2_Cadrage conso" xfId="9894"/>
    <cellStyle name="KljhIntermediate 3" xfId="9895"/>
    <cellStyle name="KljhIntermediate_Annexe 6 IAS" xfId="9896"/>
    <cellStyle name="KljhLabel" xfId="9897"/>
    <cellStyle name="KljhLabel 2" xfId="9898"/>
    <cellStyle name="KljhLabel 2 2" xfId="9899"/>
    <cellStyle name="KljhLabel 2_Cadrage conso" xfId="9900"/>
    <cellStyle name="KljhLabel 3" xfId="9901"/>
    <cellStyle name="KljhLabel_Annexe 6 IAS" xfId="9902"/>
    <cellStyle name="KljhOutput" xfId="9903"/>
    <cellStyle name="KljhOutput 2" xfId="9904"/>
    <cellStyle name="KljhOutput 2 2" xfId="9905"/>
    <cellStyle name="KljhOutput 2_Cadrage conso" xfId="9906"/>
    <cellStyle name="KljhOutput 3" xfId="9907"/>
    <cellStyle name="KljhOutput_Annexe 6 IAS" xfId="9908"/>
    <cellStyle name="KljhOutputDate" xfId="9909"/>
    <cellStyle name="KljhOutputDate 2" xfId="9910"/>
    <cellStyle name="KljhOutputDate 2 2" xfId="9911"/>
    <cellStyle name="KljhOutputDate 2_Cadrage conso" xfId="9912"/>
    <cellStyle name="KljhOutputDate 3" xfId="9913"/>
    <cellStyle name="KljhOutputDate_Annexe 6 IAS" xfId="9914"/>
    <cellStyle name="KljhOutputPercent" xfId="9915"/>
    <cellStyle name="KljhOutputPercent 2" xfId="9916"/>
    <cellStyle name="KljhOutputPercent 2 2" xfId="9917"/>
    <cellStyle name="KljhOutputPercent 2_Cadrage conso" xfId="9918"/>
    <cellStyle name="KljhOutputPercent 3" xfId="9919"/>
    <cellStyle name="KljhOutputPercent_Annexe 6 IAS" xfId="9920"/>
    <cellStyle name="KljhPercent" xfId="9921"/>
    <cellStyle name="KljhPercent 2" xfId="9922"/>
    <cellStyle name="KljhPercent 2 2" xfId="9923"/>
    <cellStyle name="KljhPercent 2_Cadrage conso" xfId="9924"/>
    <cellStyle name="KljhPercent 3" xfId="9925"/>
    <cellStyle name="KljhPercent_Annexe 6 IAS" xfId="9926"/>
    <cellStyle name="KljhTitle" xfId="9927"/>
    <cellStyle name="Komma-" xfId="9928"/>
    <cellStyle name="Komma [0]" xfId="9929"/>
    <cellStyle name="Komma [0] 2" xfId="9930"/>
    <cellStyle name="Komma [0] 2 2" xfId="9931"/>
    <cellStyle name="Komma [0] 2_Annexe 6 IAS" xfId="9932"/>
    <cellStyle name="Komma [0] 3" xfId="9933"/>
    <cellStyle name="Komma [0] 4" xfId="9934"/>
    <cellStyle name="Komma [0] 5" xfId="9935"/>
    <cellStyle name="Komma [0]_Annexe 6 IAS" xfId="9936"/>
    <cellStyle name="Komma- 10" xfId="9937"/>
    <cellStyle name="Komma- 11" xfId="9938"/>
    <cellStyle name="Komma- 12" xfId="9939"/>
    <cellStyle name="Komma- 13" xfId="9940"/>
    <cellStyle name="Komma- 14" xfId="9941"/>
    <cellStyle name="Komma- 15" xfId="9942"/>
    <cellStyle name="Komma- 16" xfId="9943"/>
    <cellStyle name="Komma- 17" xfId="9944"/>
    <cellStyle name="Komma- 18" xfId="9945"/>
    <cellStyle name="Komma- 19" xfId="9946"/>
    <cellStyle name="Komma- 2" xfId="9947"/>
    <cellStyle name="Komma- 20" xfId="9948"/>
    <cellStyle name="Komma- 21" xfId="9949"/>
    <cellStyle name="Komma- 22" xfId="9950"/>
    <cellStyle name="Komma- 23" xfId="9951"/>
    <cellStyle name="Komma- 24" xfId="9952"/>
    <cellStyle name="Komma- 25" xfId="9953"/>
    <cellStyle name="Komma- 26" xfId="9954"/>
    <cellStyle name="Komma- 27" xfId="9955"/>
    <cellStyle name="Komma- 28" xfId="9956"/>
    <cellStyle name="Komma- 29" xfId="9957"/>
    <cellStyle name="Komma- 3" xfId="9958"/>
    <cellStyle name="Komma- 30" xfId="9959"/>
    <cellStyle name="Komma- 31" xfId="9960"/>
    <cellStyle name="Komma- 32" xfId="9961"/>
    <cellStyle name="Komma- 33" xfId="9962"/>
    <cellStyle name="Komma- 34" xfId="9963"/>
    <cellStyle name="Komma- 35" xfId="9964"/>
    <cellStyle name="Komma- 4" xfId="9965"/>
    <cellStyle name="Komma- 5" xfId="9966"/>
    <cellStyle name="Komma- 6" xfId="9967"/>
    <cellStyle name="Komma- 7" xfId="9968"/>
    <cellStyle name="Komma- 8" xfId="9969"/>
    <cellStyle name="Komma- 9" xfId="9970"/>
    <cellStyle name="Komma-_Annexe 6 IAS" xfId="9971"/>
    <cellStyle name="Komma_Blad1" xfId="9972"/>
    <cellStyle name="Komma+" xfId="9973"/>
    <cellStyle name="Komma+ 10" xfId="9974"/>
    <cellStyle name="Komma+ 11" xfId="9975"/>
    <cellStyle name="Komma+ 12" xfId="9976"/>
    <cellStyle name="Komma+ 13" xfId="9977"/>
    <cellStyle name="Komma+ 14" xfId="9978"/>
    <cellStyle name="Komma+ 15" xfId="9979"/>
    <cellStyle name="Komma+ 16" xfId="9980"/>
    <cellStyle name="Komma+ 17" xfId="9981"/>
    <cellStyle name="Komma+ 2" xfId="9982"/>
    <cellStyle name="Komma+ 3" xfId="9983"/>
    <cellStyle name="Komma+ 4" xfId="9984"/>
    <cellStyle name="Komma+ 5" xfId="9985"/>
    <cellStyle name="Komma+ 6" xfId="9986"/>
    <cellStyle name="Komma+ 7" xfId="9987"/>
    <cellStyle name="Komma+ 8" xfId="9988"/>
    <cellStyle name="Komma+ 9" xfId="9989"/>
    <cellStyle name="Komma+_Annexe 6 IAS" xfId="9990"/>
    <cellStyle name="Kop 1" xfId="9991"/>
    <cellStyle name="Kop 2" xfId="9992"/>
    <cellStyle name="Kop 3" xfId="9993"/>
    <cellStyle name="Kop 4" xfId="9994"/>
    <cellStyle name="KPMG Heading 1" xfId="9995"/>
    <cellStyle name="KPMG Heading 1 2" xfId="9996"/>
    <cellStyle name="KPMG Heading 1 2 2" xfId="9997"/>
    <cellStyle name="KPMG Heading 1 2 2 2" xfId="9998"/>
    <cellStyle name="KPMG Heading 1 2 3" xfId="9999"/>
    <cellStyle name="KPMG Heading 1 3" xfId="10000"/>
    <cellStyle name="KPMG Heading 1 3 2" xfId="10001"/>
    <cellStyle name="KPMG Heading 1 4" xfId="10002"/>
    <cellStyle name="KPMG Heading 1_Annexe 6 IAS" xfId="10003"/>
    <cellStyle name="KPMG Heading 2" xfId="10004"/>
    <cellStyle name="KPMG Heading 2 2" xfId="10005"/>
    <cellStyle name="KPMG Heading 2 2 2" xfId="10006"/>
    <cellStyle name="KPMG Heading 2 2 2 2" xfId="10007"/>
    <cellStyle name="KPMG Heading 2 2 3" xfId="10008"/>
    <cellStyle name="KPMG Heading 2 3" xfId="10009"/>
    <cellStyle name="KPMG Heading 2 3 2" xfId="10010"/>
    <cellStyle name="KPMG Heading 2 4" xfId="10011"/>
    <cellStyle name="KPMG Heading 2_Annexe 6 IAS" xfId="10012"/>
    <cellStyle name="KPMG Heading 3" xfId="10013"/>
    <cellStyle name="KPMG Heading 3 2" xfId="10014"/>
    <cellStyle name="KPMG Heading 3 2 2" xfId="10015"/>
    <cellStyle name="KPMG Heading 3 2 2 2" xfId="10016"/>
    <cellStyle name="KPMG Heading 3 2 3" xfId="10017"/>
    <cellStyle name="KPMG Heading 3 3" xfId="10018"/>
    <cellStyle name="KPMG Heading 3 3 2" xfId="10019"/>
    <cellStyle name="KPMG Heading 3 4" xfId="10020"/>
    <cellStyle name="KPMG Heading 3_Annexe 6 IAS" xfId="10021"/>
    <cellStyle name="KPMG Heading 4" xfId="10022"/>
    <cellStyle name="KPMG Heading 4 2" xfId="10023"/>
    <cellStyle name="KPMG Heading 4 2 2" xfId="10024"/>
    <cellStyle name="KPMG Heading 4 2 2 2" xfId="10025"/>
    <cellStyle name="KPMG Heading 4 2 3" xfId="10026"/>
    <cellStyle name="KPMG Heading 4 3" xfId="10027"/>
    <cellStyle name="KPMG Heading 4 3 2" xfId="10028"/>
    <cellStyle name="KPMG Heading 4 4" xfId="10029"/>
    <cellStyle name="KPMG Heading 4_Annexe 6 IAS" xfId="10030"/>
    <cellStyle name="KPMG Normal" xfId="10031"/>
    <cellStyle name="KPMG Normal 2" xfId="10032"/>
    <cellStyle name="KPMG Normal 2 2" xfId="10033"/>
    <cellStyle name="KPMG Normal 2 2 2" xfId="10034"/>
    <cellStyle name="KPMG Normal 2 3" xfId="10035"/>
    <cellStyle name="KPMG Normal 3" xfId="10036"/>
    <cellStyle name="KPMG Normal 3 2" xfId="10037"/>
    <cellStyle name="KPMG Normal 4" xfId="10038"/>
    <cellStyle name="KPMG Normal Text" xfId="10039"/>
    <cellStyle name="KPMG Normal Text 2" xfId="10040"/>
    <cellStyle name="KPMG Normal Text 2 2" xfId="10041"/>
    <cellStyle name="KPMG Normal Text 2 2 2" xfId="10042"/>
    <cellStyle name="KPMG Normal Text 2 3" xfId="10043"/>
    <cellStyle name="KPMG Normal Text 3" xfId="10044"/>
    <cellStyle name="KPMG Normal Text 3 2" xfId="10045"/>
    <cellStyle name="KPMG Normal Text 4" xfId="10046"/>
    <cellStyle name="KPMG Normal Text_Cadrage conso" xfId="10047"/>
    <cellStyle name="KPMG Normal_Annexe 6 IAS" xfId="10048"/>
    <cellStyle name="KPON" xfId="10049"/>
    <cellStyle name="KPON 10" xfId="10050"/>
    <cellStyle name="KPON 11" xfId="10051"/>
    <cellStyle name="KPON 12" xfId="10052"/>
    <cellStyle name="KPON 13" xfId="10053"/>
    <cellStyle name="KPON 14" xfId="10054"/>
    <cellStyle name="KPON 15" xfId="10055"/>
    <cellStyle name="KPON 16" xfId="10056"/>
    <cellStyle name="KPON 17" xfId="10057"/>
    <cellStyle name="KPON 2" xfId="10058"/>
    <cellStyle name="KPON 2 2" xfId="10059"/>
    <cellStyle name="KPON 2 3" xfId="10060"/>
    <cellStyle name="KPON 2_Annexe 6 IAS" xfId="10061"/>
    <cellStyle name="KPON 3" xfId="10062"/>
    <cellStyle name="KPON 3 2" xfId="10063"/>
    <cellStyle name="KPON 3_Annexe 6 IAS" xfId="10064"/>
    <cellStyle name="KPON 4" xfId="10065"/>
    <cellStyle name="KPON 4 2" xfId="10066"/>
    <cellStyle name="KPON 4_Annexe 6 IAS" xfId="10067"/>
    <cellStyle name="KPON 5" xfId="10068"/>
    <cellStyle name="KPON 5 2" xfId="10069"/>
    <cellStyle name="KPON 5_Annexe 6 IAS" xfId="10070"/>
    <cellStyle name="KPON 6" xfId="10071"/>
    <cellStyle name="KPON 7" xfId="10072"/>
    <cellStyle name="KPON 8" xfId="10073"/>
    <cellStyle name="KPON 9" xfId="10074"/>
    <cellStyle name="KPON_~0950885" xfId="10075"/>
    <cellStyle name="KPON2" xfId="10076"/>
    <cellStyle name="KPON2 10" xfId="10077"/>
    <cellStyle name="KPON2 11" xfId="10078"/>
    <cellStyle name="KPON2 12" xfId="10079"/>
    <cellStyle name="KPON2 13" xfId="10080"/>
    <cellStyle name="KPON2 14" xfId="10081"/>
    <cellStyle name="KPON2 2" xfId="10082"/>
    <cellStyle name="KPON2 2 2" xfId="10083"/>
    <cellStyle name="KPON2 2_Annexe 6 IAS" xfId="10084"/>
    <cellStyle name="KPON2 3" xfId="10085"/>
    <cellStyle name="KPON2 3 2" xfId="10086"/>
    <cellStyle name="KPON2 3_Annexe 6 IAS" xfId="10087"/>
    <cellStyle name="KPON2 4" xfId="10088"/>
    <cellStyle name="KPON2 5" xfId="10089"/>
    <cellStyle name="KPON2 6" xfId="10090"/>
    <cellStyle name="KPON2 7" xfId="10091"/>
    <cellStyle name="KPON2 8" xfId="10092"/>
    <cellStyle name="KPON2 9" xfId="10093"/>
    <cellStyle name="KPON2_~0950885" xfId="10094"/>
    <cellStyle name="kponé" xfId="10095"/>
    <cellStyle name="kponé 2" xfId="10096"/>
    <cellStyle name="kponé_Cadrage conso" xfId="10097"/>
    <cellStyle name="l]_x000a_Path=M:\RIOCEN01_x000a_Name=Carlos Emilio Brousse_x000a_DDEApps=nsf,nsg,nsh,ntf,ns2,ors,org_x000a_SmartIcons=Todos_x000a_" xfId="10098"/>
    <cellStyle name="Labels 8p Bold" xfId="10099"/>
    <cellStyle name="Libre" xfId="10100"/>
    <cellStyle name="Lien hypertexte 2" xfId="10101"/>
    <cellStyle name="LineNumbers_Avg_BS " xfId="10102"/>
    <cellStyle name="Link - heading" xfId="10103"/>
    <cellStyle name="Link - heading 10" xfId="10104"/>
    <cellStyle name="Link - heading 11" xfId="10105"/>
    <cellStyle name="Link - heading 12" xfId="10106"/>
    <cellStyle name="Link - heading 13" xfId="10107"/>
    <cellStyle name="Link - heading 14" xfId="10108"/>
    <cellStyle name="Link - heading 15" xfId="10109"/>
    <cellStyle name="Link - heading 16" xfId="10110"/>
    <cellStyle name="Link - heading 17" xfId="10111"/>
    <cellStyle name="Link - heading 2" xfId="10112"/>
    <cellStyle name="Link - heading 3" xfId="10113"/>
    <cellStyle name="Link - heading 4" xfId="10114"/>
    <cellStyle name="Link - heading 5" xfId="10115"/>
    <cellStyle name="Link - heading 6" xfId="10116"/>
    <cellStyle name="Link - heading 7" xfId="10117"/>
    <cellStyle name="Link - heading 8" xfId="10118"/>
    <cellStyle name="Link - heading 9" xfId="10119"/>
    <cellStyle name="Link - heading_Annexe 6 IAS" xfId="10120"/>
    <cellStyle name="Link - numbers" xfId="10121"/>
    <cellStyle name="Link - numbers 10" xfId="10122"/>
    <cellStyle name="Link - numbers 11" xfId="10123"/>
    <cellStyle name="Link - numbers 12" xfId="10124"/>
    <cellStyle name="Link - numbers 13" xfId="10125"/>
    <cellStyle name="Link - numbers 14" xfId="10126"/>
    <cellStyle name="Link - numbers 15" xfId="10127"/>
    <cellStyle name="Link - numbers 16" xfId="10128"/>
    <cellStyle name="Link - numbers 17" xfId="10129"/>
    <cellStyle name="Link - numbers 2" xfId="10130"/>
    <cellStyle name="Link - numbers 3" xfId="10131"/>
    <cellStyle name="Link - numbers 4" xfId="10132"/>
    <cellStyle name="Link - numbers 5" xfId="10133"/>
    <cellStyle name="Link - numbers 6" xfId="10134"/>
    <cellStyle name="Link - numbers 7" xfId="10135"/>
    <cellStyle name="Link - numbers 8" xfId="10136"/>
    <cellStyle name="Link - numbers 9" xfId="10137"/>
    <cellStyle name="Link - numbers_Annexe 6 IAS" xfId="10138"/>
    <cellStyle name="Link Currency (0)" xfId="10139"/>
    <cellStyle name="Link Currency (0) 10" xfId="10140"/>
    <cellStyle name="Link Currency (0) 11" xfId="10141"/>
    <cellStyle name="Link Currency (0) 12" xfId="10142"/>
    <cellStyle name="Link Currency (0) 13" xfId="10143"/>
    <cellStyle name="Link Currency (0) 14" xfId="10144"/>
    <cellStyle name="Link Currency (0) 15" xfId="10145"/>
    <cellStyle name="Link Currency (0) 16" xfId="10146"/>
    <cellStyle name="Link Currency (0) 17" xfId="10147"/>
    <cellStyle name="Link Currency (0) 2" xfId="10148"/>
    <cellStyle name="Link Currency (0) 3" xfId="10149"/>
    <cellStyle name="Link Currency (0) 4" xfId="10150"/>
    <cellStyle name="Link Currency (0) 5" xfId="10151"/>
    <cellStyle name="Link Currency (0) 6" xfId="10152"/>
    <cellStyle name="Link Currency (0) 7" xfId="10153"/>
    <cellStyle name="Link Currency (0) 8" xfId="10154"/>
    <cellStyle name="Link Currency (0) 9" xfId="10155"/>
    <cellStyle name="Link Currency (0)_Annexe 6 IAS" xfId="10156"/>
    <cellStyle name="Link Currency (2)" xfId="10157"/>
    <cellStyle name="Link Currency (2) 10" xfId="10158"/>
    <cellStyle name="Link Currency (2) 11" xfId="10159"/>
    <cellStyle name="Link Currency (2) 12" xfId="10160"/>
    <cellStyle name="Link Currency (2) 13" xfId="10161"/>
    <cellStyle name="Link Currency (2) 14" xfId="10162"/>
    <cellStyle name="Link Currency (2) 15" xfId="10163"/>
    <cellStyle name="Link Currency (2) 16" xfId="10164"/>
    <cellStyle name="Link Currency (2) 17" xfId="10165"/>
    <cellStyle name="Link Currency (2) 2" xfId="10166"/>
    <cellStyle name="Link Currency (2) 3" xfId="10167"/>
    <cellStyle name="Link Currency (2) 4" xfId="10168"/>
    <cellStyle name="Link Currency (2) 5" xfId="10169"/>
    <cellStyle name="Link Currency (2) 6" xfId="10170"/>
    <cellStyle name="Link Currency (2) 7" xfId="10171"/>
    <cellStyle name="Link Currency (2) 8" xfId="10172"/>
    <cellStyle name="Link Currency (2) 9" xfId="10173"/>
    <cellStyle name="Link Currency (2)_Annexe 6 IAS" xfId="10174"/>
    <cellStyle name="Link number" xfId="10175"/>
    <cellStyle name="Link number (0.0)" xfId="10176"/>
    <cellStyle name="Link number (0.0) 2" xfId="10177"/>
    <cellStyle name="Link number (0.0)_Cadrage conso" xfId="10178"/>
    <cellStyle name="Link number (0.00)" xfId="10179"/>
    <cellStyle name="Link number (0.00) 2" xfId="10180"/>
    <cellStyle name="Link number (0.00)_Cadrage conso" xfId="10181"/>
    <cellStyle name="Link number 10" xfId="10182"/>
    <cellStyle name="Link number 11" xfId="10183"/>
    <cellStyle name="Link number 12" xfId="10184"/>
    <cellStyle name="Link number 13" xfId="10185"/>
    <cellStyle name="Link number 2" xfId="10186"/>
    <cellStyle name="Link number 3" xfId="10187"/>
    <cellStyle name="Link number 4" xfId="10188"/>
    <cellStyle name="Link number 5" xfId="10189"/>
    <cellStyle name="Link number 6" xfId="10190"/>
    <cellStyle name="Link number 7" xfId="10191"/>
    <cellStyle name="Link number 8" xfId="10192"/>
    <cellStyle name="Link number 9" xfId="10193"/>
    <cellStyle name="Link number_Annexe 6 IAS" xfId="10194"/>
    <cellStyle name="Link Units (0)" xfId="10195"/>
    <cellStyle name="Link Units (0) 10" xfId="10196"/>
    <cellStyle name="Link Units (0) 11" xfId="10197"/>
    <cellStyle name="Link Units (0) 12" xfId="10198"/>
    <cellStyle name="Link Units (0) 13" xfId="10199"/>
    <cellStyle name="Link Units (0) 14" xfId="10200"/>
    <cellStyle name="Link Units (0) 15" xfId="10201"/>
    <cellStyle name="Link Units (0) 16" xfId="10202"/>
    <cellStyle name="Link Units (0) 17" xfId="10203"/>
    <cellStyle name="Link Units (0) 2" xfId="10204"/>
    <cellStyle name="Link Units (0) 3" xfId="10205"/>
    <cellStyle name="Link Units (0) 4" xfId="10206"/>
    <cellStyle name="Link Units (0) 5" xfId="10207"/>
    <cellStyle name="Link Units (0) 6" xfId="10208"/>
    <cellStyle name="Link Units (0) 7" xfId="10209"/>
    <cellStyle name="Link Units (0) 8" xfId="10210"/>
    <cellStyle name="Link Units (0) 9" xfId="10211"/>
    <cellStyle name="Link Units (0)_Annexe 6 IAS" xfId="10212"/>
    <cellStyle name="Link Units (1)" xfId="10213"/>
    <cellStyle name="Link Units (1) 10" xfId="10214"/>
    <cellStyle name="Link Units (1) 11" xfId="10215"/>
    <cellStyle name="Link Units (1) 12" xfId="10216"/>
    <cellStyle name="Link Units (1) 13" xfId="10217"/>
    <cellStyle name="Link Units (1) 14" xfId="10218"/>
    <cellStyle name="Link Units (1) 15" xfId="10219"/>
    <cellStyle name="Link Units (1) 16" xfId="10220"/>
    <cellStyle name="Link Units (1) 17" xfId="10221"/>
    <cellStyle name="Link Units (1) 2" xfId="10222"/>
    <cellStyle name="Link Units (1) 3" xfId="10223"/>
    <cellStyle name="Link Units (1) 4" xfId="10224"/>
    <cellStyle name="Link Units (1) 5" xfId="10225"/>
    <cellStyle name="Link Units (1) 6" xfId="10226"/>
    <cellStyle name="Link Units (1) 7" xfId="10227"/>
    <cellStyle name="Link Units (1) 8" xfId="10228"/>
    <cellStyle name="Link Units (1) 9" xfId="10229"/>
    <cellStyle name="Link Units (1)_Annexe 6 IAS" xfId="10230"/>
    <cellStyle name="Link Units (2)" xfId="10231"/>
    <cellStyle name="Link Units (2) 10" xfId="10232"/>
    <cellStyle name="Link Units (2) 11" xfId="10233"/>
    <cellStyle name="Link Units (2) 12" xfId="10234"/>
    <cellStyle name="Link Units (2) 13" xfId="10235"/>
    <cellStyle name="Link Units (2) 14" xfId="10236"/>
    <cellStyle name="Link Units (2) 15" xfId="10237"/>
    <cellStyle name="Link Units (2) 16" xfId="10238"/>
    <cellStyle name="Link Units (2) 17" xfId="10239"/>
    <cellStyle name="Link Units (2) 2" xfId="10240"/>
    <cellStyle name="Link Units (2) 3" xfId="10241"/>
    <cellStyle name="Link Units (2) 4" xfId="10242"/>
    <cellStyle name="Link Units (2) 5" xfId="10243"/>
    <cellStyle name="Link Units (2) 6" xfId="10244"/>
    <cellStyle name="Link Units (2) 7" xfId="10245"/>
    <cellStyle name="Link Units (2) 8" xfId="10246"/>
    <cellStyle name="Link Units (2) 9" xfId="10247"/>
    <cellStyle name="Link Units (2)_Annexe 6 IAS" xfId="10248"/>
    <cellStyle name="linked" xfId="10249"/>
    <cellStyle name="linked 2" xfId="10250"/>
    <cellStyle name="Linked Cell" xfId="10251"/>
    <cellStyle name="Linked Cell 10" xfId="10252"/>
    <cellStyle name="Linked Cell 11" xfId="10253"/>
    <cellStyle name="Linked Cell 12" xfId="10254"/>
    <cellStyle name="Linked Cell 13" xfId="10255"/>
    <cellStyle name="Linked Cell 2" xfId="10256"/>
    <cellStyle name="Linked Cell 3" xfId="10257"/>
    <cellStyle name="Linked Cell 4" xfId="10258"/>
    <cellStyle name="Linked Cell 5" xfId="10259"/>
    <cellStyle name="Linked Cell 6" xfId="10260"/>
    <cellStyle name="Linked Cell 7" xfId="10261"/>
    <cellStyle name="Linked Cell 8" xfId="10262"/>
    <cellStyle name="Linked Cell 9" xfId="10263"/>
    <cellStyle name="Linked Cell_45647 - Annexe 6a au 31 03 2011 v2" xfId="10264"/>
    <cellStyle name="Linked Data" xfId="10265"/>
    <cellStyle name="linked_Annexe 6 IAS" xfId="10266"/>
    <cellStyle name="LN" xfId="10267"/>
    <cellStyle name="LN 2" xfId="10268"/>
    <cellStyle name="LN 3" xfId="10269"/>
    <cellStyle name="LN_Annexe 6 IAS" xfId="10270"/>
    <cellStyle name="Locked" xfId="10271"/>
    <cellStyle name="Lookup" xfId="10272"/>
    <cellStyle name="m" xfId="10273"/>
    <cellStyle name="m 10" xfId="10274"/>
    <cellStyle name="m 11" xfId="10275"/>
    <cellStyle name="m 12" xfId="10276"/>
    <cellStyle name="m 13" xfId="10277"/>
    <cellStyle name="m 14" xfId="10278"/>
    <cellStyle name="m 15" xfId="10279"/>
    <cellStyle name="m 16" xfId="10280"/>
    <cellStyle name="m 17" xfId="10281"/>
    <cellStyle name="m 2" xfId="10282"/>
    <cellStyle name="m 2 2" xfId="10283"/>
    <cellStyle name="m 2_Annexe 6 IAS" xfId="10284"/>
    <cellStyle name="m 3" xfId="10285"/>
    <cellStyle name="m 4" xfId="10286"/>
    <cellStyle name="m 5" xfId="10287"/>
    <cellStyle name="m 6" xfId="10288"/>
    <cellStyle name="m 7" xfId="10289"/>
    <cellStyle name="m 8" xfId="10290"/>
    <cellStyle name="m 9" xfId="10291"/>
    <cellStyle name="m?ny_laroux" xfId="10292"/>
    <cellStyle name="m_Annexe 6 IAS" xfId="10293"/>
    <cellStyle name="m_Cadrage conso" xfId="10294"/>
    <cellStyle name="m_CONFIGURATION" xfId="10295"/>
    <cellStyle name="m_CONFIGURATION_Annexe 6 IAS" xfId="10296"/>
    <cellStyle name="m_CONTROLES" xfId="10297"/>
    <cellStyle name="m_CONTROLES_Annexe 6 IAS" xfId="10298"/>
    <cellStyle name="m_Degas HFTO" xfId="10299"/>
    <cellStyle name="m_Degas HFTO_Annexe 6 IAS" xfId="10300"/>
    <cellStyle name="m_Display" xfId="10301"/>
    <cellStyle name="m_Display_Annexe 6 IAS" xfId="10302"/>
    <cellStyle name="m_Feuil1" xfId="10303"/>
    <cellStyle name="m_Feuil1_Annexe 6 IAS" xfId="10304"/>
    <cellStyle name="m_shadow publication 2010.12" xfId="10305"/>
    <cellStyle name="m_shadow publication 2010.12 10" xfId="10306"/>
    <cellStyle name="m_shadow publication 2010.12 10_Annexe 6 IAS" xfId="10307"/>
    <cellStyle name="m_shadow publication 2010.12 10_CONFIGURATION" xfId="10308"/>
    <cellStyle name="m_shadow publication 2010.12 10_CONFIGURATION_Annexe 6 IAS" xfId="10309"/>
    <cellStyle name="m_shadow publication 2010.12 10_CONTROLES" xfId="10310"/>
    <cellStyle name="m_shadow publication 2010.12 10_CONTROLES_Annexe 6 IAS" xfId="10311"/>
    <cellStyle name="m_shadow publication 2010.12 10_Feuil1" xfId="10312"/>
    <cellStyle name="m_shadow publication 2010.12 10_Feuil1_Annexe 6 IAS" xfId="10313"/>
    <cellStyle name="m_shadow publication 2010.12 10_Sheet2" xfId="10314"/>
    <cellStyle name="m_shadow publication 2010.12 10_Sheet2_Annexe 6 IAS" xfId="10315"/>
    <cellStyle name="m_shadow publication 2010.12 11" xfId="10316"/>
    <cellStyle name="m_shadow publication 2010.12 11_Annexe 6 IAS" xfId="10317"/>
    <cellStyle name="m_shadow publication 2010.12 11_CONFIGURATION" xfId="10318"/>
    <cellStyle name="m_shadow publication 2010.12 11_CONFIGURATION_Annexe 6 IAS" xfId="10319"/>
    <cellStyle name="m_shadow publication 2010.12 11_CONTROLES" xfId="10320"/>
    <cellStyle name="m_shadow publication 2010.12 11_CONTROLES_Annexe 6 IAS" xfId="10321"/>
    <cellStyle name="m_shadow publication 2010.12 11_Feuil1" xfId="10322"/>
    <cellStyle name="m_shadow publication 2010.12 11_Feuil1_Annexe 6 IAS" xfId="10323"/>
    <cellStyle name="m_shadow publication 2010.12 11_Sheet2" xfId="10324"/>
    <cellStyle name="m_shadow publication 2010.12 11_Sheet2_Annexe 6 IAS" xfId="10325"/>
    <cellStyle name="m_shadow publication 2010.12 12" xfId="10326"/>
    <cellStyle name="m_shadow publication 2010.12 12_Annexe 6 IAS" xfId="10327"/>
    <cellStyle name="m_shadow publication 2010.12 12_CONFIGURATION" xfId="10328"/>
    <cellStyle name="m_shadow publication 2010.12 12_CONFIGURATION_Annexe 6 IAS" xfId="10329"/>
    <cellStyle name="m_shadow publication 2010.12 12_CONTROLES" xfId="10330"/>
    <cellStyle name="m_shadow publication 2010.12 12_CONTROLES_Annexe 6 IAS" xfId="10331"/>
    <cellStyle name="m_shadow publication 2010.12 12_Sheet2" xfId="10332"/>
    <cellStyle name="m_shadow publication 2010.12 12_Sheet2_Annexe 6 IAS" xfId="10333"/>
    <cellStyle name="m_shadow publication 2010.12 13" xfId="10334"/>
    <cellStyle name="m_shadow publication 2010.12 13_Annexe 6 IAS" xfId="10335"/>
    <cellStyle name="m_shadow publication 2010.12 13_CONFIGURATION" xfId="10336"/>
    <cellStyle name="m_shadow publication 2010.12 13_CONFIGURATION_Annexe 6 IAS" xfId="10337"/>
    <cellStyle name="m_shadow publication 2010.12 13_CONTROLES" xfId="10338"/>
    <cellStyle name="m_shadow publication 2010.12 13_CONTROLES_Annexe 6 IAS" xfId="10339"/>
    <cellStyle name="m_shadow publication 2010.12 13_Sheet2" xfId="10340"/>
    <cellStyle name="m_shadow publication 2010.12 13_Sheet2_Annexe 6 IAS" xfId="10341"/>
    <cellStyle name="m_shadow publication 2010.12 14" xfId="10342"/>
    <cellStyle name="m_shadow publication 2010.12 14_Annexe 6 IAS" xfId="10343"/>
    <cellStyle name="m_shadow publication 2010.12 15" xfId="10344"/>
    <cellStyle name="m_shadow publication 2010.12 15_Annexe 6 IAS" xfId="10345"/>
    <cellStyle name="m_shadow publication 2010.12 16" xfId="10346"/>
    <cellStyle name="m_shadow publication 2010.12 16_Annexe 6 IAS" xfId="10347"/>
    <cellStyle name="m_shadow publication 2010.12 17" xfId="10348"/>
    <cellStyle name="m_shadow publication 2010.12 17_Annexe 6 IAS" xfId="10349"/>
    <cellStyle name="m_shadow publication 2010.12 2" xfId="10350"/>
    <cellStyle name="m_shadow publication 2010.12 2 2" xfId="10351"/>
    <cellStyle name="m_shadow publication 2010.12 2 2_Annexe 6 IAS" xfId="10352"/>
    <cellStyle name="m_shadow publication 2010.12 2 2_CONFIGURATION" xfId="10353"/>
    <cellStyle name="m_shadow publication 2010.12 2 2_CONFIGURATION_Annexe 6 IAS" xfId="10354"/>
    <cellStyle name="m_shadow publication 2010.12 2_Annexe 6 IAS" xfId="10355"/>
    <cellStyle name="m_shadow publication 2010.12 2_CONFIGURATION" xfId="10356"/>
    <cellStyle name="m_shadow publication 2010.12 2_CONFIGURATION_Annexe 6 IAS" xfId="10357"/>
    <cellStyle name="m_shadow publication 2010.12 2_CONTROLES" xfId="10358"/>
    <cellStyle name="m_shadow publication 2010.12 2_CONTROLES_Annexe 6 IAS" xfId="10359"/>
    <cellStyle name="m_shadow publication 2010.12 2_Feuil1" xfId="10360"/>
    <cellStyle name="m_shadow publication 2010.12 2_Feuil1_Annexe 6 IAS" xfId="10361"/>
    <cellStyle name="m_shadow publication 2010.12 2_Sheet2" xfId="10362"/>
    <cellStyle name="m_shadow publication 2010.12 2_Sheet2_Annexe 6 IAS" xfId="10363"/>
    <cellStyle name="m_shadow publication 2010.12 3" xfId="10364"/>
    <cellStyle name="m_shadow publication 2010.12 3_Annexe 6 IAS" xfId="10365"/>
    <cellStyle name="m_shadow publication 2010.12 3_CONFIGURATION" xfId="10366"/>
    <cellStyle name="m_shadow publication 2010.12 3_CONFIGURATION_Annexe 6 IAS" xfId="10367"/>
    <cellStyle name="m_shadow publication 2010.12 3_CONTROLES" xfId="10368"/>
    <cellStyle name="m_shadow publication 2010.12 3_CONTROLES_Annexe 6 IAS" xfId="10369"/>
    <cellStyle name="m_shadow publication 2010.12 3_Feuil1" xfId="10370"/>
    <cellStyle name="m_shadow publication 2010.12 3_Feuil1_Annexe 6 IAS" xfId="10371"/>
    <cellStyle name="m_shadow publication 2010.12 3_Sheet2" xfId="10372"/>
    <cellStyle name="m_shadow publication 2010.12 3_Sheet2_Annexe 6 IAS" xfId="10373"/>
    <cellStyle name="m_shadow publication 2010.12 4" xfId="10374"/>
    <cellStyle name="m_shadow publication 2010.12 4_Annexe 6 IAS" xfId="10375"/>
    <cellStyle name="m_shadow publication 2010.12 4_CONFIGURATION" xfId="10376"/>
    <cellStyle name="m_shadow publication 2010.12 4_CONFIGURATION_Annexe 6 IAS" xfId="10377"/>
    <cellStyle name="m_shadow publication 2010.12 4_CONTROLES" xfId="10378"/>
    <cellStyle name="m_shadow publication 2010.12 4_CONTROLES_Annexe 6 IAS" xfId="10379"/>
    <cellStyle name="m_shadow publication 2010.12 4_Feuil1" xfId="10380"/>
    <cellStyle name="m_shadow publication 2010.12 4_Feuil1_Annexe 6 IAS" xfId="10381"/>
    <cellStyle name="m_shadow publication 2010.12 4_Sheet2" xfId="10382"/>
    <cellStyle name="m_shadow publication 2010.12 4_Sheet2_Annexe 6 IAS" xfId="10383"/>
    <cellStyle name="m_shadow publication 2010.12 5" xfId="10384"/>
    <cellStyle name="m_shadow publication 2010.12 5_Annexe 6 IAS" xfId="10385"/>
    <cellStyle name="m_shadow publication 2010.12 5_CONFIGURATION" xfId="10386"/>
    <cellStyle name="m_shadow publication 2010.12 5_CONFIGURATION_Annexe 6 IAS" xfId="10387"/>
    <cellStyle name="m_shadow publication 2010.12 5_CONTROLES" xfId="10388"/>
    <cellStyle name="m_shadow publication 2010.12 5_CONTROLES_Annexe 6 IAS" xfId="10389"/>
    <cellStyle name="m_shadow publication 2010.12 5_Feuil1" xfId="10390"/>
    <cellStyle name="m_shadow publication 2010.12 5_Feuil1_Annexe 6 IAS" xfId="10391"/>
    <cellStyle name="m_shadow publication 2010.12 5_Sheet2" xfId="10392"/>
    <cellStyle name="m_shadow publication 2010.12 5_Sheet2_Annexe 6 IAS" xfId="10393"/>
    <cellStyle name="m_shadow publication 2010.12 6" xfId="10394"/>
    <cellStyle name="m_shadow publication 2010.12 6_Annexe 6 IAS" xfId="10395"/>
    <cellStyle name="m_shadow publication 2010.12 6_CONFIGURATION" xfId="10396"/>
    <cellStyle name="m_shadow publication 2010.12 6_CONFIGURATION_Annexe 6 IAS" xfId="10397"/>
    <cellStyle name="m_shadow publication 2010.12 6_CONTROLES" xfId="10398"/>
    <cellStyle name="m_shadow publication 2010.12 6_CONTROLES_Annexe 6 IAS" xfId="10399"/>
    <cellStyle name="m_shadow publication 2010.12 6_Feuil1" xfId="10400"/>
    <cellStyle name="m_shadow publication 2010.12 6_Feuil1_Annexe 6 IAS" xfId="10401"/>
    <cellStyle name="m_shadow publication 2010.12 6_Sheet2" xfId="10402"/>
    <cellStyle name="m_shadow publication 2010.12 6_Sheet2_Annexe 6 IAS" xfId="10403"/>
    <cellStyle name="m_shadow publication 2010.12 7" xfId="10404"/>
    <cellStyle name="m_shadow publication 2010.12 7_Annexe 6 IAS" xfId="10405"/>
    <cellStyle name="m_shadow publication 2010.12 7_CONFIGURATION" xfId="10406"/>
    <cellStyle name="m_shadow publication 2010.12 7_CONFIGURATION_Annexe 6 IAS" xfId="10407"/>
    <cellStyle name="m_shadow publication 2010.12 7_CONTROLES" xfId="10408"/>
    <cellStyle name="m_shadow publication 2010.12 7_CONTROLES_Annexe 6 IAS" xfId="10409"/>
    <cellStyle name="m_shadow publication 2010.12 7_Feuil1" xfId="10410"/>
    <cellStyle name="m_shadow publication 2010.12 7_Feuil1_Annexe 6 IAS" xfId="10411"/>
    <cellStyle name="m_shadow publication 2010.12 7_Sheet2" xfId="10412"/>
    <cellStyle name="m_shadow publication 2010.12 7_Sheet2_Annexe 6 IAS" xfId="10413"/>
    <cellStyle name="m_shadow publication 2010.12 8" xfId="10414"/>
    <cellStyle name="m_shadow publication 2010.12 8_Annexe 6 IAS" xfId="10415"/>
    <cellStyle name="m_shadow publication 2010.12 8_CONFIGURATION" xfId="10416"/>
    <cellStyle name="m_shadow publication 2010.12 8_CONFIGURATION_Annexe 6 IAS" xfId="10417"/>
    <cellStyle name="m_shadow publication 2010.12 8_CONTROLES" xfId="10418"/>
    <cellStyle name="m_shadow publication 2010.12 8_CONTROLES_Annexe 6 IAS" xfId="10419"/>
    <cellStyle name="m_shadow publication 2010.12 8_Feuil1" xfId="10420"/>
    <cellStyle name="m_shadow publication 2010.12 8_Feuil1_Annexe 6 IAS" xfId="10421"/>
    <cellStyle name="m_shadow publication 2010.12 8_Sheet2" xfId="10422"/>
    <cellStyle name="m_shadow publication 2010.12 8_Sheet2_Annexe 6 IAS" xfId="10423"/>
    <cellStyle name="m_shadow publication 2010.12 9" xfId="10424"/>
    <cellStyle name="m_shadow publication 2010.12 9_Annexe 6 IAS" xfId="10425"/>
    <cellStyle name="m_shadow publication 2010.12 9_CONFIGURATION" xfId="10426"/>
    <cellStyle name="m_shadow publication 2010.12 9_CONFIGURATION_Annexe 6 IAS" xfId="10427"/>
    <cellStyle name="m_shadow publication 2010.12 9_CONTROLES" xfId="10428"/>
    <cellStyle name="m_shadow publication 2010.12 9_CONTROLES_Annexe 6 IAS" xfId="10429"/>
    <cellStyle name="m_shadow publication 2010.12 9_Feuil1" xfId="10430"/>
    <cellStyle name="m_shadow publication 2010.12 9_Feuil1_Annexe 6 IAS" xfId="10431"/>
    <cellStyle name="m_shadow publication 2010.12 9_Sheet2" xfId="10432"/>
    <cellStyle name="m_shadow publication 2010.12 9_Sheet2_Annexe 6 IAS" xfId="10433"/>
    <cellStyle name="m_shadow publication 2010.12_Annexe 6 IAS" xfId="10434"/>
    <cellStyle name="m_shadow publication 2010.12_CONFIGURATION" xfId="10435"/>
    <cellStyle name="m_shadow publication 2010.12_CONFIGURATION_Annexe 6 IAS" xfId="10436"/>
    <cellStyle name="m_shadow publication 2010.12_CONTROLES" xfId="10437"/>
    <cellStyle name="m_shadow publication 2010.12_CONTROLES_Annexe 6 IAS" xfId="10438"/>
    <cellStyle name="m_shadow publication 2010.12_Display" xfId="10439"/>
    <cellStyle name="m_shadow publication 2010.12_Display_Annexe 6 IAS" xfId="10440"/>
    <cellStyle name="m_shadow publication 2010.12_Feuil1" xfId="10441"/>
    <cellStyle name="m_shadow publication 2010.12_Feuil1_Annexe 6 IAS" xfId="10442"/>
    <cellStyle name="m_shadow publication 2010.12_Sheet1" xfId="10443"/>
    <cellStyle name="m_shadow publication 2010.12_Sheet1_Annexe 6 IAS" xfId="10444"/>
    <cellStyle name="m_shadow publication 2010.12_Sheet1_CONTROLES" xfId="10445"/>
    <cellStyle name="m_shadow publication 2010.12_Sheet1_CONTROLES_Annexe 6 IAS" xfId="10446"/>
    <cellStyle name="m_shadow publication 2010.12_Sheet2" xfId="10447"/>
    <cellStyle name="m_shadow publication 2010.12_Sheet2_Annexe 6 IAS" xfId="10448"/>
    <cellStyle name="m_Sheet1" xfId="10449"/>
    <cellStyle name="m_Sheet1_Annexe 6 IAS" xfId="10450"/>
    <cellStyle name="m_Sheet1_CONTROLES" xfId="10451"/>
    <cellStyle name="m_Sheet1_CONTROLES_Annexe 6 IAS" xfId="10452"/>
    <cellStyle name="m_Sheet2" xfId="10453"/>
    <cellStyle name="m_Sheet2_Annexe 6 IAS" xfId="10454"/>
    <cellStyle name="m_Synthese cumul 300910" xfId="10455"/>
    <cellStyle name="m_Synthese cumul 300910 10" xfId="10456"/>
    <cellStyle name="m_Synthese cumul 300910 10_Annexe 6 IAS" xfId="10457"/>
    <cellStyle name="m_Synthese cumul 300910 10_CONFIGURATION" xfId="10458"/>
    <cellStyle name="m_Synthese cumul 300910 10_CONFIGURATION_Annexe 6 IAS" xfId="10459"/>
    <cellStyle name="m_Synthese cumul 300910 10_CONTROLES" xfId="10460"/>
    <cellStyle name="m_Synthese cumul 300910 10_CONTROLES_Annexe 6 IAS" xfId="10461"/>
    <cellStyle name="m_Synthese cumul 300910 10_Feuil1" xfId="10462"/>
    <cellStyle name="m_Synthese cumul 300910 10_Feuil1_Annexe 6 IAS" xfId="10463"/>
    <cellStyle name="m_Synthese cumul 300910 10_Sheet2" xfId="10464"/>
    <cellStyle name="m_Synthese cumul 300910 10_Sheet2_Annexe 6 IAS" xfId="10465"/>
    <cellStyle name="m_Synthese cumul 300910 11" xfId="10466"/>
    <cellStyle name="m_Synthese cumul 300910 11_Annexe 6 IAS" xfId="10467"/>
    <cellStyle name="m_Synthese cumul 300910 11_CONFIGURATION" xfId="10468"/>
    <cellStyle name="m_Synthese cumul 300910 11_CONFIGURATION_Annexe 6 IAS" xfId="10469"/>
    <cellStyle name="m_Synthese cumul 300910 11_CONTROLES" xfId="10470"/>
    <cellStyle name="m_Synthese cumul 300910 11_CONTROLES_Annexe 6 IAS" xfId="10471"/>
    <cellStyle name="m_Synthese cumul 300910 11_Feuil1" xfId="10472"/>
    <cellStyle name="m_Synthese cumul 300910 11_Feuil1_Annexe 6 IAS" xfId="10473"/>
    <cellStyle name="m_Synthese cumul 300910 11_Sheet2" xfId="10474"/>
    <cellStyle name="m_Synthese cumul 300910 11_Sheet2_Annexe 6 IAS" xfId="10475"/>
    <cellStyle name="m_Synthese cumul 300910 12" xfId="10476"/>
    <cellStyle name="m_Synthese cumul 300910 12_Annexe 6 IAS" xfId="10477"/>
    <cellStyle name="m_Synthese cumul 300910 12_CONFIGURATION" xfId="10478"/>
    <cellStyle name="m_Synthese cumul 300910 12_CONFIGURATION_Annexe 6 IAS" xfId="10479"/>
    <cellStyle name="m_Synthese cumul 300910 12_CONTROLES" xfId="10480"/>
    <cellStyle name="m_Synthese cumul 300910 12_CONTROLES_Annexe 6 IAS" xfId="10481"/>
    <cellStyle name="m_Synthese cumul 300910 12_Sheet2" xfId="10482"/>
    <cellStyle name="m_Synthese cumul 300910 12_Sheet2_Annexe 6 IAS" xfId="10483"/>
    <cellStyle name="m_Synthese cumul 300910 13" xfId="10484"/>
    <cellStyle name="m_Synthese cumul 300910 13_Annexe 6 IAS" xfId="10485"/>
    <cellStyle name="m_Synthese cumul 300910 13_CONFIGURATION" xfId="10486"/>
    <cellStyle name="m_Synthese cumul 300910 13_CONFIGURATION_Annexe 6 IAS" xfId="10487"/>
    <cellStyle name="m_Synthese cumul 300910 13_CONTROLES" xfId="10488"/>
    <cellStyle name="m_Synthese cumul 300910 13_CONTROLES_Annexe 6 IAS" xfId="10489"/>
    <cellStyle name="m_Synthese cumul 300910 13_Sheet2" xfId="10490"/>
    <cellStyle name="m_Synthese cumul 300910 13_Sheet2_Annexe 6 IAS" xfId="10491"/>
    <cellStyle name="m_Synthese cumul 300910 14" xfId="10492"/>
    <cellStyle name="m_Synthese cumul 300910 14_Annexe 6 IAS" xfId="10493"/>
    <cellStyle name="m_Synthese cumul 300910 15" xfId="10494"/>
    <cellStyle name="m_Synthese cumul 300910 15_Annexe 6 IAS" xfId="10495"/>
    <cellStyle name="m_Synthese cumul 300910 16" xfId="10496"/>
    <cellStyle name="m_Synthese cumul 300910 16_Annexe 6 IAS" xfId="10497"/>
    <cellStyle name="m_Synthese cumul 300910 17" xfId="10498"/>
    <cellStyle name="m_Synthese cumul 300910 17_Annexe 6 IAS" xfId="10499"/>
    <cellStyle name="m_Synthese cumul 300910 2" xfId="10500"/>
    <cellStyle name="m_Synthese cumul 300910 2 2" xfId="10501"/>
    <cellStyle name="m_Synthese cumul 300910 2 2_Annexe 6 IAS" xfId="10502"/>
    <cellStyle name="m_Synthese cumul 300910 2 2_CONFIGURATION" xfId="10503"/>
    <cellStyle name="m_Synthese cumul 300910 2 2_CONFIGURATION_Annexe 6 IAS" xfId="10504"/>
    <cellStyle name="m_Synthese cumul 300910 2_Annexe 6 IAS" xfId="10505"/>
    <cellStyle name="m_Synthese cumul 300910 2_CONFIGURATION" xfId="10506"/>
    <cellStyle name="m_Synthese cumul 300910 2_CONFIGURATION_Annexe 6 IAS" xfId="10507"/>
    <cellStyle name="m_Synthese cumul 300910 2_CONTROLES" xfId="10508"/>
    <cellStyle name="m_Synthese cumul 300910 2_CONTROLES_Annexe 6 IAS" xfId="10509"/>
    <cellStyle name="m_Synthese cumul 300910 2_Feuil1" xfId="10510"/>
    <cellStyle name="m_Synthese cumul 300910 2_Feuil1_Annexe 6 IAS" xfId="10511"/>
    <cellStyle name="m_Synthese cumul 300910 2_Sheet2" xfId="10512"/>
    <cellStyle name="m_Synthese cumul 300910 2_Sheet2_Annexe 6 IAS" xfId="10513"/>
    <cellStyle name="m_Synthese cumul 300910 3" xfId="10514"/>
    <cellStyle name="m_Synthese cumul 300910 3_Annexe 6 IAS" xfId="10515"/>
    <cellStyle name="m_Synthese cumul 300910 3_CONFIGURATION" xfId="10516"/>
    <cellStyle name="m_Synthese cumul 300910 3_CONFIGURATION_Annexe 6 IAS" xfId="10517"/>
    <cellStyle name="m_Synthese cumul 300910 3_CONTROLES" xfId="10518"/>
    <cellStyle name="m_Synthese cumul 300910 3_CONTROLES_Annexe 6 IAS" xfId="10519"/>
    <cellStyle name="m_Synthese cumul 300910 3_Feuil1" xfId="10520"/>
    <cellStyle name="m_Synthese cumul 300910 3_Feuil1_Annexe 6 IAS" xfId="10521"/>
    <cellStyle name="m_Synthese cumul 300910 3_Sheet2" xfId="10522"/>
    <cellStyle name="m_Synthese cumul 300910 3_Sheet2_Annexe 6 IAS" xfId="10523"/>
    <cellStyle name="m_Synthese cumul 300910 4" xfId="10524"/>
    <cellStyle name="m_Synthese cumul 300910 4_Annexe 6 IAS" xfId="10525"/>
    <cellStyle name="m_Synthese cumul 300910 4_CONFIGURATION" xfId="10526"/>
    <cellStyle name="m_Synthese cumul 300910 4_CONFIGURATION_Annexe 6 IAS" xfId="10527"/>
    <cellStyle name="m_Synthese cumul 300910 4_CONTROLES" xfId="10528"/>
    <cellStyle name="m_Synthese cumul 300910 4_CONTROLES_Annexe 6 IAS" xfId="10529"/>
    <cellStyle name="m_Synthese cumul 300910 4_Feuil1" xfId="10530"/>
    <cellStyle name="m_Synthese cumul 300910 4_Feuil1_Annexe 6 IAS" xfId="10531"/>
    <cellStyle name="m_Synthese cumul 300910 4_Sheet2" xfId="10532"/>
    <cellStyle name="m_Synthese cumul 300910 4_Sheet2_Annexe 6 IAS" xfId="10533"/>
    <cellStyle name="m_Synthese cumul 300910 5" xfId="10534"/>
    <cellStyle name="m_Synthese cumul 300910 5_Annexe 6 IAS" xfId="10535"/>
    <cellStyle name="m_Synthese cumul 300910 5_CONFIGURATION" xfId="10536"/>
    <cellStyle name="m_Synthese cumul 300910 5_CONFIGURATION_Annexe 6 IAS" xfId="10537"/>
    <cellStyle name="m_Synthese cumul 300910 5_CONTROLES" xfId="10538"/>
    <cellStyle name="m_Synthese cumul 300910 5_CONTROLES_Annexe 6 IAS" xfId="10539"/>
    <cellStyle name="m_Synthese cumul 300910 5_Feuil1" xfId="10540"/>
    <cellStyle name="m_Synthese cumul 300910 5_Feuil1_Annexe 6 IAS" xfId="10541"/>
    <cellStyle name="m_Synthese cumul 300910 5_Sheet2" xfId="10542"/>
    <cellStyle name="m_Synthese cumul 300910 5_Sheet2_Annexe 6 IAS" xfId="10543"/>
    <cellStyle name="m_Synthese cumul 300910 6" xfId="10544"/>
    <cellStyle name="m_Synthese cumul 300910 6_Annexe 6 IAS" xfId="10545"/>
    <cellStyle name="m_Synthese cumul 300910 6_CONFIGURATION" xfId="10546"/>
    <cellStyle name="m_Synthese cumul 300910 6_CONFIGURATION_Annexe 6 IAS" xfId="10547"/>
    <cellStyle name="m_Synthese cumul 300910 6_CONTROLES" xfId="10548"/>
    <cellStyle name="m_Synthese cumul 300910 6_CONTROLES_Annexe 6 IAS" xfId="10549"/>
    <cellStyle name="m_Synthese cumul 300910 6_Feuil1" xfId="10550"/>
    <cellStyle name="m_Synthese cumul 300910 6_Feuil1_Annexe 6 IAS" xfId="10551"/>
    <cellStyle name="m_Synthese cumul 300910 6_Sheet2" xfId="10552"/>
    <cellStyle name="m_Synthese cumul 300910 6_Sheet2_Annexe 6 IAS" xfId="10553"/>
    <cellStyle name="m_Synthese cumul 300910 7" xfId="10554"/>
    <cellStyle name="m_Synthese cumul 300910 7_Annexe 6 IAS" xfId="10555"/>
    <cellStyle name="m_Synthese cumul 300910 7_CONFIGURATION" xfId="10556"/>
    <cellStyle name="m_Synthese cumul 300910 7_CONFIGURATION_Annexe 6 IAS" xfId="10557"/>
    <cellStyle name="m_Synthese cumul 300910 7_CONTROLES" xfId="10558"/>
    <cellStyle name="m_Synthese cumul 300910 7_CONTROLES_Annexe 6 IAS" xfId="10559"/>
    <cellStyle name="m_Synthese cumul 300910 7_Feuil1" xfId="10560"/>
    <cellStyle name="m_Synthese cumul 300910 7_Feuil1_Annexe 6 IAS" xfId="10561"/>
    <cellStyle name="m_Synthese cumul 300910 7_Sheet2" xfId="10562"/>
    <cellStyle name="m_Synthese cumul 300910 7_Sheet2_Annexe 6 IAS" xfId="10563"/>
    <cellStyle name="m_Synthese cumul 300910 8" xfId="10564"/>
    <cellStyle name="m_Synthese cumul 300910 8_Annexe 6 IAS" xfId="10565"/>
    <cellStyle name="m_Synthese cumul 300910 8_CONFIGURATION" xfId="10566"/>
    <cellStyle name="m_Synthese cumul 300910 8_CONFIGURATION_Annexe 6 IAS" xfId="10567"/>
    <cellStyle name="m_Synthese cumul 300910 8_CONTROLES" xfId="10568"/>
    <cellStyle name="m_Synthese cumul 300910 8_CONTROLES_Annexe 6 IAS" xfId="10569"/>
    <cellStyle name="m_Synthese cumul 300910 8_Feuil1" xfId="10570"/>
    <cellStyle name="m_Synthese cumul 300910 8_Feuil1_Annexe 6 IAS" xfId="10571"/>
    <cellStyle name="m_Synthese cumul 300910 8_Sheet2" xfId="10572"/>
    <cellStyle name="m_Synthese cumul 300910 8_Sheet2_Annexe 6 IAS" xfId="10573"/>
    <cellStyle name="m_Synthese cumul 300910 9" xfId="10574"/>
    <cellStyle name="m_Synthese cumul 300910 9_Annexe 6 IAS" xfId="10575"/>
    <cellStyle name="m_Synthese cumul 300910 9_CONFIGURATION" xfId="10576"/>
    <cellStyle name="m_Synthese cumul 300910 9_CONFIGURATION_Annexe 6 IAS" xfId="10577"/>
    <cellStyle name="m_Synthese cumul 300910 9_CONTROLES" xfId="10578"/>
    <cellStyle name="m_Synthese cumul 300910 9_CONTROLES_Annexe 6 IAS" xfId="10579"/>
    <cellStyle name="m_Synthese cumul 300910 9_Feuil1" xfId="10580"/>
    <cellStyle name="m_Synthese cumul 300910 9_Feuil1_Annexe 6 IAS" xfId="10581"/>
    <cellStyle name="m_Synthese cumul 300910 9_Sheet2" xfId="10582"/>
    <cellStyle name="m_Synthese cumul 300910 9_Sheet2_Annexe 6 IAS" xfId="10583"/>
    <cellStyle name="m_Synthese cumul 300910_Annexe 6 IAS" xfId="10584"/>
    <cellStyle name="m_Synthese cumul 300910_CONFIGURATION" xfId="10585"/>
    <cellStyle name="m_Synthese cumul 300910_CONFIGURATION_Annexe 6 IAS" xfId="10586"/>
    <cellStyle name="m_Synthese cumul 300910_CONTROLES" xfId="10587"/>
    <cellStyle name="m_Synthese cumul 300910_CONTROLES_Annexe 6 IAS" xfId="10588"/>
    <cellStyle name="m_Synthese cumul 300910_Display" xfId="10589"/>
    <cellStyle name="m_Synthese cumul 300910_Display_Annexe 6 IAS" xfId="10590"/>
    <cellStyle name="m_Synthese cumul 300910_Feuil1" xfId="10591"/>
    <cellStyle name="m_Synthese cumul 300910_Feuil1_Annexe 6 IAS" xfId="10592"/>
    <cellStyle name="m_Synthese cumul 300910_Sheet1" xfId="10593"/>
    <cellStyle name="m_Synthese cumul 300910_Sheet1_Annexe 6 IAS" xfId="10594"/>
    <cellStyle name="m_Synthese cumul 300910_Sheet1_CONTROLES" xfId="10595"/>
    <cellStyle name="m_Synthese cumul 300910_Sheet1_CONTROLES_Annexe 6 IAS" xfId="10596"/>
    <cellStyle name="m_Synthese cumul 300910_Sheet2" xfId="10597"/>
    <cellStyle name="m_Synthese cumul 300910_Sheet2_Annexe 6 IAS" xfId="10598"/>
    <cellStyle name="MAND_x000a_CHECK.COMMAND_x000e_RENAME.COMMAND_x0008_SHOW.BAR_x000b_DELETE.MENU_x000e_DELETE.COMMAND_x000e_GET.CHA" xfId="10599"/>
    <cellStyle name="MAND_x000d_CHECK.COMMAND_x000e_RENAME.COMMAND_x0008_SHOW.BAR_x000b_DELETE.MENU_x000e_DELETE.COMMAND_x000e_GET.CHA" xfId="10600"/>
    <cellStyle name="MAND_x000d_CHECK.COMMAND_x000e_RENAME.COMMAND_x0008_SHOW.BAR_x000b_DELETE.MENU_x000e_DELETE.COMMAND_x000e_GET.CHA 2" xfId="10601"/>
    <cellStyle name="MAND_x000d_CHECK.COMMAND_x000e_RENAME.COMMAND_x0008_SHOW.BAR_x000b_DELETE.MENU_x000e_DELETE.COMMAND_x000e_GET.CHA 2 2" xfId="10602"/>
    <cellStyle name="MAND_x000d_CHECK.COMMAND_x000e_RENAME.COMMAND_x0008_SHOW.BAR_x000b_DELETE.MENU_x000e_DELETE.COMMAND_x000e_GET.CHA 2 2 2" xfId="10603"/>
    <cellStyle name="MAND_x000d_CHECK.COMMAND_x000e_RENAME.COMMAND_x0008_SHOW.BAR_x000b_DELETE.MENU_x000e_DELETE.COMMAND_x000e_GET.CHA 2 3" xfId="10604"/>
    <cellStyle name="MAND_x000d_CHECK.COMMAND_x000e_RENAME.COMMAND_x0008_SHOW.BAR_x000b_DELETE.MENU_x000e_DELETE.COMMAND_x000e_GET.CHA 3" xfId="10605"/>
    <cellStyle name="MAND_x000d_CHECK.COMMAND_x000e_RENAME.COMMAND_x0008_SHOW.BAR_x000b_DELETE.MENU_x000e_DELETE.COMMAND_x000e_GET.CHA 3 2" xfId="10606"/>
    <cellStyle name="MAND_x000d_CHECK.COMMAND_x000e_RENAME.COMMAND_x0008_SHOW.BAR_x000b_DELETE.MENU_x000e_DELETE.COMMAND_x000e_GET.CHA 4" xfId="10607"/>
    <cellStyle name="MAND_x000d_CHECK.COMMAND_x000e_RENAME.COMMAND_x0008_SHOW.BAR_x000b_DELETE.MENU_x000e_DELETE.COMMAND_x000e_GET.CHA_Cadrage conso" xfId="10608"/>
    <cellStyle name="MANDCHECK.COMMAND_x000e_RENAME.COMMAND_x0008_SHOW.BAR_x000b_DELETE.MENU_x000e_DELETE.COMMAND_x000e_GET.CHA" xfId="10609"/>
    <cellStyle name="Map Labels" xfId="10610"/>
    <cellStyle name="Map Legend" xfId="10611"/>
    <cellStyle name="Map Title" xfId="10612"/>
    <cellStyle name="Maturity" xfId="10613"/>
    <cellStyle name="Maturity 2" xfId="10614"/>
    <cellStyle name="Maturity_Annexe 6 IAS" xfId="10615"/>
    <cellStyle name="meny_laroux" xfId="10616"/>
    <cellStyle name="měny_laroux" xfId="10617"/>
    <cellStyle name="meny_laroux_1" xfId="10618"/>
    <cellStyle name="měny_laroux_1" xfId="10619"/>
    <cellStyle name="meny_laroux_1_Accueil" xfId="10620"/>
    <cellStyle name="měny_laroux_1_Accueil" xfId="10621"/>
    <cellStyle name="meny_laroux_1_Accueil 2" xfId="10622"/>
    <cellStyle name="měny_laroux_1_Accueil 2" xfId="10623"/>
    <cellStyle name="meny_laroux_1_Accueil 2_Annexe 6 IAS" xfId="10624"/>
    <cellStyle name="měny_laroux_1_Accueil 2_Annexe 6 IAS" xfId="10625"/>
    <cellStyle name="meny_laroux_1_Accueil 2_CONFIGURATION" xfId="10626"/>
    <cellStyle name="měny_laroux_1_Accueil 2_CONFIGURATION" xfId="10627"/>
    <cellStyle name="meny_laroux_1_Accueil 2_CONFIGURATION_Annexe 6 IAS" xfId="10628"/>
    <cellStyle name="měny_laroux_1_Accueil 2_CONFIGURATION_Annexe 6 IAS" xfId="10629"/>
    <cellStyle name="meny_laroux_1_Accueil_Annexe 6 IAS" xfId="10630"/>
    <cellStyle name="měny_laroux_1_Accueil_Annexe 6 IAS" xfId="10631"/>
    <cellStyle name="meny_laroux_1_Accueil_CONFIGURATION" xfId="10632"/>
    <cellStyle name="měny_laroux_1_Accueil_CONFIGURATION" xfId="10633"/>
    <cellStyle name="meny_laroux_1_Accueil_CONFIGURATION_Annexe 6 IAS" xfId="10634"/>
    <cellStyle name="měny_laroux_1_Accueil_CONFIGURATION_Annexe 6 IAS" xfId="10635"/>
    <cellStyle name="meny_laroux_1_Annexe 6 IAS" xfId="10636"/>
    <cellStyle name="měny_laroux_1_Annexe 6 IAS" xfId="10637"/>
    <cellStyle name="meny_laroux_1_Base Interim 2002" xfId="10638"/>
    <cellStyle name="měny_laroux_1_Base Interim 2002" xfId="10639"/>
    <cellStyle name="meny_laroux_1_Base Interim 2002 2" xfId="10640"/>
    <cellStyle name="měny_laroux_1_Base Interim 2002 2" xfId="10641"/>
    <cellStyle name="meny_laroux_1_Base Interim 2002 2_Annexe 6 IAS" xfId="10642"/>
    <cellStyle name="měny_laroux_1_Base Interim 2002 2_Annexe 6 IAS" xfId="10643"/>
    <cellStyle name="meny_laroux_1_Base Interim 2002 2_CONFIGURATION" xfId="10644"/>
    <cellStyle name="měny_laroux_1_Base Interim 2002 2_CONFIGURATION" xfId="10645"/>
    <cellStyle name="meny_laroux_1_Base Interim 2002 2_CONFIGURATION_Annexe 6 IAS" xfId="10646"/>
    <cellStyle name="měny_laroux_1_Base Interim 2002 2_CONFIGURATION_Annexe 6 IAS" xfId="10647"/>
    <cellStyle name="meny_laroux_1_Base Interim 2002_Annexe 6 IAS" xfId="10648"/>
    <cellStyle name="měny_laroux_1_Base Interim 2002_Annexe 6 IAS" xfId="10649"/>
    <cellStyle name="meny_laroux_1_Base Interim 2002_CONFIGURATION" xfId="10650"/>
    <cellStyle name="měny_laroux_1_Base Interim 2002_CONFIGURATION" xfId="10651"/>
    <cellStyle name="meny_laroux_1_Base Interim 2002_CONFIGURATION_Annexe 6 IAS" xfId="10652"/>
    <cellStyle name="měny_laroux_1_Base Interim 2002_CONFIGURATION_Annexe 6 IAS" xfId="10653"/>
    <cellStyle name="meny_laroux_1_classeur1" xfId="10654"/>
    <cellStyle name="měny_laroux_1_classeur1" xfId="10655"/>
    <cellStyle name="meny_laroux_1_classeur1 2" xfId="10656"/>
    <cellStyle name="měny_laroux_1_classeur1 2" xfId="10657"/>
    <cellStyle name="meny_laroux_1_classeur1 2_Annexe 6 IAS" xfId="10658"/>
    <cellStyle name="měny_laroux_1_classeur1 2_Annexe 6 IAS" xfId="10659"/>
    <cellStyle name="meny_laroux_1_classeur1 2_CONFIGURATION" xfId="10660"/>
    <cellStyle name="měny_laroux_1_classeur1 2_CONFIGURATION" xfId="10661"/>
    <cellStyle name="meny_laroux_1_classeur1 2_CONFIGURATION_Annexe 6 IAS" xfId="10662"/>
    <cellStyle name="měny_laroux_1_classeur1 2_CONFIGURATION_Annexe 6 IAS" xfId="10663"/>
    <cellStyle name="meny_laroux_1_classeur1_Annexe 6 IAS" xfId="10664"/>
    <cellStyle name="měny_laroux_1_classeur1_Annexe 6 IAS" xfId="10665"/>
    <cellStyle name="meny_laroux_1_classeur1_CONFIGURATION" xfId="10666"/>
    <cellStyle name="měny_laroux_1_classeur1_CONFIGURATION" xfId="10667"/>
    <cellStyle name="meny_laroux_1_classeur1_CONFIGURATION_Annexe 6 IAS" xfId="10668"/>
    <cellStyle name="měny_laroux_1_classeur1_CONFIGURATION_Annexe 6 IAS" xfId="10669"/>
    <cellStyle name="meny_laroux_1_CONFIGURATION" xfId="10670"/>
    <cellStyle name="měny_laroux_1_CONFIGURATION" xfId="10671"/>
    <cellStyle name="meny_laroux_1_CONFIGURATION_Annexe 6 IAS" xfId="10672"/>
    <cellStyle name="měny_laroux_1_CONFIGURATION_Annexe 6 IAS" xfId="10673"/>
    <cellStyle name="meny_laroux_1_DSS segments (hors EI)" xfId="10674"/>
    <cellStyle name="měny_laroux_1_DSS segments (hors EI)" xfId="10675"/>
    <cellStyle name="meny_laroux_1_DSS segments (hors EI) 2" xfId="10676"/>
    <cellStyle name="měny_laroux_1_DSS segments (hors EI) 2" xfId="10677"/>
    <cellStyle name="meny_laroux_1_DSS segments (hors EI) 2_Annexe 6 IAS" xfId="10678"/>
    <cellStyle name="měny_laroux_1_DSS segments (hors EI) 2_Annexe 6 IAS" xfId="10679"/>
    <cellStyle name="meny_laroux_1_DSS segments (hors EI) 2_CONFIGURATION" xfId="10680"/>
    <cellStyle name="měny_laroux_1_DSS segments (hors EI) 2_CONFIGURATION" xfId="10681"/>
    <cellStyle name="meny_laroux_1_DSS segments (hors EI) 2_CONFIGURATION_Annexe 6 IAS" xfId="10682"/>
    <cellStyle name="měny_laroux_1_DSS segments (hors EI) 2_CONFIGURATION_Annexe 6 IAS" xfId="10683"/>
    <cellStyle name="meny_laroux_1_DSS segments (hors EI)_Annexe 6 IAS" xfId="10684"/>
    <cellStyle name="měny_laroux_1_DSS segments (hors EI)_Annexe 6 IAS" xfId="10685"/>
    <cellStyle name="meny_laroux_1_DSS segments (hors EI)_CONFIGURATION" xfId="10686"/>
    <cellStyle name="měny_laroux_1_DSS segments (hors EI)_CONFIGURATION" xfId="10687"/>
    <cellStyle name="meny_laroux_1_DSS segments (hors EI)_CONFIGURATION_Annexe 6 IAS" xfId="10688"/>
    <cellStyle name="měny_laroux_1_DSS segments (hors EI)_CONFIGURATION_Annexe 6 IAS" xfId="10689"/>
    <cellStyle name="meny_laroux_1_Effectifs Repart" xfId="10690"/>
    <cellStyle name="měny_laroux_1_Effectifs Repart" xfId="10691"/>
    <cellStyle name="meny_laroux_1_Effectifs Repart 2" xfId="10692"/>
    <cellStyle name="měny_laroux_1_Effectifs Repart 2" xfId="10693"/>
    <cellStyle name="meny_laroux_1_Effectifs Repart 2_Annexe 6 IAS" xfId="10694"/>
    <cellStyle name="měny_laroux_1_Effectifs Repart 2_Annexe 6 IAS" xfId="10695"/>
    <cellStyle name="meny_laroux_1_Effectifs Repart 2_CONFIGURATION" xfId="10696"/>
    <cellStyle name="měny_laroux_1_Effectifs Repart 2_CONFIGURATION" xfId="10697"/>
    <cellStyle name="meny_laroux_1_Effectifs Repart 2_CONFIGURATION_Annexe 6 IAS" xfId="10698"/>
    <cellStyle name="měny_laroux_1_Effectifs Repart 2_CONFIGURATION_Annexe 6 IAS" xfId="10699"/>
    <cellStyle name="meny_laroux_1_Effectifs Repart_Annexe 6 IAS" xfId="10700"/>
    <cellStyle name="měny_laroux_1_Effectifs Repart_Annexe 6 IAS" xfId="10701"/>
    <cellStyle name="meny_laroux_1_Effectifs Repart_CONFIGURATION" xfId="10702"/>
    <cellStyle name="měny_laroux_1_Effectifs Repart_CONFIGURATION" xfId="10703"/>
    <cellStyle name="meny_laroux_1_Effectifs Repart_CONFIGURATION_Annexe 6 IAS" xfId="10704"/>
    <cellStyle name="měny_laroux_1_Effectifs Repart_CONFIGURATION_Annexe 6 IAS" xfId="10705"/>
    <cellStyle name="meny_laroux_1_Effectifs Totaux" xfId="10706"/>
    <cellStyle name="měny_laroux_1_Effectifs Totaux" xfId="10707"/>
    <cellStyle name="meny_laroux_1_Effectifs Totaux 2" xfId="10708"/>
    <cellStyle name="měny_laroux_1_Effectifs Totaux 2" xfId="10709"/>
    <cellStyle name="meny_laroux_1_Effectifs Totaux 2_Annexe 6 IAS" xfId="10710"/>
    <cellStyle name="měny_laroux_1_Effectifs Totaux 2_Annexe 6 IAS" xfId="10711"/>
    <cellStyle name="meny_laroux_1_Effectifs Totaux 2_CONFIGURATION" xfId="10712"/>
    <cellStyle name="měny_laroux_1_Effectifs Totaux 2_CONFIGURATION" xfId="10713"/>
    <cellStyle name="meny_laroux_1_Effectifs Totaux 2_CONFIGURATION_Annexe 6 IAS" xfId="10714"/>
    <cellStyle name="měny_laroux_1_Effectifs Totaux 2_CONFIGURATION_Annexe 6 IAS" xfId="10715"/>
    <cellStyle name="meny_laroux_1_Effectifs Totaux_Annexe 6 IAS" xfId="10716"/>
    <cellStyle name="měny_laroux_1_Effectifs Totaux_Annexe 6 IAS" xfId="10717"/>
    <cellStyle name="meny_laroux_1_Effectifs Totaux_CONFIGURATION" xfId="10718"/>
    <cellStyle name="měny_laroux_1_Effectifs Totaux_CONFIGURATION" xfId="10719"/>
    <cellStyle name="meny_laroux_1_Effectifs Totaux_CONFIGURATION_Annexe 6 IAS" xfId="10720"/>
    <cellStyle name="měny_laroux_1_Effectifs Totaux_CONFIGURATION_Annexe 6 IAS" xfId="10721"/>
    <cellStyle name="meny_laroux_1_IMR January" xfId="10722"/>
    <cellStyle name="měny_laroux_1_IMR January" xfId="10723"/>
    <cellStyle name="meny_laroux_1_IMR January 2" xfId="10724"/>
    <cellStyle name="měny_laroux_1_IMR January 2" xfId="10725"/>
    <cellStyle name="meny_laroux_1_IMR January 2_Annexe 6 IAS" xfId="10726"/>
    <cellStyle name="měny_laroux_1_IMR January 2_Annexe 6 IAS" xfId="10727"/>
    <cellStyle name="meny_laroux_1_IMR January 2_CONFIGURATION" xfId="10728"/>
    <cellStyle name="měny_laroux_1_IMR January 2_CONFIGURATION" xfId="10729"/>
    <cellStyle name="meny_laroux_1_IMR January 2_CONFIGURATION_Annexe 6 IAS" xfId="10730"/>
    <cellStyle name="měny_laroux_1_IMR January 2_CONFIGURATION_Annexe 6 IAS" xfId="10731"/>
    <cellStyle name="meny_laroux_1_IMR January_Annexe 6 IAS" xfId="10732"/>
    <cellStyle name="měny_laroux_1_IMR January_Annexe 6 IAS" xfId="10733"/>
    <cellStyle name="meny_laroux_1_IMR January_CONFIGURATION" xfId="10734"/>
    <cellStyle name="měny_laroux_1_IMR January_CONFIGURATION" xfId="10735"/>
    <cellStyle name="meny_laroux_1_IMR January_CONFIGURATION_Annexe 6 IAS" xfId="10736"/>
    <cellStyle name="měny_laroux_1_IMR January_CONFIGURATION_Annexe 6 IAS" xfId="10737"/>
    <cellStyle name="meny_laroux_1_Interim" xfId="10738"/>
    <cellStyle name="měny_laroux_1_Interim" xfId="10739"/>
    <cellStyle name="meny_laroux_1_Interim 2" xfId="10740"/>
    <cellStyle name="měny_laroux_1_Interim 2" xfId="10741"/>
    <cellStyle name="meny_laroux_1_Interim 2_Annexe 6 IAS" xfId="10742"/>
    <cellStyle name="měny_laroux_1_Interim 2_Annexe 6 IAS" xfId="10743"/>
    <cellStyle name="meny_laroux_1_Interim 2_CONFIGURATION" xfId="10744"/>
    <cellStyle name="měny_laroux_1_Interim 2_CONFIGURATION" xfId="10745"/>
    <cellStyle name="meny_laroux_1_Interim 2_CONFIGURATION_Annexe 6 IAS" xfId="10746"/>
    <cellStyle name="měny_laroux_1_Interim 2_CONFIGURATION_Annexe 6 IAS" xfId="10747"/>
    <cellStyle name="meny_laroux_1_Interim_Annexe 6 IAS" xfId="10748"/>
    <cellStyle name="měny_laroux_1_Interim_Annexe 6 IAS" xfId="10749"/>
    <cellStyle name="meny_laroux_1_Interim_CONFIGURATION" xfId="10750"/>
    <cellStyle name="měny_laroux_1_Interim_CONFIGURATION" xfId="10751"/>
    <cellStyle name="meny_laroux_1_Interim_CONFIGURATION_Annexe 6 IAS" xfId="10752"/>
    <cellStyle name="měny_laroux_1_Interim_CONFIGURATION_Annexe 6 IAS" xfId="10753"/>
    <cellStyle name="meny_laroux_1_phases comparées" xfId="10754"/>
    <cellStyle name="měny_laroux_1_phases comparées" xfId="10755"/>
    <cellStyle name="meny_laroux_1_phases comparées 2" xfId="10756"/>
    <cellStyle name="měny_laroux_1_phases comparées 2" xfId="10757"/>
    <cellStyle name="meny_laroux_1_phases comparées 2_Annexe 6 IAS" xfId="10758"/>
    <cellStyle name="měny_laroux_1_phases comparées 2_Annexe 6 IAS" xfId="10759"/>
    <cellStyle name="meny_laroux_1_phases comparées 2_CONFIGURATION" xfId="10760"/>
    <cellStyle name="měny_laroux_1_phases comparées 2_CONFIGURATION" xfId="10761"/>
    <cellStyle name="meny_laroux_1_phases comparées 2_CONFIGURATION_Annexe 6 IAS" xfId="10762"/>
    <cellStyle name="měny_laroux_1_phases comparées 2_CONFIGURATION_Annexe 6 IAS" xfId="10763"/>
    <cellStyle name="meny_laroux_1_phases comparées_Annexe 6 IAS" xfId="10764"/>
    <cellStyle name="měny_laroux_1_phases comparées_Annexe 6 IAS" xfId="10765"/>
    <cellStyle name="meny_laroux_1_phases comparées_CONFIGURATION" xfId="10766"/>
    <cellStyle name="měny_laroux_1_phases comparées_CONFIGURATION" xfId="10767"/>
    <cellStyle name="meny_laroux_1_phases comparées_CONFIGURATION_Annexe 6 IAS" xfId="10768"/>
    <cellStyle name="měny_laroux_1_phases comparées_CONFIGURATION_Annexe 6 IAS" xfId="10769"/>
    <cellStyle name="meny_laroux_1_Planilla de Trabajo J-10_VIDA" xfId="10770"/>
    <cellStyle name="měny_laroux_1_Planilla de Trabajo J-10_VIDA" xfId="10771"/>
    <cellStyle name="meny_laroux_1_Planilla de Trabajo J-10_VIDA 2" xfId="10772"/>
    <cellStyle name="měny_laroux_1_Planilla de Trabajo J-10_VIDA 2" xfId="10773"/>
    <cellStyle name="meny_laroux_1_Planilla de Trabajo J-10_VIDA 2_Annexe 6 IAS" xfId="10774"/>
    <cellStyle name="měny_laroux_1_Planilla de Trabajo J-10_VIDA 2_Annexe 6 IAS" xfId="10775"/>
    <cellStyle name="meny_laroux_1_Planilla de Trabajo J-10_VIDA 2_CONFIGURATION" xfId="10776"/>
    <cellStyle name="měny_laroux_1_Planilla de Trabajo J-10_VIDA 2_CONFIGURATION" xfId="10777"/>
    <cellStyle name="meny_laroux_1_Planilla de Trabajo J-10_VIDA 2_CONFIGURATION_Annexe 6 IAS" xfId="10778"/>
    <cellStyle name="měny_laroux_1_Planilla de Trabajo J-10_VIDA 2_CONFIGURATION_Annexe 6 IAS" xfId="10779"/>
    <cellStyle name="meny_laroux_1_Planilla de Trabajo J-10_VIDA_Annexe 6 IAS" xfId="10780"/>
    <cellStyle name="měny_laroux_1_Planilla de Trabajo J-10_VIDA_Annexe 6 IAS" xfId="10781"/>
    <cellStyle name="meny_laroux_1_Planilla de Trabajo J-10_VIDA_CONFIGURATION" xfId="10782"/>
    <cellStyle name="měny_laroux_1_Planilla de Trabajo J-10_VIDA_CONFIGURATION" xfId="10783"/>
    <cellStyle name="meny_laroux_1_Planilla de Trabajo J-10_VIDA_CONFIGURATION_Annexe 6 IAS" xfId="10784"/>
    <cellStyle name="měny_laroux_1_Planilla de Trabajo J-10_VIDA_CONFIGURATION_Annexe 6 IAS" xfId="10785"/>
    <cellStyle name="meny_laroux_1_referentiel" xfId="10786"/>
    <cellStyle name="měny_laroux_1_referentiel" xfId="10787"/>
    <cellStyle name="meny_laroux_1_referentiel 2" xfId="10788"/>
    <cellStyle name="měny_laroux_1_referentiel 2" xfId="10789"/>
    <cellStyle name="meny_laroux_1_referentiel 2_Annexe 6 IAS" xfId="10790"/>
    <cellStyle name="měny_laroux_1_referentiel 2_Annexe 6 IAS" xfId="10791"/>
    <cellStyle name="meny_laroux_1_referentiel 2_CONFIGURATION" xfId="10792"/>
    <cellStyle name="měny_laroux_1_referentiel 2_CONFIGURATION" xfId="10793"/>
    <cellStyle name="meny_laroux_1_referentiel 2_CONFIGURATION_Annexe 6 IAS" xfId="10794"/>
    <cellStyle name="měny_laroux_1_referentiel 2_CONFIGURATION_Annexe 6 IAS" xfId="10795"/>
    <cellStyle name="meny_laroux_1_referentiel_Annexe 6 IAS" xfId="10796"/>
    <cellStyle name="měny_laroux_1_referentiel_Annexe 6 IAS" xfId="10797"/>
    <cellStyle name="meny_laroux_1_referentiel_CONFIGURATION" xfId="10798"/>
    <cellStyle name="měny_laroux_1_referentiel_CONFIGURATION" xfId="10799"/>
    <cellStyle name="meny_laroux_1_referentiel_CONFIGURATION_Annexe 6 IAS" xfId="10800"/>
    <cellStyle name="měny_laroux_1_referentiel_CONFIGURATION_Annexe 6 IAS" xfId="10801"/>
    <cellStyle name="meny_laroux_1_Régies" xfId="10802"/>
    <cellStyle name="měny_laroux_1_Régies" xfId="10803"/>
    <cellStyle name="meny_laroux_1_Régies 2" xfId="10804"/>
    <cellStyle name="měny_laroux_1_Régies 2" xfId="10805"/>
    <cellStyle name="meny_laroux_1_Régies 2_Annexe 6 IAS" xfId="10806"/>
    <cellStyle name="měny_laroux_1_Régies 2_Annexe 6 IAS" xfId="10807"/>
    <cellStyle name="meny_laroux_1_Régies 2_CONFIGURATION" xfId="10808"/>
    <cellStyle name="měny_laroux_1_Régies 2_CONFIGURATION" xfId="10809"/>
    <cellStyle name="meny_laroux_1_Régies 2_CONFIGURATION_Annexe 6 IAS" xfId="10810"/>
    <cellStyle name="měny_laroux_1_Régies 2_CONFIGURATION_Annexe 6 IAS" xfId="10811"/>
    <cellStyle name="meny_laroux_1_Régies_Annexe 6 IAS" xfId="10812"/>
    <cellStyle name="měny_laroux_1_Régies_Annexe 6 IAS" xfId="10813"/>
    <cellStyle name="meny_laroux_1_Régies_CONFIGURATION" xfId="10814"/>
    <cellStyle name="měny_laroux_1_Régies_CONFIGURATION" xfId="10815"/>
    <cellStyle name="meny_laroux_1_Régies_CONFIGURATION_Annexe 6 IAS" xfId="10816"/>
    <cellStyle name="měny_laroux_1_Régies_CONFIGURATION_Annexe 6 IAS" xfId="10817"/>
    <cellStyle name="meny_laroux_1_Restitution OCEA Arrêté BNPP 03-06 segments" xfId="10818"/>
    <cellStyle name="měny_laroux_1_Restitution OCEA Arrêté BNPP 03-06 segments" xfId="10819"/>
    <cellStyle name="meny_laroux_1_Restitution OCEA Arrêté BNPP 03-06 segments 2" xfId="10820"/>
    <cellStyle name="měny_laroux_1_Restitution OCEA Arrêté BNPP 03-06 segments 2" xfId="10821"/>
    <cellStyle name="meny_laroux_1_Restitution OCEA Arrêté BNPP 03-06 segments 2_Annexe 6 IAS" xfId="10822"/>
    <cellStyle name="měny_laroux_1_Restitution OCEA Arrêté BNPP 03-06 segments 2_Annexe 6 IAS" xfId="10823"/>
    <cellStyle name="meny_laroux_1_Restitution OCEA Arrêté BNPP 03-06 segments 2_CONFIGURATION" xfId="10824"/>
    <cellStyle name="měny_laroux_1_Restitution OCEA Arrêté BNPP 03-06 segments 2_CONFIGURATION" xfId="10825"/>
    <cellStyle name="meny_laroux_1_Restitution OCEA Arrêté BNPP 03-06 segments 2_CONFIGURATION_Annexe 6 IAS" xfId="10826"/>
    <cellStyle name="měny_laroux_1_Restitution OCEA Arrêté BNPP 03-06 segments 2_CONFIGURATION_Annexe 6 IAS" xfId="10827"/>
    <cellStyle name="meny_laroux_1_Restitution OCEA Arrêté BNPP 03-06 segments_Annexe 6 IAS" xfId="10828"/>
    <cellStyle name="měny_laroux_1_Restitution OCEA Arrêté BNPP 03-06 segments_Annexe 6 IAS" xfId="10829"/>
    <cellStyle name="meny_laroux_1_Restitution OCEA Arrêté BNPP 03-06 segments_CONFIGURATION" xfId="10830"/>
    <cellStyle name="měny_laroux_1_Restitution OCEA Arrêté BNPP 03-06 segments_CONFIGURATION" xfId="10831"/>
    <cellStyle name="meny_laroux_1_Restitution OCEA Arrêté BNPP 03-06 segments_CONFIGURATION_Annexe 6 IAS" xfId="10832"/>
    <cellStyle name="měny_laroux_1_Restitution OCEA Arrêté BNPP 03-06 segments_CONFIGURATION_Annexe 6 IAS" xfId="10833"/>
    <cellStyle name="meny_laroux_1_restitution OCEA Arrêté BNPP 06-06" xfId="10834"/>
    <cellStyle name="měny_laroux_1_restitution OCEA Arrêté BNPP 06-06" xfId="10835"/>
    <cellStyle name="meny_laroux_1_restitution OCEA Arrêté BNPP 06-06 2" xfId="10836"/>
    <cellStyle name="měny_laroux_1_restitution OCEA Arrêté BNPP 06-06 2" xfId="10837"/>
    <cellStyle name="meny_laroux_1_restitution OCEA Arrêté BNPP 06-06 2_Annexe 6 IAS" xfId="10838"/>
    <cellStyle name="měny_laroux_1_restitution OCEA Arrêté BNPP 06-06 2_Annexe 6 IAS" xfId="10839"/>
    <cellStyle name="meny_laroux_1_restitution OCEA Arrêté BNPP 06-06 2_CONFIGURATION" xfId="10840"/>
    <cellStyle name="měny_laroux_1_restitution OCEA Arrêté BNPP 06-06 2_CONFIGURATION" xfId="10841"/>
    <cellStyle name="meny_laroux_1_restitution OCEA Arrêté BNPP 06-06 2_CONFIGURATION_Annexe 6 IAS" xfId="10842"/>
    <cellStyle name="měny_laroux_1_restitution OCEA Arrêté BNPP 06-06 2_CONFIGURATION_Annexe 6 IAS" xfId="10843"/>
    <cellStyle name="meny_laroux_1_restitution OCEA Arrêté BNPP 06-06_Annexe 6 IAS" xfId="10844"/>
    <cellStyle name="měny_laroux_1_restitution OCEA Arrêté BNPP 06-06_Annexe 6 IAS" xfId="10845"/>
    <cellStyle name="meny_laroux_1_restitution OCEA Arrêté BNPP 06-06_CONFIGURATION" xfId="10846"/>
    <cellStyle name="měny_laroux_1_restitution OCEA Arrêté BNPP 06-06_CONFIGURATION" xfId="10847"/>
    <cellStyle name="meny_laroux_1_restitution OCEA Arrêté BNPP 06-06_CONFIGURATION_Annexe 6 IAS" xfId="10848"/>
    <cellStyle name="měny_laroux_1_restitution OCEA Arrêté BNPP 06-06_CONFIGURATION_Annexe 6 IAS" xfId="10849"/>
    <cellStyle name="meny_laroux_1_restitution OCEA Arrêté BNPP 06-07 cadrage" xfId="10850"/>
    <cellStyle name="měny_laroux_1_restitution OCEA Arrêté BNPP 06-07 cadrage" xfId="10851"/>
    <cellStyle name="meny_laroux_1_restitution OCEA Arrêté BNPP 06-07 cadrage 2" xfId="10852"/>
    <cellStyle name="měny_laroux_1_restitution OCEA Arrêté BNPP 06-07 cadrage 2" xfId="10853"/>
    <cellStyle name="meny_laroux_1_restitution OCEA Arrêté BNPP 06-07 cadrage 2_Annexe 6 IAS" xfId="10854"/>
    <cellStyle name="měny_laroux_1_restitution OCEA Arrêté BNPP 06-07 cadrage 2_Annexe 6 IAS" xfId="10855"/>
    <cellStyle name="meny_laroux_1_restitution OCEA Arrêté BNPP 06-07 cadrage 2_CONFIGURATION" xfId="10856"/>
    <cellStyle name="měny_laroux_1_restitution OCEA Arrêté BNPP 06-07 cadrage 2_CONFIGURATION" xfId="10857"/>
    <cellStyle name="meny_laroux_1_restitution OCEA Arrêté BNPP 06-07 cadrage 2_CONFIGURATION_Annexe 6 IAS" xfId="10858"/>
    <cellStyle name="měny_laroux_1_restitution OCEA Arrêté BNPP 06-07 cadrage 2_CONFIGURATION_Annexe 6 IAS" xfId="10859"/>
    <cellStyle name="meny_laroux_1_restitution OCEA Arrêté BNPP 06-07 cadrage_Annexe 6 IAS" xfId="10860"/>
    <cellStyle name="měny_laroux_1_restitution OCEA Arrêté BNPP 06-07 cadrage_Annexe 6 IAS" xfId="10861"/>
    <cellStyle name="meny_laroux_1_restitution OCEA Arrêté BNPP 06-07 cadrage_CONFIGURATION" xfId="10862"/>
    <cellStyle name="měny_laroux_1_restitution OCEA Arrêté BNPP 06-07 cadrage_CONFIGURATION" xfId="10863"/>
    <cellStyle name="meny_laroux_1_restitution OCEA Arrêté BNPP 06-07 cadrage_CONFIGURATION_Annexe 6 IAS" xfId="10864"/>
    <cellStyle name="měny_laroux_1_restitution OCEA Arrêté BNPP 06-07 cadrage_CONFIGURATION_Annexe 6 IAS" xfId="10865"/>
    <cellStyle name="meny_laroux_1_restitution OCEA Arrêté BNPP 09-07" xfId="10866"/>
    <cellStyle name="měny_laroux_1_restitution OCEA Arrêté BNPP 09-07" xfId="10867"/>
    <cellStyle name="meny_laroux_1_restitution OCEA Arrêté BNPP 09-07 2" xfId="10868"/>
    <cellStyle name="měny_laroux_1_restitution OCEA Arrêté BNPP 09-07 2" xfId="10869"/>
    <cellStyle name="meny_laroux_1_restitution OCEA Arrêté BNPP 09-07 2_Annexe 6 IAS" xfId="10870"/>
    <cellStyle name="měny_laroux_1_restitution OCEA Arrêté BNPP 09-07 2_Annexe 6 IAS" xfId="10871"/>
    <cellStyle name="meny_laroux_1_restitution OCEA Arrêté BNPP 09-07 2_CONFIGURATION" xfId="10872"/>
    <cellStyle name="měny_laroux_1_restitution OCEA Arrêté BNPP 09-07 2_CONFIGURATION" xfId="10873"/>
    <cellStyle name="meny_laroux_1_restitution OCEA Arrêté BNPP 09-07 2_CONFIGURATION_Annexe 6 IAS" xfId="10874"/>
    <cellStyle name="měny_laroux_1_restitution OCEA Arrêté BNPP 09-07 2_CONFIGURATION_Annexe 6 IAS" xfId="10875"/>
    <cellStyle name="meny_laroux_1_Restitution OCEA Arrêté BNPP 09-07 économique" xfId="10876"/>
    <cellStyle name="měny_laroux_1_Restitution OCEA Arrêté BNPP 09-07 économique" xfId="10877"/>
    <cellStyle name="meny_laroux_1_Restitution OCEA Arrêté BNPP 09-07 économique 2" xfId="10878"/>
    <cellStyle name="měny_laroux_1_Restitution OCEA Arrêté BNPP 09-07 économique 2" xfId="10879"/>
    <cellStyle name="meny_laroux_1_Restitution OCEA Arrêté BNPP 09-07 économique 2_Annexe 6 IAS" xfId="10880"/>
    <cellStyle name="měny_laroux_1_Restitution OCEA Arrêté BNPP 09-07 économique 2_Annexe 6 IAS" xfId="10881"/>
    <cellStyle name="meny_laroux_1_Restitution OCEA Arrêté BNPP 09-07 économique 2_CONFIGURATION" xfId="10882"/>
    <cellStyle name="měny_laroux_1_Restitution OCEA Arrêté BNPP 09-07 économique 2_CONFIGURATION" xfId="10883"/>
    <cellStyle name="meny_laroux_1_Restitution OCEA Arrêté BNPP 09-07 économique 2_CONFIGURATION_Annexe 6 IAS" xfId="10884"/>
    <cellStyle name="měny_laroux_1_Restitution OCEA Arrêté BNPP 09-07 économique 2_CONFIGURATION_Annexe 6 IAS" xfId="10885"/>
    <cellStyle name="meny_laroux_1_Restitution OCEA Arrêté BNPP 09-07 économique_Annexe 6 IAS" xfId="10886"/>
    <cellStyle name="měny_laroux_1_Restitution OCEA Arrêté BNPP 09-07 économique_Annexe 6 IAS" xfId="10887"/>
    <cellStyle name="meny_laroux_1_Restitution OCEA Arrêté BNPP 09-07 économique_CONFIGURATION" xfId="10888"/>
    <cellStyle name="měny_laroux_1_Restitution OCEA Arrêté BNPP 09-07 économique_CONFIGURATION" xfId="10889"/>
    <cellStyle name="meny_laroux_1_Restitution OCEA Arrêté BNPP 09-07 économique_CONFIGURATION_Annexe 6 IAS" xfId="10890"/>
    <cellStyle name="měny_laroux_1_Restitution OCEA Arrêté BNPP 09-07 économique_CONFIGURATION_Annexe 6 IAS" xfId="10891"/>
    <cellStyle name="meny_laroux_1_restitution OCEA Arrêté BNPP 09-07_Annexe 6 IAS" xfId="10892"/>
    <cellStyle name="měny_laroux_1_restitution OCEA Arrêté BNPP 09-07_Annexe 6 IAS" xfId="10893"/>
    <cellStyle name="meny_laroux_1_restitution OCEA Arrêté BNPP 09-07_CONFIGURATION" xfId="10894"/>
    <cellStyle name="měny_laroux_1_restitution OCEA Arrêté BNPP 09-07_CONFIGURATION" xfId="10895"/>
    <cellStyle name="meny_laroux_1_restitution OCEA Arrêté BNPP 09-07_CONFIGURATION_Annexe 6 IAS" xfId="10896"/>
    <cellStyle name="měny_laroux_1_restitution OCEA Arrêté BNPP 09-07_CONFIGURATION_Annexe 6 IAS" xfId="10897"/>
    <cellStyle name="meny_laroux_1_Restitution OCEA Arrêté BNPP 12-07" xfId="10898"/>
    <cellStyle name="měny_laroux_1_Restitution OCEA Arrêté BNPP 12-07" xfId="10899"/>
    <cellStyle name="meny_laroux_1_Restitution OCEA Arrêté BNPP 12-07 2" xfId="10900"/>
    <cellStyle name="měny_laroux_1_Restitution OCEA Arrêté BNPP 12-07 2" xfId="10901"/>
    <cellStyle name="meny_laroux_1_Restitution OCEA Arrêté BNPP 12-07 2_Annexe 6 IAS" xfId="10902"/>
    <cellStyle name="měny_laroux_1_Restitution OCEA Arrêté BNPP 12-07 2_Annexe 6 IAS" xfId="10903"/>
    <cellStyle name="meny_laroux_1_Restitution OCEA Arrêté BNPP 12-07 2_CONFIGURATION" xfId="10904"/>
    <cellStyle name="měny_laroux_1_Restitution OCEA Arrêté BNPP 12-07 2_CONFIGURATION" xfId="10905"/>
    <cellStyle name="meny_laroux_1_Restitution OCEA Arrêté BNPP 12-07 2_CONFIGURATION_Annexe 6 IAS" xfId="10906"/>
    <cellStyle name="měny_laroux_1_Restitution OCEA Arrêté BNPP 12-07 2_CONFIGURATION_Annexe 6 IAS" xfId="10907"/>
    <cellStyle name="meny_laroux_1_Restitution OCEA Arrêté BNPP 12-07 économique" xfId="10908"/>
    <cellStyle name="měny_laroux_1_Restitution OCEA Arrêté BNPP 12-07 économique" xfId="10909"/>
    <cellStyle name="meny_laroux_1_Restitution OCEA Arrêté BNPP 12-07 économique 2" xfId="10910"/>
    <cellStyle name="měny_laroux_1_Restitution OCEA Arrêté BNPP 12-07 économique 2" xfId="10911"/>
    <cellStyle name="meny_laroux_1_Restitution OCEA Arrêté BNPP 12-07 économique 2_Annexe 6 IAS" xfId="10912"/>
    <cellStyle name="měny_laroux_1_Restitution OCEA Arrêté BNPP 12-07 économique 2_Annexe 6 IAS" xfId="10913"/>
    <cellStyle name="meny_laroux_1_Restitution OCEA Arrêté BNPP 12-07 économique 2_CONFIGURATION" xfId="10914"/>
    <cellStyle name="měny_laroux_1_Restitution OCEA Arrêté BNPP 12-07 économique 2_CONFIGURATION" xfId="10915"/>
    <cellStyle name="meny_laroux_1_Restitution OCEA Arrêté BNPP 12-07 économique 2_CONFIGURATION_Annexe 6 IAS" xfId="10916"/>
    <cellStyle name="měny_laroux_1_Restitution OCEA Arrêté BNPP 12-07 économique 2_CONFIGURATION_Annexe 6 IAS" xfId="10917"/>
    <cellStyle name="meny_laroux_1_Restitution OCEA Arrêté BNPP 12-07 économique_Annexe 6 IAS" xfId="10918"/>
    <cellStyle name="měny_laroux_1_Restitution OCEA Arrêté BNPP 12-07 économique_Annexe 6 IAS" xfId="10919"/>
    <cellStyle name="meny_laroux_1_Restitution OCEA Arrêté BNPP 12-07 économique_CONFIGURATION" xfId="10920"/>
    <cellStyle name="měny_laroux_1_Restitution OCEA Arrêté BNPP 12-07 économique_CONFIGURATION" xfId="10921"/>
    <cellStyle name="meny_laroux_1_Restitution OCEA Arrêté BNPP 12-07 économique_CONFIGURATION_Annexe 6 IAS" xfId="10922"/>
    <cellStyle name="měny_laroux_1_Restitution OCEA Arrêté BNPP 12-07 économique_CONFIGURATION_Annexe 6 IAS" xfId="10923"/>
    <cellStyle name="meny_laroux_1_Restitution OCEA Arrêté BNPP 12-07_Annexe 6 IAS" xfId="10924"/>
    <cellStyle name="měny_laroux_1_Restitution OCEA Arrêté BNPP 12-07_Annexe 6 IAS" xfId="10925"/>
    <cellStyle name="meny_laroux_1_Restitution OCEA Arrêté BNPP 12-07_CONFIGURATION" xfId="10926"/>
    <cellStyle name="měny_laroux_1_Restitution OCEA Arrêté BNPP 12-07_CONFIGURATION" xfId="10927"/>
    <cellStyle name="meny_laroux_1_Restitution OCEA Arrêté BNPP 12-07_CONFIGURATION_Annexe 6 IAS" xfId="10928"/>
    <cellStyle name="měny_laroux_1_Restitution OCEA Arrêté BNPP 12-07_CONFIGURATION_Annexe 6 IAS" xfId="10929"/>
    <cellStyle name="meny_laroux_1_Suivi Mensuel des Effectifs" xfId="10930"/>
    <cellStyle name="měny_laroux_1_Suivi Mensuel des Effectifs" xfId="10931"/>
    <cellStyle name="meny_laroux_1_Suivi Mensuel des Effectifs 2" xfId="10932"/>
    <cellStyle name="měny_laroux_1_Suivi Mensuel des Effectifs 2" xfId="10933"/>
    <cellStyle name="meny_laroux_1_Suivi Mensuel des Effectifs 2_Annexe 6 IAS" xfId="10934"/>
    <cellStyle name="měny_laroux_1_Suivi Mensuel des Effectifs 2_Annexe 6 IAS" xfId="10935"/>
    <cellStyle name="meny_laroux_1_Suivi Mensuel des Effectifs 2_CONFIGURATION" xfId="10936"/>
    <cellStyle name="měny_laroux_1_Suivi Mensuel des Effectifs 2_CONFIGURATION" xfId="10937"/>
    <cellStyle name="meny_laroux_1_Suivi Mensuel des Effectifs 2_CONFIGURATION_Annexe 6 IAS" xfId="10938"/>
    <cellStyle name="měny_laroux_1_Suivi Mensuel des Effectifs 2_CONFIGURATION_Annexe 6 IAS" xfId="10939"/>
    <cellStyle name="meny_laroux_1_Suivi Mensuel des Effectifs_Annexe 6 IAS" xfId="10940"/>
    <cellStyle name="měny_laroux_1_Suivi Mensuel des Effectifs_Annexe 6 IAS" xfId="10941"/>
    <cellStyle name="meny_laroux_1_Suivi Mensuel des Effectifs_CONFIGURATION" xfId="10942"/>
    <cellStyle name="měny_laroux_1_Suivi Mensuel des Effectifs_CONFIGURATION" xfId="10943"/>
    <cellStyle name="meny_laroux_1_Suivi Mensuel des Effectifs_CONFIGURATION_Annexe 6 IAS" xfId="10944"/>
    <cellStyle name="měny_laroux_1_Suivi Mensuel des Effectifs_CONFIGURATION_Annexe 6 IAS" xfId="10945"/>
    <cellStyle name="meny_laroux_1_Taivie d-finitif envoi r--l 03 2005" xfId="10946"/>
    <cellStyle name="měny_laroux_1_Taivie d-finitif envoi r--l 03 2005" xfId="10947"/>
    <cellStyle name="meny_laroux_1_Taivie d-finitif envoi r--l 03 2005_Annexe 6 IAS" xfId="10948"/>
    <cellStyle name="měny_laroux_1_Taivie d-finitif envoi r--l 03 2005_Annexe 6 IAS" xfId="10949"/>
    <cellStyle name="meny_laroux_1_Taivie d-finitif envoi r--l 03 2005_CONFIGURATION" xfId="10950"/>
    <cellStyle name="měny_laroux_1_Taivie d-finitif envoi r--l 03 2005_CONFIGURATION" xfId="10951"/>
    <cellStyle name="meny_laroux_1_Taivie d-finitif envoi r--l 03 2005_CONFIGURATION_Annexe 6 IAS" xfId="10952"/>
    <cellStyle name="měny_laroux_1_Taivie d-finitif envoi r--l 03 2005_CONFIGURATION_Annexe 6 IAS" xfId="10953"/>
    <cellStyle name="meny_laroux_1_TCD Alimentation commentaires" xfId="10954"/>
    <cellStyle name="měny_laroux_1_TCD Alimentation commentaires" xfId="10955"/>
    <cellStyle name="meny_laroux_1_TCD Alimentation commentaires 2" xfId="10956"/>
    <cellStyle name="měny_laroux_1_TCD Alimentation commentaires 2" xfId="10957"/>
    <cellStyle name="meny_laroux_1_TCD Alimentation commentaires 2_Annexe 6 IAS" xfId="10958"/>
    <cellStyle name="měny_laroux_1_TCD Alimentation commentaires 2_Annexe 6 IAS" xfId="10959"/>
    <cellStyle name="meny_laroux_1_TCD Alimentation commentaires 2_CONFIGURATION" xfId="10960"/>
    <cellStyle name="měny_laroux_1_TCD Alimentation commentaires 2_CONFIGURATION" xfId="10961"/>
    <cellStyle name="meny_laroux_1_TCD Alimentation commentaires 2_CONFIGURATION_Annexe 6 IAS" xfId="10962"/>
    <cellStyle name="měny_laroux_1_TCD Alimentation commentaires 2_CONFIGURATION_Annexe 6 IAS" xfId="10963"/>
    <cellStyle name="meny_laroux_1_TCD Alimentation commentaires_Annexe 6 IAS" xfId="10964"/>
    <cellStyle name="měny_laroux_1_TCD Alimentation commentaires_Annexe 6 IAS" xfId="10965"/>
    <cellStyle name="meny_laroux_1_TCD Alimentation commentaires_CONFIGURATION" xfId="10966"/>
    <cellStyle name="měny_laroux_1_TCD Alimentation commentaires_CONFIGURATION" xfId="10967"/>
    <cellStyle name="meny_laroux_1_TCD Alimentation commentaires_CONFIGURATION_Annexe 6 IAS" xfId="10968"/>
    <cellStyle name="měny_laroux_1_TCD Alimentation commentaires_CONFIGURATION_Annexe 6 IAS" xfId="10969"/>
    <cellStyle name="meny_laroux_1_TCD Analyse libre" xfId="10970"/>
    <cellStyle name="měny_laroux_1_TCD Analyse libre" xfId="10971"/>
    <cellStyle name="meny_laroux_1_TCD Analyse libre (2)" xfId="10972"/>
    <cellStyle name="měny_laroux_1_TCD Analyse libre (2)" xfId="10973"/>
    <cellStyle name="meny_laroux_1_TCD Analyse libre (2) 2" xfId="10974"/>
    <cellStyle name="měny_laroux_1_TCD Analyse libre (2) 2" xfId="10975"/>
    <cellStyle name="meny_laroux_1_TCD Analyse libre (2) 2_Annexe 6 IAS" xfId="10976"/>
    <cellStyle name="měny_laroux_1_TCD Analyse libre (2) 2_Annexe 6 IAS" xfId="10977"/>
    <cellStyle name="meny_laroux_1_TCD Analyse libre (2) 2_CONFIGURATION" xfId="10978"/>
    <cellStyle name="měny_laroux_1_TCD Analyse libre (2) 2_CONFIGURATION" xfId="10979"/>
    <cellStyle name="meny_laroux_1_TCD Analyse libre (2) 2_CONFIGURATION_Annexe 6 IAS" xfId="10980"/>
    <cellStyle name="měny_laroux_1_TCD Analyse libre (2) 2_CONFIGURATION_Annexe 6 IAS" xfId="10981"/>
    <cellStyle name="meny_laroux_1_TCD Analyse libre (2)_Annexe 6 IAS" xfId="10982"/>
    <cellStyle name="měny_laroux_1_TCD Analyse libre (2)_Annexe 6 IAS" xfId="10983"/>
    <cellStyle name="meny_laroux_1_TCD Analyse libre (2)_CONFIGURATION" xfId="10984"/>
    <cellStyle name="měny_laroux_1_TCD Analyse libre (2)_CONFIGURATION" xfId="10985"/>
    <cellStyle name="meny_laroux_1_TCD Analyse libre (2)_CONFIGURATION_Annexe 6 IAS" xfId="10986"/>
    <cellStyle name="měny_laroux_1_TCD Analyse libre (2)_CONFIGURATION_Annexe 6 IAS" xfId="10987"/>
    <cellStyle name="meny_laroux_1_TCD Analyse libre 2" xfId="10988"/>
    <cellStyle name="měny_laroux_1_TCD Analyse libre 2" xfId="10989"/>
    <cellStyle name="meny_laroux_1_TCD Analyse libre 2_Annexe 6 IAS" xfId="10990"/>
    <cellStyle name="měny_laroux_1_TCD Analyse libre 2_Annexe 6 IAS" xfId="10991"/>
    <cellStyle name="meny_laroux_1_TCD Analyse libre 2_CONFIGURATION" xfId="10992"/>
    <cellStyle name="měny_laroux_1_TCD Analyse libre 2_CONFIGURATION" xfId="10993"/>
    <cellStyle name="meny_laroux_1_TCD Analyse libre 2_CONFIGURATION_Annexe 6 IAS" xfId="10994"/>
    <cellStyle name="měny_laroux_1_TCD Analyse libre 2_CONFIGURATION_Annexe 6 IAS" xfId="10995"/>
    <cellStyle name="meny_laroux_1_TCD Analyse libre_Annexe 6 IAS" xfId="10996"/>
    <cellStyle name="měny_laroux_1_TCD Analyse libre_Annexe 6 IAS" xfId="10997"/>
    <cellStyle name="meny_laroux_1_TCD Analyse libre_CONFIGURATION" xfId="10998"/>
    <cellStyle name="měny_laroux_1_TCD Analyse libre_CONFIGURATION" xfId="10999"/>
    <cellStyle name="meny_laroux_1_TCD Analyse libre_CONFIGURATION_Annexe 6 IAS" xfId="11000"/>
    <cellStyle name="měny_laroux_1_TCD Analyse libre_CONFIGURATION_Annexe 6 IAS" xfId="11001"/>
    <cellStyle name="meny_laroux_1_Ventilation OCEA - Ajustement" xfId="11002"/>
    <cellStyle name="měny_laroux_1_Ventilation OCEA - Ajustement" xfId="11003"/>
    <cellStyle name="meny_laroux_1_Ventilation OCEA - Ajustement 2" xfId="11004"/>
    <cellStyle name="měny_laroux_1_Ventilation OCEA - Ajustement 2" xfId="11005"/>
    <cellStyle name="meny_laroux_1_Ventilation OCEA - Ajustement 2_Annexe 6 IAS" xfId="11006"/>
    <cellStyle name="měny_laroux_1_Ventilation OCEA - Ajustement 2_Annexe 6 IAS" xfId="11007"/>
    <cellStyle name="meny_laroux_1_Ventilation OCEA - Ajustement 2_CONFIGURATION" xfId="11008"/>
    <cellStyle name="měny_laroux_1_Ventilation OCEA - Ajustement 2_CONFIGURATION" xfId="11009"/>
    <cellStyle name="meny_laroux_1_Ventilation OCEA - Ajustement 2_CONFIGURATION_Annexe 6 IAS" xfId="11010"/>
    <cellStyle name="měny_laroux_1_Ventilation OCEA - Ajustement 2_CONFIGURATION_Annexe 6 IAS" xfId="11011"/>
    <cellStyle name="meny_laroux_1_Ventilation OCEA - Ajustement_Annexe 6 IAS" xfId="11012"/>
    <cellStyle name="měny_laroux_1_Ventilation OCEA - Ajustement_Annexe 6 IAS" xfId="11013"/>
    <cellStyle name="meny_laroux_1_Ventilation OCEA - Ajustement_CONFIGURATION" xfId="11014"/>
    <cellStyle name="měny_laroux_1_Ventilation OCEA - Ajustement_CONFIGURATION" xfId="11015"/>
    <cellStyle name="meny_laroux_1_Ventilation OCEA - Ajustement_CONFIGURATION_Annexe 6 IAS" xfId="11016"/>
    <cellStyle name="měny_laroux_1_Ventilation OCEA - Ajustement_CONFIGURATION_Annexe 6 IAS" xfId="11017"/>
    <cellStyle name="meny_laroux_1_wksFreeAnalysis" xfId="11018"/>
    <cellStyle name="měny_laroux_1_wksFreeAnalysis" xfId="11019"/>
    <cellStyle name="meny_laroux_1_wksFreeAnalysis 2" xfId="11020"/>
    <cellStyle name="měny_laroux_1_wksFreeAnalysis 2" xfId="11021"/>
    <cellStyle name="meny_laroux_1_wksFreeAnalysis 2_Annexe 6 IAS" xfId="11022"/>
    <cellStyle name="měny_laroux_1_wksFreeAnalysis 2_Annexe 6 IAS" xfId="11023"/>
    <cellStyle name="meny_laroux_1_wksFreeAnalysis 2_CONFIGURATION" xfId="11024"/>
    <cellStyle name="měny_laroux_1_wksFreeAnalysis 2_CONFIGURATION" xfId="11025"/>
    <cellStyle name="meny_laroux_1_wksFreeAnalysis 2_CONFIGURATION_Annexe 6 IAS" xfId="11026"/>
    <cellStyle name="měny_laroux_1_wksFreeAnalysis 2_CONFIGURATION_Annexe 6 IAS" xfId="11027"/>
    <cellStyle name="meny_laroux_1_wksFreeAnalysis_Annexe 6 IAS" xfId="11028"/>
    <cellStyle name="měny_laroux_1_wksFreeAnalysis_Annexe 6 IAS" xfId="11029"/>
    <cellStyle name="meny_laroux_1_wksFreeAnalysis_CONFIGURATION" xfId="11030"/>
    <cellStyle name="měny_laroux_1_wksFreeAnalysis_CONFIGURATION" xfId="11031"/>
    <cellStyle name="meny_laroux_1_wksFreeAnalysis_CONFIGURATION_Annexe 6 IAS" xfId="11032"/>
    <cellStyle name="měny_laroux_1_wksFreeAnalysis_CONFIGURATION_Annexe 6 IAS" xfId="11033"/>
    <cellStyle name="meny_laroux_Accueil" xfId="11034"/>
    <cellStyle name="měny_laroux_Accueil" xfId="11035"/>
    <cellStyle name="meny_laroux_Accueil_Annexe 6 IAS" xfId="11036"/>
    <cellStyle name="měny_laroux_Accueil_Annexe 6 IAS" xfId="11037"/>
    <cellStyle name="meny_laroux_Accueil_CONFIGURATION" xfId="11038"/>
    <cellStyle name="měny_laroux_Accueil_CONFIGURATION" xfId="11039"/>
    <cellStyle name="meny_laroux_Accueil_CONFIGURATION_Annexe 6 IAS" xfId="11040"/>
    <cellStyle name="měny_laroux_Accueil_CONFIGURATION_Annexe 6 IAS" xfId="11041"/>
    <cellStyle name="meny_laroux_Annexe 6 IAS" xfId="11042"/>
    <cellStyle name="měny_laroux_Annexe 6 IAS" xfId="11043"/>
    <cellStyle name="meny_laroux_Base Interim 2002" xfId="11044"/>
    <cellStyle name="měny_laroux_Base Interim 2002" xfId="11045"/>
    <cellStyle name="meny_laroux_Base Interim 2002_Annexe 6 IAS" xfId="11046"/>
    <cellStyle name="měny_laroux_Base Interim 2002_Annexe 6 IAS" xfId="11047"/>
    <cellStyle name="meny_laroux_Base Interim 2002_CONFIGURATION" xfId="11048"/>
    <cellStyle name="měny_laroux_Base Interim 2002_CONFIGURATION" xfId="11049"/>
    <cellStyle name="meny_laroux_Base Interim 2002_CONFIGURATION_Annexe 6 IAS" xfId="11050"/>
    <cellStyle name="měny_laroux_Base Interim 2002_CONFIGURATION_Annexe 6 IAS" xfId="11051"/>
    <cellStyle name="meny_laroux_Base Interim 2002_Effectifs Totaux" xfId="11052"/>
    <cellStyle name="měny_laroux_Base Interim 2002_referentiel" xfId="11053"/>
    <cellStyle name="meny_laroux_cardif rd" xfId="11054"/>
    <cellStyle name="měny_laroux_CONFIGURATION" xfId="11055"/>
    <cellStyle name="meny_laroux_DSS segments (hors EI)_Accueil" xfId="11056"/>
    <cellStyle name="měny_laroux_DSS segments (hors EI)_CONFIGURATION" xfId="11057"/>
    <cellStyle name="meny_laroux_Effectifs Repart_Accueil" xfId="11058"/>
    <cellStyle name="měny_laroux_Effectifs Repart_CONFIGURATION" xfId="11059"/>
    <cellStyle name="meny_laroux_Effectifs Totaux_1" xfId="11060"/>
    <cellStyle name="měny_laroux_Effectifs Totaux_Accueil" xfId="11061"/>
    <cellStyle name="meny_laroux_Interim_1" xfId="11062"/>
    <cellStyle name="měny_laroux_phases comparées" xfId="11063"/>
    <cellStyle name="meny_laroux_Planilla de Trabajo J-10_VIDA" xfId="11064"/>
    <cellStyle name="měny_laroux_Planilla de Trabajo J-10_VIDA" xfId="11065"/>
    <cellStyle name="meny_laroux_Planilla de Trabajo J-10_VIDA_Annexe 6 IAS" xfId="11066"/>
    <cellStyle name="měny_laroux_Planilla de Trabajo J-10_VIDA_Annexe 6 IAS" xfId="11067"/>
    <cellStyle name="meny_laroux_Planilla de Trabajo J-10_VIDA_CONFIGURATION" xfId="11068"/>
    <cellStyle name="měny_laroux_Planilla de Trabajo J-10_VIDA_CONFIGURATION" xfId="11069"/>
    <cellStyle name="meny_laroux_Planilla de Trabajo J-10_VIDA_CONFIGURATION_Annexe 6 IAS" xfId="11070"/>
    <cellStyle name="měny_laroux_Planilla de Trabajo J-10_VIDA_CONFIGURATION_Annexe 6 IAS" xfId="11071"/>
    <cellStyle name="meny_laroux_referentiel" xfId="11072"/>
    <cellStyle name="měny_laroux_referentiel" xfId="11073"/>
    <cellStyle name="meny_laroux_referentiel_Annexe 6 IAS" xfId="11074"/>
    <cellStyle name="měny_laroux_referentiel_Annexe 6 IAS" xfId="11075"/>
    <cellStyle name="meny_laroux_referentiel_CONFIGURATION" xfId="11076"/>
    <cellStyle name="měny_laroux_referentiel_CONFIGURATION" xfId="11077"/>
    <cellStyle name="meny_laroux_referentiel_CONFIGURATION_Annexe 6 IAS" xfId="11078"/>
    <cellStyle name="měny_laroux_referentiel_CONFIGURATION_Annexe 6 IAS" xfId="11079"/>
    <cellStyle name="meny_laroux_Régies_1" xfId="11080"/>
    <cellStyle name="měny_laroux_Restitution OCEA Arrêté BNPP 03-06 segments" xfId="11081"/>
    <cellStyle name="meny_laroux_restitution OCEA Arrêté BNPP 06-06" xfId="11082"/>
    <cellStyle name="měny_laroux_restitution OCEA Arrêté BNPP 06-06" xfId="11083"/>
    <cellStyle name="meny_laroux_restitution OCEA Arrêté BNPP 06-06_Accueil" xfId="11084"/>
    <cellStyle name="měny_laroux_restitution OCEA Arrêté BNPP 06-06_Annexe 6 IAS" xfId="11085"/>
    <cellStyle name="meny_laroux_TCD Alimentation commentaires" xfId="11086"/>
    <cellStyle name="měny_laroux_TCD Analyse libre (2)" xfId="11087"/>
    <cellStyle name="meny_laroux_Ventilation OCEA - Ajustement" xfId="11088"/>
    <cellStyle name="MF" xfId="11089"/>
    <cellStyle name="MF 2" xfId="11090"/>
    <cellStyle name="MF_~0950885" xfId="11091"/>
    <cellStyle name="Migliaia (0)_0-100" xfId="11092"/>
    <cellStyle name="Migliaia [0] 2" xfId="11093"/>
    <cellStyle name="Migliaia [0] 2 10" xfId="11094"/>
    <cellStyle name="Migliaia [0] 2 10 2" xfId="11095"/>
    <cellStyle name="Migliaia [0] 2 10 3" xfId="11096"/>
    <cellStyle name="Migliaia [0] 2 10_Annexe 6 IAS" xfId="11097"/>
    <cellStyle name="Migliaia [0] 2 11" xfId="11098"/>
    <cellStyle name="Migliaia [0] 2 11 2" xfId="11099"/>
    <cellStyle name="Migliaia [0] 2 11_Annexe 6 IAS" xfId="11100"/>
    <cellStyle name="Migliaia [0] 2 12" xfId="11101"/>
    <cellStyle name="Migliaia [0] 2 12 2" xfId="11102"/>
    <cellStyle name="Migliaia [0] 2 12_Annexe 6 IAS" xfId="11103"/>
    <cellStyle name="Migliaia [0] 2 13" xfId="11104"/>
    <cellStyle name="Migliaia [0] 2 14" xfId="11105"/>
    <cellStyle name="Migliaia [0] 2 15" xfId="11106"/>
    <cellStyle name="Migliaia [0] 2 16" xfId="11107"/>
    <cellStyle name="Migliaia [0] 2 17" xfId="11108"/>
    <cellStyle name="Migliaia [0] 2 18" xfId="11109"/>
    <cellStyle name="Migliaia [0] 2 19" xfId="11110"/>
    <cellStyle name="Migliaia [0] 2 2" xfId="11111"/>
    <cellStyle name="Migliaia [0] 2 2 2" xfId="11112"/>
    <cellStyle name="Migliaia [0] 2 2 2 2" xfId="11113"/>
    <cellStyle name="Migliaia [0] 2 2 2 2 2" xfId="11114"/>
    <cellStyle name="Migliaia [0] 2 2 2 2_Annexe 6 IAS" xfId="11115"/>
    <cellStyle name="Migliaia [0] 2 2 2 3" xfId="11116"/>
    <cellStyle name="Migliaia [0] 2 2 2 4" xfId="11117"/>
    <cellStyle name="Migliaia [0] 2 2 2_Annexe 6 IAS" xfId="11118"/>
    <cellStyle name="Migliaia [0] 2 2 3" xfId="11119"/>
    <cellStyle name="Migliaia [0] 2 2 3 2" xfId="11120"/>
    <cellStyle name="Migliaia [0] 2 2 3 2 2" xfId="11121"/>
    <cellStyle name="Migliaia [0] 2 2 3 2_Annexe 6 IAS" xfId="11122"/>
    <cellStyle name="Migliaia [0] 2 2 3 3" xfId="11123"/>
    <cellStyle name="Migliaia [0] 2 2 3 4" xfId="11124"/>
    <cellStyle name="Migliaia [0] 2 2 3_Annexe 6 IAS" xfId="11125"/>
    <cellStyle name="Migliaia [0] 2 2 4" xfId="11126"/>
    <cellStyle name="Migliaia [0] 2 2 4 2" xfId="11127"/>
    <cellStyle name="Migliaia [0] 2 2 4 3" xfId="11128"/>
    <cellStyle name="Migliaia [0] 2 2 4_Annexe 6 IAS" xfId="11129"/>
    <cellStyle name="Migliaia [0] 2 2 5" xfId="11130"/>
    <cellStyle name="Migliaia [0] 2 2 6" xfId="11131"/>
    <cellStyle name="Migliaia [0] 2 2 7" xfId="11132"/>
    <cellStyle name="Migliaia [0] 2 2 8" xfId="11133"/>
    <cellStyle name="Migliaia [0] 2 2_Annexe 6 IAS" xfId="11134"/>
    <cellStyle name="Migliaia [0] 2 3" xfId="11135"/>
    <cellStyle name="Migliaia [0] 2 3 2" xfId="11136"/>
    <cellStyle name="Migliaia [0] 2 3 2 2" xfId="11137"/>
    <cellStyle name="Migliaia [0] 2 3 2 2 2" xfId="11138"/>
    <cellStyle name="Migliaia [0] 2 3 2 2_Annexe 6 IAS" xfId="11139"/>
    <cellStyle name="Migliaia [0] 2 3 2 3" xfId="11140"/>
    <cellStyle name="Migliaia [0] 2 3 2 4" xfId="11141"/>
    <cellStyle name="Migliaia [0] 2 3 2_Annexe 6 IAS" xfId="11142"/>
    <cellStyle name="Migliaia [0] 2 3 3" xfId="11143"/>
    <cellStyle name="Migliaia [0] 2 3 3 2" xfId="11144"/>
    <cellStyle name="Migliaia [0] 2 3 3 2 2" xfId="11145"/>
    <cellStyle name="Migliaia [0] 2 3 3 2_Annexe 6 IAS" xfId="11146"/>
    <cellStyle name="Migliaia [0] 2 3 3 3" xfId="11147"/>
    <cellStyle name="Migliaia [0] 2 3 3 4" xfId="11148"/>
    <cellStyle name="Migliaia [0] 2 3 3_Annexe 6 IAS" xfId="11149"/>
    <cellStyle name="Migliaia [0] 2 3 4" xfId="11150"/>
    <cellStyle name="Migliaia [0] 2 3 4 2" xfId="11151"/>
    <cellStyle name="Migliaia [0] 2 3 4 3" xfId="11152"/>
    <cellStyle name="Migliaia [0] 2 3 4_Annexe 6 IAS" xfId="11153"/>
    <cellStyle name="Migliaia [0] 2 3 5" xfId="11154"/>
    <cellStyle name="Migliaia [0] 2 3 6" xfId="11155"/>
    <cellStyle name="Migliaia [0] 2 3 7" xfId="11156"/>
    <cellStyle name="Migliaia [0] 2 3 8" xfId="11157"/>
    <cellStyle name="Migliaia [0] 2 3_Annexe 6 IAS" xfId="11158"/>
    <cellStyle name="Migliaia [0] 2 4" xfId="11159"/>
    <cellStyle name="Migliaia [0] 2 4 2" xfId="11160"/>
    <cellStyle name="Migliaia [0] 2 4 2 2" xfId="11161"/>
    <cellStyle name="Migliaia [0] 2 4 2 2 2" xfId="11162"/>
    <cellStyle name="Migliaia [0] 2 4 2 2_Annexe 6 IAS" xfId="11163"/>
    <cellStyle name="Migliaia [0] 2 4 2 3" xfId="11164"/>
    <cellStyle name="Migliaia [0] 2 4 2 4" xfId="11165"/>
    <cellStyle name="Migliaia [0] 2 4 2_Annexe 6 IAS" xfId="11166"/>
    <cellStyle name="Migliaia [0] 2 4 3" xfId="11167"/>
    <cellStyle name="Migliaia [0] 2 4 3 2" xfId="11168"/>
    <cellStyle name="Migliaia [0] 2 4 3 2 2" xfId="11169"/>
    <cellStyle name="Migliaia [0] 2 4 3 2_Annexe 6 IAS" xfId="11170"/>
    <cellStyle name="Migliaia [0] 2 4 3 3" xfId="11171"/>
    <cellStyle name="Migliaia [0] 2 4 3 4" xfId="11172"/>
    <cellStyle name="Migliaia [0] 2 4 3_Annexe 6 IAS" xfId="11173"/>
    <cellStyle name="Migliaia [0] 2 4 4" xfId="11174"/>
    <cellStyle name="Migliaia [0] 2 4 4 2" xfId="11175"/>
    <cellStyle name="Migliaia [0] 2 4 4 3" xfId="11176"/>
    <cellStyle name="Migliaia [0] 2 4 4_Annexe 6 IAS" xfId="11177"/>
    <cellStyle name="Migliaia [0] 2 4 5" xfId="11178"/>
    <cellStyle name="Migliaia [0] 2 4 6" xfId="11179"/>
    <cellStyle name="Migliaia [0] 2 4 7" xfId="11180"/>
    <cellStyle name="Migliaia [0] 2 4 8" xfId="11181"/>
    <cellStyle name="Migliaia [0] 2 4_Annexe 6 IAS" xfId="11182"/>
    <cellStyle name="Migliaia [0] 2 5" xfId="11183"/>
    <cellStyle name="Migliaia [0] 2 5 2" xfId="11184"/>
    <cellStyle name="Migliaia [0] 2 5 2 2" xfId="11185"/>
    <cellStyle name="Migliaia [0] 2 5 2 2 2" xfId="11186"/>
    <cellStyle name="Migliaia [0] 2 5 2 2_Annexe 6 IAS" xfId="11187"/>
    <cellStyle name="Migliaia [0] 2 5 2 3" xfId="11188"/>
    <cellStyle name="Migliaia [0] 2 5 2 4" xfId="11189"/>
    <cellStyle name="Migliaia [0] 2 5 2_Annexe 6 IAS" xfId="11190"/>
    <cellStyle name="Migliaia [0] 2 5 3" xfId="11191"/>
    <cellStyle name="Migliaia [0] 2 5 3 2" xfId="11192"/>
    <cellStyle name="Migliaia [0] 2 5 3 3" xfId="11193"/>
    <cellStyle name="Migliaia [0] 2 5 3_Annexe 6 IAS" xfId="11194"/>
    <cellStyle name="Migliaia [0] 2 5 4" xfId="11195"/>
    <cellStyle name="Migliaia [0] 2 5 4 2" xfId="11196"/>
    <cellStyle name="Migliaia [0] 2 5 4_Annexe 6 IAS" xfId="11197"/>
    <cellStyle name="Migliaia [0] 2 5 5" xfId="11198"/>
    <cellStyle name="Migliaia [0] 2 5_Annexe 6 IAS" xfId="11199"/>
    <cellStyle name="Migliaia [0] 2 6" xfId="11200"/>
    <cellStyle name="Migliaia [0] 2 6 2" xfId="11201"/>
    <cellStyle name="Migliaia [0] 2 6 2 2" xfId="11202"/>
    <cellStyle name="Migliaia [0] 2 6 2 3" xfId="11203"/>
    <cellStyle name="Migliaia [0] 2 6 2_Annexe 6 IAS" xfId="11204"/>
    <cellStyle name="Migliaia [0] 2 6 3" xfId="11205"/>
    <cellStyle name="Migliaia [0] 2 6 3 2" xfId="11206"/>
    <cellStyle name="Migliaia [0] 2 6 3_Annexe 6 IAS" xfId="11207"/>
    <cellStyle name="Migliaia [0] 2 6 4" xfId="11208"/>
    <cellStyle name="Migliaia [0] 2 6 5" xfId="11209"/>
    <cellStyle name="Migliaia [0] 2 6_Annexe 6 IAS" xfId="11210"/>
    <cellStyle name="Migliaia [0] 2 7" xfId="11211"/>
    <cellStyle name="Migliaia [0] 2 7 2" xfId="11212"/>
    <cellStyle name="Migliaia [0] 2 7 2 2" xfId="11213"/>
    <cellStyle name="Migliaia [0] 2 7 2 3" xfId="11214"/>
    <cellStyle name="Migliaia [0] 2 7 2_Annexe 6 IAS" xfId="11215"/>
    <cellStyle name="Migliaia [0] 2 7 3" xfId="11216"/>
    <cellStyle name="Migliaia [0] 2 7 3 2" xfId="11217"/>
    <cellStyle name="Migliaia [0] 2 7 3_Annexe 6 IAS" xfId="11218"/>
    <cellStyle name="Migliaia [0] 2 7 4" xfId="11219"/>
    <cellStyle name="Migliaia [0] 2 7_Annexe 6 IAS" xfId="11220"/>
    <cellStyle name="Migliaia [0] 2 8" xfId="11221"/>
    <cellStyle name="Migliaia [0] 2 8 2" xfId="11222"/>
    <cellStyle name="Migliaia [0] 2 8 2 2" xfId="11223"/>
    <cellStyle name="Migliaia [0] 2 8 2 3" xfId="11224"/>
    <cellStyle name="Migliaia [0] 2 8 2_Annexe 6 IAS" xfId="11225"/>
    <cellStyle name="Migliaia [0] 2 8 3" xfId="11226"/>
    <cellStyle name="Migliaia [0] 2 8 4" xfId="11227"/>
    <cellStyle name="Migliaia [0] 2 8_Annexe 6 IAS" xfId="11228"/>
    <cellStyle name="Migliaia [0] 2 9" xfId="11229"/>
    <cellStyle name="Migliaia [0] 2 9 2" xfId="11230"/>
    <cellStyle name="Migliaia [0] 2 9 2 2" xfId="11231"/>
    <cellStyle name="Migliaia [0] 2 9 2 3" xfId="11232"/>
    <cellStyle name="Migliaia [0] 2 9 2_Annexe 6 IAS" xfId="11233"/>
    <cellStyle name="Migliaia [0] 2 9 3" xfId="11234"/>
    <cellStyle name="Migliaia [0] 2 9 4" xfId="11235"/>
    <cellStyle name="Migliaia [0] 2 9_Annexe 6 IAS" xfId="11236"/>
    <cellStyle name="Migliaia [0] 2_Annexe 6 IAS" xfId="11237"/>
    <cellStyle name="Migliaia [0] 3" xfId="11238"/>
    <cellStyle name="Migliaia [0] 4 2" xfId="11239"/>
    <cellStyle name="Migliaia [0]_42460 appendix 7d 03 2009 prova" xfId="11240"/>
    <cellStyle name="Migliaia 2" xfId="11241"/>
    <cellStyle name="Migliaia 3" xfId="11242"/>
    <cellStyle name="Migliaia 4" xfId="11243"/>
    <cellStyle name="Migliaia 5" xfId="11244"/>
    <cellStyle name="Migliaia 6" xfId="11245"/>
    <cellStyle name="Migliaia 7" xfId="11246"/>
    <cellStyle name="Migliaia 8" xfId="11247"/>
    <cellStyle name="Migliaia_SOFIA KASSI Q2 2010 BNPP -3105 PX" xfId="11248"/>
    <cellStyle name="Millares [0]_10007_9903" xfId="11249"/>
    <cellStyle name="Millares_10007_9903" xfId="11250"/>
    <cellStyle name="Milliers [0] 2" xfId="11251"/>
    <cellStyle name="Milliers [0] 2 2" xfId="11252"/>
    <cellStyle name="Milliers [0] 2 3" xfId="11253"/>
    <cellStyle name="Milliers [0] 2 4" xfId="11254"/>
    <cellStyle name="Milliers [0] 2_Annexe 6 IAS" xfId="11255"/>
    <cellStyle name="Milliers [0] 3" xfId="11256"/>
    <cellStyle name="Milliers 12" xfId="11257"/>
    <cellStyle name="Milliers 12 2" xfId="11258"/>
    <cellStyle name="Milliers 12 2 2" xfId="11259"/>
    <cellStyle name="Milliers 12 2 2 2" xfId="11260"/>
    <cellStyle name="Milliers 12 2 3" xfId="11261"/>
    <cellStyle name="Milliers 12 3" xfId="11262"/>
    <cellStyle name="Milliers 2" xfId="11263"/>
    <cellStyle name="Milliers 2 2" xfId="11264"/>
    <cellStyle name="Milliers 2 2 2" xfId="11265"/>
    <cellStyle name="Milliers 2 2_Annexe 6 IAS" xfId="11266"/>
    <cellStyle name="Milliers 2 3" xfId="11267"/>
    <cellStyle name="Milliers 2 4" xfId="11268"/>
    <cellStyle name="Milliers 2 5" xfId="11269"/>
    <cellStyle name="Milliers 2_Annexe 6 IAS" xfId="11270"/>
    <cellStyle name="Milliers 3" xfId="11271"/>
    <cellStyle name="Milliers 3 2" xfId="11272"/>
    <cellStyle name="Milliers 4" xfId="11273"/>
    <cellStyle name="Milliers 4 2" xfId="11274"/>
    <cellStyle name="Milliers 4_Annexe 6 IAS" xfId="11275"/>
    <cellStyle name="Milliers 5" xfId="11276"/>
    <cellStyle name="Milliers 5 2" xfId="11277"/>
    <cellStyle name="Milliers 6" xfId="11278"/>
    <cellStyle name="Milliers 7" xfId="11279"/>
    <cellStyle name="Milliers 8" xfId="11280"/>
    <cellStyle name="Milliers 9" xfId="8"/>
    <cellStyle name="mir" xfId="11281"/>
    <cellStyle name="mm/dd/yy" xfId="11282"/>
    <cellStyle name="mm/dd/yy 2" xfId="11283"/>
    <cellStyle name="MMBTU's" xfId="11284"/>
    <cellStyle name="Modifiable" xfId="11285"/>
    <cellStyle name="Modifiable 2" xfId="11286"/>
    <cellStyle name="Modifiable 3" xfId="11287"/>
    <cellStyle name="Modifiable 4" xfId="11288"/>
    <cellStyle name="Modifiable 5" xfId="11289"/>
    <cellStyle name="Modifie" xfId="11290"/>
    <cellStyle name="modified" xfId="11291"/>
    <cellStyle name="modified 10" xfId="11292"/>
    <cellStyle name="modified 11" xfId="11293"/>
    <cellStyle name="modified 12" xfId="11294"/>
    <cellStyle name="modified 13" xfId="11295"/>
    <cellStyle name="modified 14" xfId="11296"/>
    <cellStyle name="modified 15" xfId="11297"/>
    <cellStyle name="modified 16" xfId="11298"/>
    <cellStyle name="modified 17" xfId="11299"/>
    <cellStyle name="modified 18" xfId="11300"/>
    <cellStyle name="modified 19" xfId="11301"/>
    <cellStyle name="modified 2" xfId="11302"/>
    <cellStyle name="modified 2 2" xfId="11303"/>
    <cellStyle name="modified 2_Annexe 6 IAS" xfId="11304"/>
    <cellStyle name="modified 20" xfId="11305"/>
    <cellStyle name="modified 21" xfId="11306"/>
    <cellStyle name="modified 22" xfId="11307"/>
    <cellStyle name="modified 3" xfId="11308"/>
    <cellStyle name="modified 3 2" xfId="11309"/>
    <cellStyle name="modified 3_Annexe 6 IAS" xfId="11310"/>
    <cellStyle name="modified 4" xfId="11311"/>
    <cellStyle name="modified 4 2" xfId="11312"/>
    <cellStyle name="modified 4_Annexe 6 IAS" xfId="11313"/>
    <cellStyle name="modified 5" xfId="11314"/>
    <cellStyle name="modified 5 2" xfId="11315"/>
    <cellStyle name="modified 5_Annexe 6 IAS" xfId="11316"/>
    <cellStyle name="modified 6" xfId="11317"/>
    <cellStyle name="modified 6 2" xfId="11318"/>
    <cellStyle name="modified 6_Annexe 6 IAS" xfId="11319"/>
    <cellStyle name="modified 7" xfId="11320"/>
    <cellStyle name="modified 7 2" xfId="11321"/>
    <cellStyle name="modified 7_Annexe 6 IAS" xfId="11322"/>
    <cellStyle name="modified 8" xfId="11323"/>
    <cellStyle name="modified 9" xfId="11324"/>
    <cellStyle name="modified_Annexe 6 IAS" xfId="11325"/>
    <cellStyle name="Module_expert" xfId="11326"/>
    <cellStyle name="Moeda [0]_Admissões 10022004" xfId="11327"/>
    <cellStyle name="Moeda_Admissões 10022004" xfId="11328"/>
    <cellStyle name="Moneda [0]_10007_9903" xfId="11329"/>
    <cellStyle name="Moneda_10007_9903" xfId="11330"/>
    <cellStyle name="MonéDaire [0]_TC393DC" xfId="11331"/>
    <cellStyle name="Monétaire 2" xfId="11332"/>
    <cellStyle name="Money" xfId="11333"/>
    <cellStyle name="Month" xfId="11334"/>
    <cellStyle name="Month 2" xfId="11335"/>
    <cellStyle name="Month 2 2" xfId="11336"/>
    <cellStyle name="Month 2 2 2" xfId="11337"/>
    <cellStyle name="Month 2 3" xfId="11338"/>
    <cellStyle name="Month 3" xfId="11339"/>
    <cellStyle name="Month 3 2" xfId="11340"/>
    <cellStyle name="Month 4" xfId="11341"/>
    <cellStyle name="Month End" xfId="11342"/>
    <cellStyle name="Month End 2" xfId="11343"/>
    <cellStyle name="Month End_Annexe 6 IAS" xfId="11344"/>
    <cellStyle name="Month_Annexe 6 IAS" xfId="11345"/>
    <cellStyle name="MTD11" xfId="11346"/>
    <cellStyle name="MTD12" xfId="11347"/>
    <cellStyle name="Multiple" xfId="11348"/>
    <cellStyle name="Multiple 2" xfId="11349"/>
    <cellStyle name="Multiple 2 2" xfId="11350"/>
    <cellStyle name="Multiple 2_Cadrage conso" xfId="11351"/>
    <cellStyle name="Multiple 3" xfId="11352"/>
    <cellStyle name="Multiple 3 2" xfId="11353"/>
    <cellStyle name="Multiple_Annexe 6 IAS" xfId="11354"/>
    <cellStyle name="Mux" xfId="11355"/>
    <cellStyle name="Mux (2dp)" xfId="11356"/>
    <cellStyle name="Mux (2dp) 2" xfId="11357"/>
    <cellStyle name="Mux (2dp)_~0950885" xfId="11358"/>
    <cellStyle name="Mux 10" xfId="11359"/>
    <cellStyle name="Mux 11" xfId="11360"/>
    <cellStyle name="Mux 12" xfId="11361"/>
    <cellStyle name="Mux 13" xfId="11362"/>
    <cellStyle name="Mux 14" xfId="11363"/>
    <cellStyle name="Mux 15" xfId="11364"/>
    <cellStyle name="Mux 2" xfId="11365"/>
    <cellStyle name="Mux 3" xfId="11366"/>
    <cellStyle name="Mux 4" xfId="11367"/>
    <cellStyle name="Mux 5" xfId="11368"/>
    <cellStyle name="Mux 6" xfId="11369"/>
    <cellStyle name="Mux 7" xfId="11370"/>
    <cellStyle name="Mux 8" xfId="11371"/>
    <cellStyle name="Mux 9" xfId="11372"/>
    <cellStyle name="Mux nm" xfId="11373"/>
    <cellStyle name="Mux nm 2" xfId="11374"/>
    <cellStyle name="Mux nm_~0950885" xfId="11375"/>
    <cellStyle name="Mux_~0950885" xfId="11376"/>
    <cellStyle name="nb_frf" xfId="11377"/>
    <cellStyle name="Neutraal" xfId="11378"/>
    <cellStyle name="Neutral" xfId="11379"/>
    <cellStyle name="Neutral 10" xfId="11380"/>
    <cellStyle name="Neutral 11" xfId="11381"/>
    <cellStyle name="Neutral 12" xfId="11382"/>
    <cellStyle name="Neutral 13" xfId="11383"/>
    <cellStyle name="Neutral 14" xfId="11384"/>
    <cellStyle name="Neutral 15" xfId="11385"/>
    <cellStyle name="Neutral 16" xfId="11386"/>
    <cellStyle name="Neutral 17" xfId="11387"/>
    <cellStyle name="Neutral 2" xfId="11388"/>
    <cellStyle name="Neutral 3" xfId="11389"/>
    <cellStyle name="Neutral 4" xfId="11390"/>
    <cellStyle name="Neutral 5" xfId="11391"/>
    <cellStyle name="Neutral 6" xfId="11392"/>
    <cellStyle name="Neutral 7" xfId="11393"/>
    <cellStyle name="Neutral 8" xfId="11394"/>
    <cellStyle name="Neutral 9" xfId="11395"/>
    <cellStyle name="Neutral_45647 - Annexe 6a au 31 03 2011 v2" xfId="11396"/>
    <cellStyle name="Neutrale" xfId="11397"/>
    <cellStyle name="Neutrale 10" xfId="11398"/>
    <cellStyle name="Neutrale 11" xfId="11399"/>
    <cellStyle name="Neutrale 12" xfId="11400"/>
    <cellStyle name="Neutrale 13" xfId="11401"/>
    <cellStyle name="Neutrale 14" xfId="11402"/>
    <cellStyle name="Neutrale 15" xfId="11403"/>
    <cellStyle name="Neutrale 16" xfId="11404"/>
    <cellStyle name="Neutrale 17" xfId="11405"/>
    <cellStyle name="Neutrale 2" xfId="11406"/>
    <cellStyle name="Neutrale 3" xfId="11407"/>
    <cellStyle name="Neutrale 4" xfId="11408"/>
    <cellStyle name="Neutrale 5" xfId="11409"/>
    <cellStyle name="Neutrale 6" xfId="11410"/>
    <cellStyle name="Neutrale 7" xfId="11411"/>
    <cellStyle name="Neutrale 8" xfId="11412"/>
    <cellStyle name="Neutrale 9" xfId="11413"/>
    <cellStyle name="Neutrale_Annexe 6 IAS" xfId="11414"/>
    <cellStyle name="Neutre 10" xfId="11415"/>
    <cellStyle name="Neutre 11" xfId="11416"/>
    <cellStyle name="Neutre 12" xfId="11417"/>
    <cellStyle name="Neutre 2" xfId="11418"/>
    <cellStyle name="Neutre 3" xfId="11419"/>
    <cellStyle name="Neutre 4" xfId="11420"/>
    <cellStyle name="Neutre 4 2" xfId="11421"/>
    <cellStyle name="Neutre 4 3" xfId="11422"/>
    <cellStyle name="Neutre 4_Annexe 6 IAS" xfId="11423"/>
    <cellStyle name="Neutre 5" xfId="11424"/>
    <cellStyle name="Neutre 6" xfId="11425"/>
    <cellStyle name="Neutre 7" xfId="11426"/>
    <cellStyle name="Neutre 8" xfId="11427"/>
    <cellStyle name="Neutre 8 2" xfId="11428"/>
    <cellStyle name="Neutre 8_Annexe 6 IAS" xfId="11429"/>
    <cellStyle name="Neutre 9" xfId="11430"/>
    <cellStyle name="no dec" xfId="11431"/>
    <cellStyle name="no dec 2" xfId="11432"/>
    <cellStyle name="no dec 2 2" xfId="11433"/>
    <cellStyle name="no dec 2_Annexe 6 IAS" xfId="11434"/>
    <cellStyle name="no dec 3" xfId="11435"/>
    <cellStyle name="no dec 4" xfId="11436"/>
    <cellStyle name="no dec 5" xfId="11437"/>
    <cellStyle name="no dec_Annexe 6 IAS" xfId="11438"/>
    <cellStyle name="no_input" xfId="11439"/>
    <cellStyle name="NoChange" xfId="11440"/>
    <cellStyle name="noircadre" xfId="11441"/>
    <cellStyle name="Non d‚fini" xfId="11442"/>
    <cellStyle name="Non défini" xfId="11443"/>
    <cellStyle name="Non Zero" xfId="11444"/>
    <cellStyle name="Non_definito" xfId="11445"/>
    <cellStyle name="Normal" xfId="0" builtinId="0" customBuiltin="1"/>
    <cellStyle name="Normal - Style1" xfId="11446"/>
    <cellStyle name="Normal - Style1 10" xfId="11447"/>
    <cellStyle name="Normal - Style1 11" xfId="11448"/>
    <cellStyle name="Normal - Style1 12" xfId="11449"/>
    <cellStyle name="Normal - Style1 13" xfId="11450"/>
    <cellStyle name="Normal - Style1 14" xfId="11451"/>
    <cellStyle name="Normal - Style1 15" xfId="11452"/>
    <cellStyle name="Normal - Style1 16" xfId="11453"/>
    <cellStyle name="Normal - Style1 17" xfId="11454"/>
    <cellStyle name="Normal - Style1 2" xfId="11455"/>
    <cellStyle name="Normal - Style1 2 2" xfId="11456"/>
    <cellStyle name="Normal - Style1 3" xfId="11457"/>
    <cellStyle name="Normal - Style1 4" xfId="11458"/>
    <cellStyle name="Normal - Style1 5" xfId="11459"/>
    <cellStyle name="Normal - Style1 6" xfId="11460"/>
    <cellStyle name="Normal - Style1 7" xfId="11461"/>
    <cellStyle name="Normal - Style1 8" xfId="11462"/>
    <cellStyle name="Normal - Style1 9" xfId="11463"/>
    <cellStyle name="Normal - Style1_Annexe 6 IAS" xfId="11464"/>
    <cellStyle name="Normal (%)" xfId="11465"/>
    <cellStyle name="Normal (%) 2" xfId="11466"/>
    <cellStyle name="Normal (%) 2 2" xfId="11467"/>
    <cellStyle name="Normal (%) 2 2 2" xfId="11468"/>
    <cellStyle name="Normal (%) 2 3" xfId="11469"/>
    <cellStyle name="Normal (%) 3" xfId="11470"/>
    <cellStyle name="Normal (%) 3 2" xfId="11471"/>
    <cellStyle name="Normal (%) 4" xfId="11472"/>
    <cellStyle name="Normal (%)_Cadrage conso" xfId="11473"/>
    <cellStyle name="Normal (£m)" xfId="11474"/>
    <cellStyle name="Normal (£m) 2" xfId="11475"/>
    <cellStyle name="Normal (£m) 2 2" xfId="11476"/>
    <cellStyle name="Normal (£m) 2 2 2" xfId="11477"/>
    <cellStyle name="Normal (£m) 2 3" xfId="11478"/>
    <cellStyle name="Normal (£m) 3" xfId="11479"/>
    <cellStyle name="Normal (£m) 3 2" xfId="11480"/>
    <cellStyle name="Normal (£m) 4" xfId="11481"/>
    <cellStyle name="Normal (£m)_Cadrage conso" xfId="11482"/>
    <cellStyle name="Normal (x)" xfId="11483"/>
    <cellStyle name="Normal (x) 2" xfId="11484"/>
    <cellStyle name="Normal (x) 2 2" xfId="11485"/>
    <cellStyle name="Normal (x) 2 2 2" xfId="11486"/>
    <cellStyle name="Normal (x) 2 3" xfId="11487"/>
    <cellStyle name="Normal (x) 3" xfId="11488"/>
    <cellStyle name="Normal (x) 3 2" xfId="11489"/>
    <cellStyle name="Normal (x) 4" xfId="11490"/>
    <cellStyle name="Normal (x)_Cadrage conso" xfId="11491"/>
    <cellStyle name="Normal 10" xfId="11492"/>
    <cellStyle name="Normal 10 10 2 2 2 2 2" xfId="15636"/>
    <cellStyle name="Normal 10 2" xfId="11493"/>
    <cellStyle name="Normal 10 2 2" xfId="11494"/>
    <cellStyle name="Normal 10 2_Annexe 6 IAS" xfId="11495"/>
    <cellStyle name="Normal 10 23" xfId="11496"/>
    <cellStyle name="Normal 10 3" xfId="11497"/>
    <cellStyle name="Normal 10 4" xfId="11498"/>
    <cellStyle name="Normal 10 5" xfId="11499"/>
    <cellStyle name="Normal 10 6" xfId="15637"/>
    <cellStyle name="Normal 10_Annexe 6 IAS" xfId="11500"/>
    <cellStyle name="Normal 11" xfId="11501"/>
    <cellStyle name="Normal 11 2" xfId="11502"/>
    <cellStyle name="Normal 11 2 2" xfId="11503"/>
    <cellStyle name="Normal 11 3" xfId="11504"/>
    <cellStyle name="Normal 11 4" xfId="11505"/>
    <cellStyle name="Normal 11_Annexe 6 IAS" xfId="11506"/>
    <cellStyle name="Normal 12" xfId="11507"/>
    <cellStyle name="Normal 12 2" xfId="11508"/>
    <cellStyle name="Normal 12 2 2" xfId="11509"/>
    <cellStyle name="Normal 12 3" xfId="11510"/>
    <cellStyle name="Normal 12 4" xfId="11511"/>
    <cellStyle name="Normal 12_Annexe 6 IAS" xfId="11512"/>
    <cellStyle name="Normal 13" xfId="11513"/>
    <cellStyle name="Normal 13 2" xfId="11514"/>
    <cellStyle name="Normal 13 2 2" xfId="11515"/>
    <cellStyle name="Normal 13 2 2 2" xfId="11516"/>
    <cellStyle name="Normal 13 2 2 2 2" xfId="11517"/>
    <cellStyle name="Normal 13 2 2 3" xfId="11518"/>
    <cellStyle name="Normal 13 2 2 3 2" xfId="11519"/>
    <cellStyle name="Normal 13 2 2 4" xfId="11520"/>
    <cellStyle name="Normal 13 2 3" xfId="11521"/>
    <cellStyle name="Normal 13 2 3 2" xfId="11522"/>
    <cellStyle name="Normal 13 2 4" xfId="11523"/>
    <cellStyle name="Normal 13 2 4 2" xfId="11524"/>
    <cellStyle name="Normal 13 2 5" xfId="11525"/>
    <cellStyle name="Normal 13 2 5 2" xfId="11526"/>
    <cellStyle name="Normal 13 2 6" xfId="11527"/>
    <cellStyle name="Normal 13 2 7" xfId="11528"/>
    <cellStyle name="Normal 13 2_Cadrage conso" xfId="11529"/>
    <cellStyle name="Normal 13 3" xfId="11530"/>
    <cellStyle name="Normal 13 3 2" xfId="11531"/>
    <cellStyle name="Normal 13 3 2 2" xfId="11532"/>
    <cellStyle name="Normal 13 3 3" xfId="11533"/>
    <cellStyle name="Normal 13 3 3 2" xfId="11534"/>
    <cellStyle name="Normal 13 3 4" xfId="11535"/>
    <cellStyle name="Normal 13 3_Cadrage conso" xfId="11536"/>
    <cellStyle name="Normal 13 4" xfId="11537"/>
    <cellStyle name="Normal 13 4 2" xfId="11538"/>
    <cellStyle name="Normal 13 5" xfId="11539"/>
    <cellStyle name="Normal 13 5 2" xfId="11540"/>
    <cellStyle name="Normal 13 6" xfId="11541"/>
    <cellStyle name="Normal 13 6 2" xfId="11542"/>
    <cellStyle name="Normal 13 7" xfId="11543"/>
    <cellStyle name="Normal 13 8" xfId="11544"/>
    <cellStyle name="Normal 13_Annexe 6 IAS" xfId="11545"/>
    <cellStyle name="Normal 14" xfId="11546"/>
    <cellStyle name="Normal 14 2" xfId="11547"/>
    <cellStyle name="Normal 14 3" xfId="11548"/>
    <cellStyle name="Normal 14_Annexe 6 IAS" xfId="11549"/>
    <cellStyle name="Normal 15" xfId="11550"/>
    <cellStyle name="Normal 15 2" xfId="11551"/>
    <cellStyle name="Normal 15 3" xfId="11552"/>
    <cellStyle name="Normal 15_Annexe 6 IAS" xfId="11553"/>
    <cellStyle name="Normal 16" xfId="11554"/>
    <cellStyle name="Normal 16 2" xfId="11555"/>
    <cellStyle name="Normal 16 3" xfId="11556"/>
    <cellStyle name="Normal 16 4" xfId="11557"/>
    <cellStyle name="Normal 16 4 2" xfId="11558"/>
    <cellStyle name="Normal 16_Annexe 6 IAS" xfId="11559"/>
    <cellStyle name="Normal 17" xfId="11560"/>
    <cellStyle name="Normal 17 2" xfId="11561"/>
    <cellStyle name="Normal 17 3" xfId="11562"/>
    <cellStyle name="Normal 17_Annexe 6 IAS" xfId="11563"/>
    <cellStyle name="Normal 18" xfId="11564"/>
    <cellStyle name="Normal 18 2" xfId="11565"/>
    <cellStyle name="Normal 18 2 2" xfId="11566"/>
    <cellStyle name="Normal 18 2 3" xfId="11567"/>
    <cellStyle name="Normal 18 3" xfId="11568"/>
    <cellStyle name="Normal 18 4" xfId="11569"/>
    <cellStyle name="Normal 18 5" xfId="11570"/>
    <cellStyle name="Normal 18_Annexe 6 IAS" xfId="11571"/>
    <cellStyle name="Normal 19" xfId="11572"/>
    <cellStyle name="Normal 19 2" xfId="11573"/>
    <cellStyle name="Normal 19 2 2" xfId="11574"/>
    <cellStyle name="Normal 19 2 3" xfId="11575"/>
    <cellStyle name="Normal 19 2_Cadrage conso" xfId="11576"/>
    <cellStyle name="Normal 19 3" xfId="11577"/>
    <cellStyle name="Normal 19 4" xfId="11578"/>
    <cellStyle name="Normal 19_Annexe 6 IAS" xfId="11579"/>
    <cellStyle name="Normal 2" xfId="1"/>
    <cellStyle name="Normal 2 10" xfId="11580"/>
    <cellStyle name="Normal 2 10 2" xfId="11581"/>
    <cellStyle name="Normal 2 10 3" xfId="11582"/>
    <cellStyle name="Normal 2 10 4" xfId="11583"/>
    <cellStyle name="Normal 2 10_Cadrage conso" xfId="11584"/>
    <cellStyle name="Normal 2 11" xfId="11585"/>
    <cellStyle name="Normal 2 11 2" xfId="11586"/>
    <cellStyle name="Normal 2 11 3" xfId="11587"/>
    <cellStyle name="Normal 2 12" xfId="11588"/>
    <cellStyle name="Normal 2 13" xfId="11589"/>
    <cellStyle name="Normal 2 14" xfId="11590"/>
    <cellStyle name="Normal 2 2" xfId="3"/>
    <cellStyle name="Normal 2 2 2" xfId="11592"/>
    <cellStyle name="Normal 2 2 2 2" xfId="11593"/>
    <cellStyle name="Normal 2 2 2_Cadrage conso" xfId="11594"/>
    <cellStyle name="Normal 2 2 3" xfId="11595"/>
    <cellStyle name="Normal 2 2 4" xfId="11596"/>
    <cellStyle name="Normal 2 2 4 2" xfId="11597"/>
    <cellStyle name="Normal 2 2 4 3" xfId="11598"/>
    <cellStyle name="Normal 2 2 5" xfId="11599"/>
    <cellStyle name="Normal 2 2 5 2" xfId="11600"/>
    <cellStyle name="Normal 2 2 5 3" xfId="11601"/>
    <cellStyle name="Normal 2 2 6" xfId="11591"/>
    <cellStyle name="Normal 2 2_Annexe 6 IAS" xfId="11602"/>
    <cellStyle name="Normal 2 3" xfId="11603"/>
    <cellStyle name="Normal 2 3 2" xfId="11604"/>
    <cellStyle name="Normal 2 3 2 2" xfId="11605"/>
    <cellStyle name="Normal 2 3 2_Cadrage conso" xfId="11606"/>
    <cellStyle name="Normal 2 3 3" xfId="11607"/>
    <cellStyle name="Normal 2 3 3 2" xfId="11608"/>
    <cellStyle name="Normal 2 3 4" xfId="11609"/>
    <cellStyle name="Normal 2 3_Annexe 6 IAS" xfId="11610"/>
    <cellStyle name="Normal 2 4" xfId="11611"/>
    <cellStyle name="Normal 2 4 2" xfId="11612"/>
    <cellStyle name="Normal 2 4 3" xfId="11613"/>
    <cellStyle name="Normal 2 4 3 2" xfId="11614"/>
    <cellStyle name="Normal 2 4_Annexe 6 IAS" xfId="11615"/>
    <cellStyle name="Normal 2 5" xfId="11616"/>
    <cellStyle name="Normal 2 5 2" xfId="11617"/>
    <cellStyle name="Normal 2 5 2 2 2" xfId="15635"/>
    <cellStyle name="Normal 2 5 3" xfId="11618"/>
    <cellStyle name="Normal 2 5_Annexe 6 IAS" xfId="11619"/>
    <cellStyle name="Normal 2 6" xfId="11620"/>
    <cellStyle name="Normal 2 6 2" xfId="11621"/>
    <cellStyle name="Normal 2 6 3" xfId="11622"/>
    <cellStyle name="Normal 2 6_Annexe 6 IAS" xfId="11623"/>
    <cellStyle name="Normal 2 7" xfId="11624"/>
    <cellStyle name="Normal 2 7 2" xfId="11625"/>
    <cellStyle name="Normal 2 7 3" xfId="11626"/>
    <cellStyle name="Normal 2 7_Annexe 6 IAS" xfId="11627"/>
    <cellStyle name="Normal 2 8" xfId="11628"/>
    <cellStyle name="Normal 2 8 2" xfId="11629"/>
    <cellStyle name="Normal 2 8 3" xfId="11630"/>
    <cellStyle name="Normal 2 8_Cadrage conso" xfId="11631"/>
    <cellStyle name="Normal 2 9" xfId="11632"/>
    <cellStyle name="Normal 2 9 2" xfId="11633"/>
    <cellStyle name="Normal 2 9 2 2" xfId="11634"/>
    <cellStyle name="Normal 2 9 3" xfId="11635"/>
    <cellStyle name="Normal 2 9 4" xfId="11636"/>
    <cellStyle name="Normal 2 9_Cadrage conso" xfId="11637"/>
    <cellStyle name="Normal 2_1.1.2.6.01-02 AFS RV PMVL" xfId="11638"/>
    <cellStyle name="Normal 20" xfId="11639"/>
    <cellStyle name="Normal 20 2" xfId="11640"/>
    <cellStyle name="Normal 20 2 2" xfId="11641"/>
    <cellStyle name="Normal 20 3" xfId="11642"/>
    <cellStyle name="Normal 20 4" xfId="11643"/>
    <cellStyle name="Normal 20_Cadrage conso" xfId="11644"/>
    <cellStyle name="Normal 21" xfId="11645"/>
    <cellStyle name="Normal 21 2" xfId="11646"/>
    <cellStyle name="Normal 21 2 2" xfId="11647"/>
    <cellStyle name="Normal 21 2 2 2" xfId="11648"/>
    <cellStyle name="Normal 21 2 2 2 2" xfId="11649"/>
    <cellStyle name="Normal 21 2 2 3" xfId="11650"/>
    <cellStyle name="Normal 21 2 2 3 2" xfId="11651"/>
    <cellStyle name="Normal 21 2 2 4" xfId="11652"/>
    <cellStyle name="Normal 21 2 3" xfId="11653"/>
    <cellStyle name="Normal 21 2 3 2" xfId="11654"/>
    <cellStyle name="Normal 21 2 4" xfId="11655"/>
    <cellStyle name="Normal 21 2 4 2" xfId="11656"/>
    <cellStyle name="Normal 21 2 5" xfId="11657"/>
    <cellStyle name="Normal 21 3" xfId="11658"/>
    <cellStyle name="Normal 21 4" xfId="11659"/>
    <cellStyle name="Normal 21 5" xfId="11660"/>
    <cellStyle name="Normal 21 6" xfId="11661"/>
    <cellStyle name="Normal 21_Cadrage conso" xfId="11662"/>
    <cellStyle name="Normal 22" xfId="11663"/>
    <cellStyle name="Normal 22 2" xfId="11664"/>
    <cellStyle name="Normal 22 3" xfId="11665"/>
    <cellStyle name="Normal 22 4" xfId="11666"/>
    <cellStyle name="Normal 22_Cadrage conso" xfId="11667"/>
    <cellStyle name="Normal 23" xfId="11668"/>
    <cellStyle name="Normal 23 2" xfId="11669"/>
    <cellStyle name="Normal 23 3" xfId="11670"/>
    <cellStyle name="Normal 23_Cadrage conso" xfId="11671"/>
    <cellStyle name="Normal 24" xfId="11672"/>
    <cellStyle name="Normal 24 2" xfId="11673"/>
    <cellStyle name="Normal 24 3" xfId="11674"/>
    <cellStyle name="Normal 25" xfId="11675"/>
    <cellStyle name="Normal 25 2" xfId="11676"/>
    <cellStyle name="Normal 25 3" xfId="11677"/>
    <cellStyle name="Normal 26" xfId="11678"/>
    <cellStyle name="Normal 26 2" xfId="11679"/>
    <cellStyle name="Normal 26 3" xfId="11680"/>
    <cellStyle name="Normal 26 4" xfId="11681"/>
    <cellStyle name="Normal 27" xfId="11682"/>
    <cellStyle name="Normal 27 2" xfId="11683"/>
    <cellStyle name="Normal 27 3" xfId="11684"/>
    <cellStyle name="Normal 28" xfId="11685"/>
    <cellStyle name="Normal 28 2" xfId="11686"/>
    <cellStyle name="Normal 29" xfId="11687"/>
    <cellStyle name="Normal 29 2" xfId="11688"/>
    <cellStyle name="Normal 3" xfId="11689"/>
    <cellStyle name="Normal 3 2" xfId="11690"/>
    <cellStyle name="Normal 3 2 2" xfId="11691"/>
    <cellStyle name="Normal 3 2 3" xfId="11692"/>
    <cellStyle name="Normal 3 2_Annexe 6 IAS" xfId="11693"/>
    <cellStyle name="Normal 3 3" xfId="11694"/>
    <cellStyle name="Normal 3 3 2" xfId="11695"/>
    <cellStyle name="Normal 3 3 2 2" xfId="11696"/>
    <cellStyle name="Normal 3 3 2 3" xfId="11697"/>
    <cellStyle name="Normal 3 3 3" xfId="11698"/>
    <cellStyle name="Normal 3 3 4" xfId="11699"/>
    <cellStyle name="Normal 3 3_Annexe 6 IAS" xfId="11700"/>
    <cellStyle name="Normal 3 4" xfId="11701"/>
    <cellStyle name="Normal 3 5" xfId="11702"/>
    <cellStyle name="Normal 3_Annexe 6 IAS" xfId="11703"/>
    <cellStyle name="Normal 30" xfId="11704"/>
    <cellStyle name="Normal 30 2" xfId="11705"/>
    <cellStyle name="Normal 31" xfId="11706"/>
    <cellStyle name="Normal 31 2" xfId="11707"/>
    <cellStyle name="Normal 32" xfId="11708"/>
    <cellStyle name="Normal 32 2" xfId="11709"/>
    <cellStyle name="Normal 33" xfId="11710"/>
    <cellStyle name="Normal 33 2" xfId="11711"/>
    <cellStyle name="Normal 34" xfId="11712"/>
    <cellStyle name="Normal 34 2" xfId="11713"/>
    <cellStyle name="Normal 35" xfId="11714"/>
    <cellStyle name="Normal 35 2" xfId="11715"/>
    <cellStyle name="Normal 36" xfId="11716"/>
    <cellStyle name="Normal 36 2" xfId="11717"/>
    <cellStyle name="Normal 37" xfId="11718"/>
    <cellStyle name="Normal 38" xfId="11719"/>
    <cellStyle name="Normal 39" xfId="11720"/>
    <cellStyle name="Normal 4" xfId="11721"/>
    <cellStyle name="Normal 4 2" xfId="11722"/>
    <cellStyle name="Normal 4 2 2" xfId="11723"/>
    <cellStyle name="Normal 4 2 3" xfId="11724"/>
    <cellStyle name="Normal 4 2_Cadrage conso" xfId="11725"/>
    <cellStyle name="Normal 4 3" xfId="11726"/>
    <cellStyle name="Normal 4 3 2" xfId="11727"/>
    <cellStyle name="Normal 4 3 3" xfId="11728"/>
    <cellStyle name="Normal 4 4" xfId="11729"/>
    <cellStyle name="Normal 4 5" xfId="15638"/>
    <cellStyle name="Normal 4_Annexe 6 IAS" xfId="11730"/>
    <cellStyle name="Normal 40" xfId="11731"/>
    <cellStyle name="Normal 40 2" xfId="11732"/>
    <cellStyle name="Normal 40 2 2" xfId="11733"/>
    <cellStyle name="Normal 40 3" xfId="11734"/>
    <cellStyle name="Normal 40 3 2" xfId="11735"/>
    <cellStyle name="Normal 40 4" xfId="11736"/>
    <cellStyle name="Normal 41" xfId="11737"/>
    <cellStyle name="Normal 41 2" xfId="11738"/>
    <cellStyle name="Normal 41 2 2" xfId="11739"/>
    <cellStyle name="Normal 41 3" xfId="11740"/>
    <cellStyle name="Normal 41 3 2" xfId="11741"/>
    <cellStyle name="Normal 41 4" xfId="11742"/>
    <cellStyle name="Normal 42" xfId="11743"/>
    <cellStyle name="Normal 42 2" xfId="11744"/>
    <cellStyle name="Normal 43" xfId="11745"/>
    <cellStyle name="Normal 44" xfId="11746"/>
    <cellStyle name="Normal 45" xfId="11747"/>
    <cellStyle name="Normal 46" xfId="11748"/>
    <cellStyle name="Normal 47" xfId="11749"/>
    <cellStyle name="Normal 48" xfId="11750"/>
    <cellStyle name="Normal 49" xfId="11751"/>
    <cellStyle name="Normal 5" xfId="11752"/>
    <cellStyle name="Normal 5 2" xfId="11753"/>
    <cellStyle name="Normal 5 2 2" xfId="11754"/>
    <cellStyle name="Normal 5 3" xfId="11755"/>
    <cellStyle name="Normal 5 3 2" xfId="11756"/>
    <cellStyle name="Normal 5 3 3" xfId="11757"/>
    <cellStyle name="Normal 5 3_Annexe 6 IAS" xfId="11758"/>
    <cellStyle name="Normal 5 4" xfId="11759"/>
    <cellStyle name="Normal 5 4 2" xfId="11760"/>
    <cellStyle name="Normal 5 5" xfId="11761"/>
    <cellStyle name="Normal 5_Annexe 6 IAS" xfId="11762"/>
    <cellStyle name="Normal 50" xfId="11763"/>
    <cellStyle name="Normal 51" xfId="11764"/>
    <cellStyle name="Normal 52" xfId="11765"/>
    <cellStyle name="Normal 53" xfId="11766"/>
    <cellStyle name="Normal 54" xfId="11767"/>
    <cellStyle name="Normal 55" xfId="11768"/>
    <cellStyle name="Normal 56" xfId="11769"/>
    <cellStyle name="Normal 57" xfId="11770"/>
    <cellStyle name="Normal 58" xfId="11771"/>
    <cellStyle name="Normal 59" xfId="11772"/>
    <cellStyle name="Normal 6" xfId="11773"/>
    <cellStyle name="Normal 6 2" xfId="11774"/>
    <cellStyle name="Normal 6 2 2" xfId="11775"/>
    <cellStyle name="Normal 6 2_Annexe 6 IAS" xfId="11776"/>
    <cellStyle name="Normal 6 3" xfId="11777"/>
    <cellStyle name="Normal 6 3 2" xfId="11778"/>
    <cellStyle name="Normal 6 3 3" xfId="11779"/>
    <cellStyle name="Normal 6 3_Annexe 6 IAS" xfId="11780"/>
    <cellStyle name="Normal 6 4" xfId="11781"/>
    <cellStyle name="Normal 6 4 2" xfId="11782"/>
    <cellStyle name="Normal 6 4_Annexe 6 IAS" xfId="11783"/>
    <cellStyle name="Normal 6 5" xfId="11784"/>
    <cellStyle name="Normal 6_Annexe 6 IAS" xfId="11785"/>
    <cellStyle name="Normal 7" xfId="11786"/>
    <cellStyle name="Normal 7 2" xfId="11787"/>
    <cellStyle name="Normal 7 2 2" xfId="11788"/>
    <cellStyle name="Normal 7 2_Cadrage conso" xfId="11789"/>
    <cellStyle name="Normal 7 3" xfId="11790"/>
    <cellStyle name="Normal 7 3 2" xfId="11791"/>
    <cellStyle name="Normal 7 3_Annexe 6 IAS" xfId="11792"/>
    <cellStyle name="Normal 7 4" xfId="11793"/>
    <cellStyle name="Normal 7 4 2" xfId="11794"/>
    <cellStyle name="Normal 7_Annexe 6 IAS" xfId="11795"/>
    <cellStyle name="Normal 8" xfId="11796"/>
    <cellStyle name="Normal 8 2" xfId="11797"/>
    <cellStyle name="Normal 8 2 2" xfId="11798"/>
    <cellStyle name="Normal 8 2 3" xfId="11799"/>
    <cellStyle name="Normal 8 2_Cadrage conso" xfId="11800"/>
    <cellStyle name="Normal 8 3" xfId="11801"/>
    <cellStyle name="Normal 8 3 2" xfId="11802"/>
    <cellStyle name="Normal 8 4" xfId="11803"/>
    <cellStyle name="Normal 8_Annexe 6 IAS" xfId="11804"/>
    <cellStyle name="Normal 9" xfId="11805"/>
    <cellStyle name="Normal 9 10" xfId="11806"/>
    <cellStyle name="Normal 9 11" xfId="11807"/>
    <cellStyle name="Normal 9 12" xfId="11808"/>
    <cellStyle name="Normal 9 13" xfId="11809"/>
    <cellStyle name="Normal 9 14" xfId="11810"/>
    <cellStyle name="Normal 9 15" xfId="11811"/>
    <cellStyle name="Normal 9 16" xfId="11812"/>
    <cellStyle name="Normal 9 17" xfId="11813"/>
    <cellStyle name="Normal 9 2" xfId="11814"/>
    <cellStyle name="Normal 9 2 2" xfId="11815"/>
    <cellStyle name="Normal 9 2 3" xfId="11816"/>
    <cellStyle name="Normal 9 2_Annexe 6 IAS" xfId="11817"/>
    <cellStyle name="Normal 9 3" xfId="11818"/>
    <cellStyle name="Normal 9 3 2" xfId="11819"/>
    <cellStyle name="Normal 9 4" xfId="11820"/>
    <cellStyle name="Normal 9 5" xfId="11821"/>
    <cellStyle name="Normal 9 6" xfId="11822"/>
    <cellStyle name="Normal 9 7" xfId="11823"/>
    <cellStyle name="Normal 9 8" xfId="11824"/>
    <cellStyle name="Normal 9 9" xfId="11825"/>
    <cellStyle name="Normal 9_Annexe 6 IAS" xfId="11826"/>
    <cellStyle name="Normal1" xfId="11827"/>
    <cellStyle name="Normal1 2" xfId="11828"/>
    <cellStyle name="Normal1 3" xfId="11829"/>
    <cellStyle name="Normal1 4" xfId="11830"/>
    <cellStyle name="Normal1 5" xfId="11831"/>
    <cellStyle name="Normal10" xfId="11832"/>
    <cellStyle name="Normal10 2" xfId="11833"/>
    <cellStyle name="Normal10 2 2" xfId="11834"/>
    <cellStyle name="Normal10 2 2 2" xfId="11835"/>
    <cellStyle name="Normal10 2 3" xfId="11836"/>
    <cellStyle name="Normal10 2 4" xfId="11837"/>
    <cellStyle name="Normal10 2 5" xfId="11838"/>
    <cellStyle name="Normal10 2 6" xfId="11839"/>
    <cellStyle name="Normal10 3" xfId="11840"/>
    <cellStyle name="Normal10 3 2" xfId="11841"/>
    <cellStyle name="Normal10 4" xfId="11842"/>
    <cellStyle name="Normal10 4 2" xfId="11843"/>
    <cellStyle name="Normal11" xfId="11844"/>
    <cellStyle name="Normal11 2" xfId="11845"/>
    <cellStyle name="Normal11 3" xfId="11846"/>
    <cellStyle name="Normal11 4" xfId="11847"/>
    <cellStyle name="Normal11 5" xfId="11848"/>
    <cellStyle name="Normal12" xfId="11849"/>
    <cellStyle name="Normal12 2" xfId="11850"/>
    <cellStyle name="Normal12 3" xfId="11851"/>
    <cellStyle name="Normal13" xfId="11852"/>
    <cellStyle name="Normal13 2" xfId="11853"/>
    <cellStyle name="Normal13 2 2" xfId="11854"/>
    <cellStyle name="Normal13 3" xfId="11855"/>
    <cellStyle name="Normal13 3 2" xfId="11856"/>
    <cellStyle name="Normal13 4" xfId="11857"/>
    <cellStyle name="Normal15" xfId="11858"/>
    <cellStyle name="Normal15 2" xfId="11859"/>
    <cellStyle name="Normal15 2 2" xfId="11860"/>
    <cellStyle name="Normal15 3" xfId="11861"/>
    <cellStyle name="Normal15 4" xfId="11862"/>
    <cellStyle name="Normal15 5" xfId="11863"/>
    <cellStyle name="Normal16" xfId="11864"/>
    <cellStyle name="Normal16 2" xfId="11865"/>
    <cellStyle name="Normal16 3" xfId="11866"/>
    <cellStyle name="Normal17" xfId="11867"/>
    <cellStyle name="Normal17 2" xfId="11868"/>
    <cellStyle name="Normal18" xfId="11869"/>
    <cellStyle name="Normal18 2" xfId="11870"/>
    <cellStyle name="Normal18 3" xfId="11871"/>
    <cellStyle name="Normal19" xfId="11872"/>
    <cellStyle name="Normal2" xfId="11873"/>
    <cellStyle name="Normal2 2" xfId="11874"/>
    <cellStyle name="Normal2 2 2" xfId="11875"/>
    <cellStyle name="Normal2 2 2 2" xfId="11876"/>
    <cellStyle name="Normal2 2 2 2 2" xfId="11877"/>
    <cellStyle name="Normal2 2 2 3" xfId="11878"/>
    <cellStyle name="Normal2 2 2 4" xfId="11879"/>
    <cellStyle name="Normal2 2 2 5" xfId="11880"/>
    <cellStyle name="Normal2 2 2 6" xfId="11881"/>
    <cellStyle name="Normal2 2 3" xfId="11882"/>
    <cellStyle name="Normal2 2 3 2" xfId="11883"/>
    <cellStyle name="Normal2 2 4" xfId="11884"/>
    <cellStyle name="Normal2 2 5" xfId="11885"/>
    <cellStyle name="Normal2 2 6" xfId="11886"/>
    <cellStyle name="Normal2 2 7" xfId="11887"/>
    <cellStyle name="Normal2 3" xfId="11888"/>
    <cellStyle name="Normal2 3 2" xfId="11889"/>
    <cellStyle name="Normal2 3 2 2" xfId="11890"/>
    <cellStyle name="Normal2 3 3" xfId="11891"/>
    <cellStyle name="Normal2 3 4" xfId="11892"/>
    <cellStyle name="Normal2 3 5" xfId="11893"/>
    <cellStyle name="Normal2 3 6" xfId="11894"/>
    <cellStyle name="Normal2 4" xfId="11895"/>
    <cellStyle name="Normal2 4 2" xfId="11896"/>
    <cellStyle name="Normal2 5" xfId="11897"/>
    <cellStyle name="Normal2 5 2" xfId="11898"/>
    <cellStyle name="Normal2 6" xfId="11899"/>
    <cellStyle name="Normal2 7" xfId="11900"/>
    <cellStyle name="Normal2_Cadrage conso" xfId="11901"/>
    <cellStyle name="Normal20" xfId="11902"/>
    <cellStyle name="Normal20 2" xfId="11903"/>
    <cellStyle name="Normal20 3" xfId="11904"/>
    <cellStyle name="Normal21" xfId="11905"/>
    <cellStyle name="Normal21 2" xfId="11906"/>
    <cellStyle name="Normal21 3" xfId="11907"/>
    <cellStyle name="Normal21 4" xfId="11908"/>
    <cellStyle name="Normal21 5" xfId="11909"/>
    <cellStyle name="Normal22" xfId="11910"/>
    <cellStyle name="Normal22 2" xfId="11911"/>
    <cellStyle name="Normal22 2 2" xfId="11912"/>
    <cellStyle name="Normal22 2 3" xfId="11913"/>
    <cellStyle name="Normal22 2 4" xfId="11914"/>
    <cellStyle name="Normal22 2 5" xfId="11915"/>
    <cellStyle name="Normal22 2 6" xfId="11916"/>
    <cellStyle name="Normal22 3" xfId="11917"/>
    <cellStyle name="Normal23" xfId="11918"/>
    <cellStyle name="Normal24" xfId="11919"/>
    <cellStyle name="Normal24 2" xfId="11920"/>
    <cellStyle name="Normal24 2 2" xfId="11921"/>
    <cellStyle name="Normal24 3" xfId="11922"/>
    <cellStyle name="Normal24 3 2" xfId="11923"/>
    <cellStyle name="Normal24 4" xfId="11924"/>
    <cellStyle name="Normal24 5" xfId="11925"/>
    <cellStyle name="Normal25" xfId="11926"/>
    <cellStyle name="Normal25 2" xfId="11927"/>
    <cellStyle name="Normal25 2 2" xfId="11928"/>
    <cellStyle name="Normal25 2 2 2" xfId="11929"/>
    <cellStyle name="Normal25 2 3" xfId="11930"/>
    <cellStyle name="Normal25 2 4" xfId="11931"/>
    <cellStyle name="Normal25 2 5" xfId="11932"/>
    <cellStyle name="Normal25 2 6" xfId="11933"/>
    <cellStyle name="Normal25 3" xfId="11934"/>
    <cellStyle name="Normal25 3 2" xfId="11935"/>
    <cellStyle name="Normal26" xfId="11936"/>
    <cellStyle name="Normal26 2" xfId="11937"/>
    <cellStyle name="Normal26 2 2" xfId="11938"/>
    <cellStyle name="Normal26 2 2 2" xfId="11939"/>
    <cellStyle name="Normal26 2 3" xfId="11940"/>
    <cellStyle name="Normal26 2 4" xfId="11941"/>
    <cellStyle name="Normal26 2 5" xfId="11942"/>
    <cellStyle name="Normal26 2 6" xfId="11943"/>
    <cellStyle name="Normal26 3" xfId="11944"/>
    <cellStyle name="Normal26 3 2" xfId="11945"/>
    <cellStyle name="Normal27" xfId="11946"/>
    <cellStyle name="Normal27 2" xfId="11947"/>
    <cellStyle name="Normal27 3" xfId="11948"/>
    <cellStyle name="Normal28" xfId="11949"/>
    <cellStyle name="Normal28 2" xfId="11950"/>
    <cellStyle name="Normal28 2 2" xfId="11951"/>
    <cellStyle name="Normal28 3" xfId="11952"/>
    <cellStyle name="Normal28 3 2" xfId="11953"/>
    <cellStyle name="Normal28 4" xfId="11954"/>
    <cellStyle name="Normal29" xfId="11955"/>
    <cellStyle name="Normal29 2" xfId="11956"/>
    <cellStyle name="Normal29 2 2" xfId="11957"/>
    <cellStyle name="Normal29 2 2 2" xfId="11958"/>
    <cellStyle name="Normal29 2 3" xfId="11959"/>
    <cellStyle name="Normal29 2 3 2" xfId="11960"/>
    <cellStyle name="Normal29 2 4" xfId="11961"/>
    <cellStyle name="Normal29 2 5" xfId="11962"/>
    <cellStyle name="Normal29 2 6" xfId="11963"/>
    <cellStyle name="Normal29 3" xfId="11964"/>
    <cellStyle name="Normal29 3 2" xfId="11965"/>
    <cellStyle name="Normal29 4" xfId="11966"/>
    <cellStyle name="Normal29 4 2" xfId="11967"/>
    <cellStyle name="Normal3" xfId="11968"/>
    <cellStyle name="Normal3 2" xfId="11969"/>
    <cellStyle name="Normal3 3" xfId="11970"/>
    <cellStyle name="Normal3 4" xfId="11971"/>
    <cellStyle name="Normal3 5" xfId="11972"/>
    <cellStyle name="Normal30" xfId="11973"/>
    <cellStyle name="Normal30 2" xfId="11974"/>
    <cellStyle name="Normal30 3" xfId="11975"/>
    <cellStyle name="Normal31_1" xfId="11976"/>
    <cellStyle name="Normal32" xfId="11977"/>
    <cellStyle name="Normal32 2" xfId="11978"/>
    <cellStyle name="Normal32 2 2" xfId="11979"/>
    <cellStyle name="Normal32 2 2 2" xfId="11980"/>
    <cellStyle name="Normal32 2 3" xfId="11981"/>
    <cellStyle name="Normal32 2 4" xfId="11982"/>
    <cellStyle name="Normal32 2 5" xfId="11983"/>
    <cellStyle name="Normal32 2 6" xfId="11984"/>
    <cellStyle name="Normal32 3" xfId="11985"/>
    <cellStyle name="Normal32 3 2" xfId="11986"/>
    <cellStyle name="Normal32 4" xfId="11987"/>
    <cellStyle name="Normal32 4 2" xfId="11988"/>
    <cellStyle name="Normal34_1_1_1" xfId="11989"/>
    <cellStyle name="Normal35" xfId="11990"/>
    <cellStyle name="Normal35 2" xfId="11991"/>
    <cellStyle name="Normal35 3" xfId="11992"/>
    <cellStyle name="Normal35 4" xfId="11993"/>
    <cellStyle name="Normal35 5" xfId="11994"/>
    <cellStyle name="Normal36" xfId="11995"/>
    <cellStyle name="Normal36 2" xfId="11996"/>
    <cellStyle name="Normal36 2 2" xfId="11997"/>
    <cellStyle name="Normal36 3" xfId="11998"/>
    <cellStyle name="Normal36 3 2" xfId="11999"/>
    <cellStyle name="Normal36 4" xfId="12000"/>
    <cellStyle name="Normal36 5" xfId="12001"/>
    <cellStyle name="Normal37" xfId="12002"/>
    <cellStyle name="Normal37 2" xfId="12003"/>
    <cellStyle name="Normal37 3" xfId="12004"/>
    <cellStyle name="Normal37 4" xfId="12005"/>
    <cellStyle name="Normal37 5" xfId="12006"/>
    <cellStyle name="Normal38" xfId="12007"/>
    <cellStyle name="Normal38 2" xfId="12008"/>
    <cellStyle name="Normal38 2 2" xfId="12009"/>
    <cellStyle name="Normal38 3" xfId="12010"/>
    <cellStyle name="Normal38 4" xfId="12011"/>
    <cellStyle name="Normal38 5" xfId="12012"/>
    <cellStyle name="Normal39" xfId="12013"/>
    <cellStyle name="Normal39 2" xfId="12014"/>
    <cellStyle name="Normal4" xfId="12015"/>
    <cellStyle name="Normal40" xfId="12016"/>
    <cellStyle name="Normal41" xfId="12017"/>
    <cellStyle name="Normal41 2" xfId="12018"/>
    <cellStyle name="Normal41 2 2" xfId="12019"/>
    <cellStyle name="Normal41 3" xfId="12020"/>
    <cellStyle name="Normal41 3 2" xfId="12021"/>
    <cellStyle name="Normal41 4" xfId="12022"/>
    <cellStyle name="Normal41 5" xfId="12023"/>
    <cellStyle name="Normal42" xfId="12024"/>
    <cellStyle name="Normal42 2" xfId="12025"/>
    <cellStyle name="Normal42 3" xfId="12026"/>
    <cellStyle name="Normal42 4" xfId="12027"/>
    <cellStyle name="Normal42 5" xfId="12028"/>
    <cellStyle name="Normal43" xfId="12029"/>
    <cellStyle name="Normal43 2" xfId="12030"/>
    <cellStyle name="Normal43 3" xfId="12031"/>
    <cellStyle name="Normal43 4" xfId="12032"/>
    <cellStyle name="Normal43 5" xfId="12033"/>
    <cellStyle name="Normal44" xfId="12034"/>
    <cellStyle name="Normal44 2" xfId="12035"/>
    <cellStyle name="Normal44 2 2" xfId="12036"/>
    <cellStyle name="Normal44 3" xfId="12037"/>
    <cellStyle name="Normal44 3 2" xfId="12038"/>
    <cellStyle name="Normal44 4" xfId="12039"/>
    <cellStyle name="Normal44 5" xfId="12040"/>
    <cellStyle name="Normal45" xfId="12041"/>
    <cellStyle name="Normal45 2" xfId="12042"/>
    <cellStyle name="Normal45 3" xfId="12043"/>
    <cellStyle name="Normal45 4" xfId="12044"/>
    <cellStyle name="Normal45 5" xfId="12045"/>
    <cellStyle name="Normal47_1_1_1" xfId="12046"/>
    <cellStyle name="Normal48_1" xfId="12047"/>
    <cellStyle name="Normal49_1" xfId="12048"/>
    <cellStyle name="Normal5" xfId="12049"/>
    <cellStyle name="Normal5 2" xfId="12050"/>
    <cellStyle name="Normal5 3" xfId="12051"/>
    <cellStyle name="Normal6" xfId="12052"/>
    <cellStyle name="Normal6 2" xfId="12053"/>
    <cellStyle name="Normal6 2 2" xfId="12054"/>
    <cellStyle name="Normal6 2 2 2" xfId="12055"/>
    <cellStyle name="Normal6 2 3" xfId="12056"/>
    <cellStyle name="Normal6 2 4" xfId="12057"/>
    <cellStyle name="Normal6 2 5" xfId="12058"/>
    <cellStyle name="Normal6 2 6" xfId="12059"/>
    <cellStyle name="Normal6 3" xfId="12060"/>
    <cellStyle name="Normal6 3 2" xfId="12061"/>
    <cellStyle name="Normal7" xfId="12062"/>
    <cellStyle name="Normal7 2" xfId="12063"/>
    <cellStyle name="Normal7 2 2" xfId="12064"/>
    <cellStyle name="Normal7 2 2 2" xfId="12065"/>
    <cellStyle name="Normal7 2 3" xfId="12066"/>
    <cellStyle name="Normal7 2 3 2" xfId="12067"/>
    <cellStyle name="Normal7 2 4" xfId="12068"/>
    <cellStyle name="Normal7 2 5" xfId="12069"/>
    <cellStyle name="Normal7 2 6" xfId="12070"/>
    <cellStyle name="Normal7 3" xfId="12071"/>
    <cellStyle name="Normal7 3 2" xfId="12072"/>
    <cellStyle name="Normal7 4" xfId="12073"/>
    <cellStyle name="Normal7 4 2" xfId="12074"/>
    <cellStyle name="Normal8" xfId="12075"/>
    <cellStyle name="Normal8 2" xfId="12076"/>
    <cellStyle name="Normal8 3" xfId="12077"/>
    <cellStyle name="Normal9" xfId="12078"/>
    <cellStyle name="Normal9 2" xfId="12079"/>
    <cellStyle name="Normal9 3" xfId="12080"/>
    <cellStyle name="Normale 2" xfId="12081"/>
    <cellStyle name="Normale 3" xfId="12082"/>
    <cellStyle name="Normale 4" xfId="12083"/>
    <cellStyle name="Normale_0603 debi residuo banca senza olcese + pool 2 focus" xfId="12084"/>
    <cellStyle name="NormalGB" xfId="12085"/>
    <cellStyle name="NormalGB 2" xfId="12086"/>
    <cellStyle name="NormalGB 2 2" xfId="12087"/>
    <cellStyle name="NormalGB 2 2 2" xfId="12088"/>
    <cellStyle name="NormalGB 2 3" xfId="12089"/>
    <cellStyle name="NormalGB 3" xfId="12090"/>
    <cellStyle name="NormalGB 3 2" xfId="12091"/>
    <cellStyle name="NormalGB 4" xfId="12092"/>
    <cellStyle name="NormalGB_Cadrage conso" xfId="12093"/>
    <cellStyle name="normální_laroux" xfId="12094"/>
    <cellStyle name="Normalny 2" xfId="12095"/>
    <cellStyle name="Normalny_1810 Actual 1Q 30_04_02" xfId="12096"/>
    <cellStyle name="Nota" xfId="12097"/>
    <cellStyle name="Nota 10" xfId="12098"/>
    <cellStyle name="Nota 11" xfId="12099"/>
    <cellStyle name="Nota 12" xfId="12100"/>
    <cellStyle name="Nota 13" xfId="12101"/>
    <cellStyle name="Nota 14" xfId="12102"/>
    <cellStyle name="Nota 15" xfId="12103"/>
    <cellStyle name="Nota 16" xfId="12104"/>
    <cellStyle name="Nota 17" xfId="12105"/>
    <cellStyle name="Nota 2" xfId="12106"/>
    <cellStyle name="Nota 3" xfId="12107"/>
    <cellStyle name="Nota 4" xfId="12108"/>
    <cellStyle name="Nota 5" xfId="12109"/>
    <cellStyle name="Nota 6" xfId="12110"/>
    <cellStyle name="Nota 7" xfId="12111"/>
    <cellStyle name="Nota 8" xfId="12112"/>
    <cellStyle name="Nota 9" xfId="12113"/>
    <cellStyle name="Nota_Annexe 6 IAS" xfId="12114"/>
    <cellStyle name="Note" xfId="12115"/>
    <cellStyle name="Note 10" xfId="12116"/>
    <cellStyle name="Note 10 2" xfId="12117"/>
    <cellStyle name="Note 10_Annexe 6 IAS" xfId="12118"/>
    <cellStyle name="Note 11" xfId="12119"/>
    <cellStyle name="Note 11 2" xfId="12120"/>
    <cellStyle name="Note 11_Annexe 6 IAS" xfId="12121"/>
    <cellStyle name="Note 12" xfId="12122"/>
    <cellStyle name="Note 12 2" xfId="12123"/>
    <cellStyle name="Note 12_Annexe 6 IAS" xfId="12124"/>
    <cellStyle name="Note 13" xfId="12125"/>
    <cellStyle name="Note 13 2" xfId="12126"/>
    <cellStyle name="Note 13_Annexe 6 IAS" xfId="12127"/>
    <cellStyle name="Note 2" xfId="12128"/>
    <cellStyle name="Note 2 2" xfId="12129"/>
    <cellStyle name="Note 2 2 2" xfId="12130"/>
    <cellStyle name="Note 2 2 3" xfId="12131"/>
    <cellStyle name="Note 2 2 4" xfId="12132"/>
    <cellStyle name="Note 2 2 5" xfId="12133"/>
    <cellStyle name="Note 2 3" xfId="12134"/>
    <cellStyle name="Note 2 4" xfId="12135"/>
    <cellStyle name="Note 2 5" xfId="12136"/>
    <cellStyle name="Note 2 5 2" xfId="12137"/>
    <cellStyle name="Note 2 6" xfId="12138"/>
    <cellStyle name="Note 2 7" xfId="12139"/>
    <cellStyle name="Note 2_Cadrage conso" xfId="12140"/>
    <cellStyle name="Note 3" xfId="12141"/>
    <cellStyle name="Note 3 2" xfId="12142"/>
    <cellStyle name="Note 3 3" xfId="12143"/>
    <cellStyle name="Note 3 3 2" xfId="12144"/>
    <cellStyle name="Note 3 4" xfId="12145"/>
    <cellStyle name="Note 3 5" xfId="12146"/>
    <cellStyle name="Note 3 6" xfId="12147"/>
    <cellStyle name="Note 3_Cadrage conso" xfId="12148"/>
    <cellStyle name="Note 4" xfId="12149"/>
    <cellStyle name="Note 4 2" xfId="12150"/>
    <cellStyle name="Note 4 2 2" xfId="12151"/>
    <cellStyle name="Note 4 3" xfId="12152"/>
    <cellStyle name="Note 4 4" xfId="12153"/>
    <cellStyle name="Note 4 5" xfId="12154"/>
    <cellStyle name="Note 4 6" xfId="12155"/>
    <cellStyle name="Note 4_Cadrage conso" xfId="12156"/>
    <cellStyle name="Note 5" xfId="12157"/>
    <cellStyle name="Note 5 2" xfId="12158"/>
    <cellStyle name="Note 5_Annexe 6 IAS" xfId="12159"/>
    <cellStyle name="Note 6" xfId="12160"/>
    <cellStyle name="Note 6 2" xfId="12161"/>
    <cellStyle name="Note 6_Annexe 6 IAS" xfId="12162"/>
    <cellStyle name="Note 7" xfId="12163"/>
    <cellStyle name="Note 7 2" xfId="12164"/>
    <cellStyle name="Note 7_Annexe 6 IAS" xfId="12165"/>
    <cellStyle name="Note 8" xfId="12166"/>
    <cellStyle name="Note 8 2" xfId="12167"/>
    <cellStyle name="Note 8_Annexe 6 IAS" xfId="12168"/>
    <cellStyle name="Note 9" xfId="12169"/>
    <cellStyle name="Note 9 2" xfId="12170"/>
    <cellStyle name="Note 9_Annexe 6 IAS" xfId="12171"/>
    <cellStyle name="Note_AFS" xfId="12172"/>
    <cellStyle name="Notes" xfId="12173"/>
    <cellStyle name="Notes 10" xfId="12174"/>
    <cellStyle name="Notes 11" xfId="12175"/>
    <cellStyle name="Notes 12" xfId="12176"/>
    <cellStyle name="Notes 13" xfId="12177"/>
    <cellStyle name="Notes 14" xfId="12178"/>
    <cellStyle name="Notes 15" xfId="12179"/>
    <cellStyle name="Notes 16" xfId="12180"/>
    <cellStyle name="Notes 17" xfId="12181"/>
    <cellStyle name="Notes 2" xfId="12182"/>
    <cellStyle name="Notes 2 2" xfId="12183"/>
    <cellStyle name="Notes 2_Annexe 6 IAS" xfId="12184"/>
    <cellStyle name="Notes 3" xfId="12185"/>
    <cellStyle name="Notes 3 2" xfId="12186"/>
    <cellStyle name="Notes 3_Annexe 6 IAS" xfId="12187"/>
    <cellStyle name="Notes 4" xfId="12188"/>
    <cellStyle name="Notes 4 2" xfId="12189"/>
    <cellStyle name="Notes 4_Annexe 6 IAS" xfId="12190"/>
    <cellStyle name="Notes 5" xfId="12191"/>
    <cellStyle name="Notes 5 2" xfId="12192"/>
    <cellStyle name="Notes 5_Annexe 6 IAS" xfId="12193"/>
    <cellStyle name="Notes 6" xfId="12194"/>
    <cellStyle name="Notes 7" xfId="12195"/>
    <cellStyle name="Notes 8" xfId="12196"/>
    <cellStyle name="Notes 9" xfId="12197"/>
    <cellStyle name="Notes_Annexe 6 IAS" xfId="12198"/>
    <cellStyle name="Notitie" xfId="12199"/>
    <cellStyle name="Number" xfId="12200"/>
    <cellStyle name="Number (0.0)" xfId="12201"/>
    <cellStyle name="Number (0.0) 2" xfId="12202"/>
    <cellStyle name="Number (0.0)_Cadrage conso" xfId="12203"/>
    <cellStyle name="Number (0.00)" xfId="12204"/>
    <cellStyle name="Number (0.00) 2" xfId="12205"/>
    <cellStyle name="Number (0.00)_Cadrage conso" xfId="12206"/>
    <cellStyle name="Number 2" xfId="12207"/>
    <cellStyle name="Number 3" xfId="12208"/>
    <cellStyle name="Number 4" xfId="12209"/>
    <cellStyle name="Number 5" xfId="12210"/>
    <cellStyle name="Number 6" xfId="12211"/>
    <cellStyle name="Number_17-Juste valeur en annexe" xfId="12212"/>
    <cellStyle name="NumberFormat" xfId="12213"/>
    <cellStyle name="NumberFormat 2" xfId="12214"/>
    <cellStyle name="NumberFormat 2 2" xfId="12215"/>
    <cellStyle name="NumberFormat 2 2 2" xfId="12216"/>
    <cellStyle name="NumberFormat 2 3" xfId="12217"/>
    <cellStyle name="NumberFormat 3" xfId="12218"/>
    <cellStyle name="NumberFormat 3 2" xfId="12219"/>
    <cellStyle name="NumberFormat 4" xfId="12220"/>
    <cellStyle name="NumberFormat_Annexe 6 IAS" xfId="12221"/>
    <cellStyle name="Numero_Colonne" xfId="12222"/>
    <cellStyle name="old_data" xfId="12223"/>
    <cellStyle name="-Ombrage Jaune" xfId="12224"/>
    <cellStyle name="Ongeldig" xfId="12225"/>
    <cellStyle name="optionalExposure" xfId="7"/>
    <cellStyle name="optionalExposure 10" xfId="12227"/>
    <cellStyle name="optionalExposure 11" xfId="12226"/>
    <cellStyle name="optionalExposure 2" xfId="12228"/>
    <cellStyle name="optionalExposure 2 2" xfId="12229"/>
    <cellStyle name="optionalExposure 2 3" xfId="12230"/>
    <cellStyle name="optionalExposure 2 4" xfId="12231"/>
    <cellStyle name="optionalExposure 2 5" xfId="12232"/>
    <cellStyle name="optionalExposure 2 6" xfId="12233"/>
    <cellStyle name="optionalExposure 2_Annexe 6 IAS" xfId="12234"/>
    <cellStyle name="optionalExposure 3" xfId="12235"/>
    <cellStyle name="optionalExposure 3 2" xfId="12236"/>
    <cellStyle name="optionalExposure 3 3" xfId="12237"/>
    <cellStyle name="optionalExposure 3 4" xfId="12238"/>
    <cellStyle name="optionalExposure 3 5" xfId="12239"/>
    <cellStyle name="optionalExposure 3 6" xfId="12240"/>
    <cellStyle name="optionalExposure 3_Annexe 6 IAS" xfId="12241"/>
    <cellStyle name="optionalExposure 4" xfId="12242"/>
    <cellStyle name="optionalExposure 5" xfId="12243"/>
    <cellStyle name="optionalExposure 6" xfId="12244"/>
    <cellStyle name="optionalExposure 7" xfId="12245"/>
    <cellStyle name="optionalExposure 8" xfId="12246"/>
    <cellStyle name="optionalExposure 9" xfId="12247"/>
    <cellStyle name="optionalExposure_Annexe 6 IAS" xfId="12248"/>
    <cellStyle name="optionalMaturity" xfId="12249"/>
    <cellStyle name="optionalMaturity 10" xfId="12250"/>
    <cellStyle name="optionalMaturity 2" xfId="12251"/>
    <cellStyle name="optionalMaturity 2 2" xfId="12252"/>
    <cellStyle name="optionalMaturity 2 3" xfId="12253"/>
    <cellStyle name="optionalMaturity 2 4" xfId="12254"/>
    <cellStyle name="optionalMaturity 2 5" xfId="12255"/>
    <cellStyle name="optionalMaturity 2 6" xfId="12256"/>
    <cellStyle name="optionalMaturity 2_Annexe 6 IAS" xfId="12257"/>
    <cellStyle name="optionalMaturity 3" xfId="12258"/>
    <cellStyle name="optionalMaturity 3 2" xfId="12259"/>
    <cellStyle name="optionalMaturity 3 3" xfId="12260"/>
    <cellStyle name="optionalMaturity 3 4" xfId="12261"/>
    <cellStyle name="optionalMaturity 3 5" xfId="12262"/>
    <cellStyle name="optionalMaturity 3 6" xfId="12263"/>
    <cellStyle name="optionalMaturity 3_Annexe 6 IAS" xfId="12264"/>
    <cellStyle name="optionalMaturity 4" xfId="12265"/>
    <cellStyle name="optionalMaturity 5" xfId="12266"/>
    <cellStyle name="optionalMaturity 6" xfId="12267"/>
    <cellStyle name="optionalMaturity 7" xfId="12268"/>
    <cellStyle name="optionalMaturity 8" xfId="12269"/>
    <cellStyle name="optionalMaturity 9" xfId="12270"/>
    <cellStyle name="optionalMaturity_Annexe 6 IAS" xfId="12271"/>
    <cellStyle name="optionalPD" xfId="12272"/>
    <cellStyle name="optionalPD 10" xfId="12273"/>
    <cellStyle name="optionalPD 2" xfId="12274"/>
    <cellStyle name="optionalPD 2 2" xfId="12275"/>
    <cellStyle name="optionalPD 2 3" xfId="12276"/>
    <cellStyle name="optionalPD 2 4" xfId="12277"/>
    <cellStyle name="optionalPD 2 5" xfId="12278"/>
    <cellStyle name="optionalPD 2 6" xfId="12279"/>
    <cellStyle name="optionalPD 2_Annexe 6 IAS" xfId="12280"/>
    <cellStyle name="optionalPD 3" xfId="12281"/>
    <cellStyle name="optionalPD 3 2" xfId="12282"/>
    <cellStyle name="optionalPD 3 3" xfId="12283"/>
    <cellStyle name="optionalPD 3 4" xfId="12284"/>
    <cellStyle name="optionalPD 3 5" xfId="12285"/>
    <cellStyle name="optionalPD 3 6" xfId="12286"/>
    <cellStyle name="optionalPD 3_Annexe 6 IAS" xfId="12287"/>
    <cellStyle name="optionalPD 4" xfId="12288"/>
    <cellStyle name="optionalPD 5" xfId="12289"/>
    <cellStyle name="optionalPD 6" xfId="12290"/>
    <cellStyle name="optionalPD 7" xfId="12291"/>
    <cellStyle name="optionalPD 8" xfId="12292"/>
    <cellStyle name="optionalPD 9" xfId="12293"/>
    <cellStyle name="optionalPD_Annexe 6 IAS" xfId="12294"/>
    <cellStyle name="optionalPercentage" xfId="12295"/>
    <cellStyle name="optionalPercentage 10" xfId="12296"/>
    <cellStyle name="optionalPercentage 2" xfId="12297"/>
    <cellStyle name="optionalPercentage 2 2" xfId="12298"/>
    <cellStyle name="optionalPercentage 2 3" xfId="12299"/>
    <cellStyle name="optionalPercentage 2 4" xfId="12300"/>
    <cellStyle name="optionalPercentage 2 5" xfId="12301"/>
    <cellStyle name="optionalPercentage 2 6" xfId="12302"/>
    <cellStyle name="optionalPercentage 2_Annexe 6 IAS" xfId="12303"/>
    <cellStyle name="optionalPercentage 3" xfId="12304"/>
    <cellStyle name="optionalPercentage 3 2" xfId="12305"/>
    <cellStyle name="optionalPercentage 3 3" xfId="12306"/>
    <cellStyle name="optionalPercentage 3 4" xfId="12307"/>
    <cellStyle name="optionalPercentage 3 5" xfId="12308"/>
    <cellStyle name="optionalPercentage 3 6" xfId="12309"/>
    <cellStyle name="optionalPercentage 3_Annexe 6 IAS" xfId="12310"/>
    <cellStyle name="optionalPercentage 4" xfId="12311"/>
    <cellStyle name="optionalPercentage 5" xfId="12312"/>
    <cellStyle name="optionalPercentage 6" xfId="12313"/>
    <cellStyle name="optionalPercentage 7" xfId="12314"/>
    <cellStyle name="optionalPercentage 8" xfId="12315"/>
    <cellStyle name="optionalPercentage 9" xfId="12316"/>
    <cellStyle name="optionalPercentage_Annexe 6 IAS" xfId="12317"/>
    <cellStyle name="optionalPercentageL" xfId="12318"/>
    <cellStyle name="optionalPercentageL 2" xfId="12319"/>
    <cellStyle name="optionalPercentageL 3" xfId="12320"/>
    <cellStyle name="optionalPercentageL 4" xfId="12321"/>
    <cellStyle name="optionalPercentageL 5" xfId="12322"/>
    <cellStyle name="optionalPercentageL 6" xfId="12323"/>
    <cellStyle name="optionalPercentageS" xfId="12324"/>
    <cellStyle name="optionalPercentageS 10" xfId="12325"/>
    <cellStyle name="optionalPercentageS 11" xfId="12326"/>
    <cellStyle name="optionalPercentageS 12" xfId="12327"/>
    <cellStyle name="optionalPercentageS 13" xfId="12328"/>
    <cellStyle name="optionalPercentageS 14" xfId="12329"/>
    <cellStyle name="optionalPercentageS 15" xfId="12330"/>
    <cellStyle name="optionalPercentageS 16" xfId="12331"/>
    <cellStyle name="optionalPercentageS 17" xfId="12332"/>
    <cellStyle name="optionalPercentageS 2" xfId="12333"/>
    <cellStyle name="optionalPercentageS 2 2" xfId="12334"/>
    <cellStyle name="optionalPercentageS 2_Annexe 6 IAS" xfId="12335"/>
    <cellStyle name="optionalPercentageS 3" xfId="12336"/>
    <cellStyle name="optionalPercentageS 3 2" xfId="12337"/>
    <cellStyle name="optionalPercentageS 3_Annexe 6 IAS" xfId="12338"/>
    <cellStyle name="optionalPercentageS 4" xfId="12339"/>
    <cellStyle name="optionalPercentageS 4 2" xfId="12340"/>
    <cellStyle name="optionalPercentageS 4_Annexe 6 IAS" xfId="12341"/>
    <cellStyle name="optionalPercentageS 5" xfId="12342"/>
    <cellStyle name="optionalPercentageS 5 2" xfId="12343"/>
    <cellStyle name="optionalPercentageS 5_Annexe 6 IAS" xfId="12344"/>
    <cellStyle name="optionalPercentageS 6" xfId="12345"/>
    <cellStyle name="optionalPercentageS 7" xfId="12346"/>
    <cellStyle name="optionalPercentageS 8" xfId="12347"/>
    <cellStyle name="optionalPercentageS 9" xfId="12348"/>
    <cellStyle name="optionalPercentageS_Annexe 6 IAS" xfId="12349"/>
    <cellStyle name="optionalSelection" xfId="12350"/>
    <cellStyle name="optionalSelection 10" xfId="12351"/>
    <cellStyle name="optionalSelection 2" xfId="12352"/>
    <cellStyle name="optionalSelection 2 2" xfId="12353"/>
    <cellStyle name="optionalSelection 2 3" xfId="12354"/>
    <cellStyle name="optionalSelection 2 4" xfId="12355"/>
    <cellStyle name="optionalSelection 2 5" xfId="12356"/>
    <cellStyle name="optionalSelection 2 6" xfId="12357"/>
    <cellStyle name="optionalSelection 2_Annexe 6 IAS" xfId="12358"/>
    <cellStyle name="optionalSelection 3" xfId="12359"/>
    <cellStyle name="optionalSelection 3 2" xfId="12360"/>
    <cellStyle name="optionalSelection 3 3" xfId="12361"/>
    <cellStyle name="optionalSelection 3 4" xfId="12362"/>
    <cellStyle name="optionalSelection 3 5" xfId="12363"/>
    <cellStyle name="optionalSelection 3 6" xfId="12364"/>
    <cellStyle name="optionalSelection 3_Annexe 6 IAS" xfId="12365"/>
    <cellStyle name="optionalSelection 4" xfId="12366"/>
    <cellStyle name="optionalSelection 5" xfId="12367"/>
    <cellStyle name="optionalSelection 6" xfId="12368"/>
    <cellStyle name="optionalSelection 7" xfId="12369"/>
    <cellStyle name="optionalSelection 8" xfId="12370"/>
    <cellStyle name="optionalSelection 9" xfId="12371"/>
    <cellStyle name="optionalSelection_Annexe 6 IAS" xfId="12372"/>
    <cellStyle name="optionalText" xfId="12373"/>
    <cellStyle name="optionalText 10" xfId="12374"/>
    <cellStyle name="optionalText 2" xfId="12375"/>
    <cellStyle name="optionalText 2 2" xfId="12376"/>
    <cellStyle name="optionalText 2 3" xfId="12377"/>
    <cellStyle name="optionalText 2 4" xfId="12378"/>
    <cellStyle name="optionalText 2 5" xfId="12379"/>
    <cellStyle name="optionalText 2 6" xfId="12380"/>
    <cellStyle name="optionalText 2_Annexe 6 IAS" xfId="12381"/>
    <cellStyle name="optionalText 3" xfId="12382"/>
    <cellStyle name="optionalText 3 2" xfId="12383"/>
    <cellStyle name="optionalText 3 3" xfId="12384"/>
    <cellStyle name="optionalText 3 4" xfId="12385"/>
    <cellStyle name="optionalText 3 5" xfId="12386"/>
    <cellStyle name="optionalText 3 6" xfId="12387"/>
    <cellStyle name="optionalText 3_Annexe 6 IAS" xfId="12388"/>
    <cellStyle name="optionalText 4" xfId="12389"/>
    <cellStyle name="optionalText 5" xfId="12390"/>
    <cellStyle name="optionalText 6" xfId="12391"/>
    <cellStyle name="optionalText 7" xfId="12392"/>
    <cellStyle name="optionalText 8" xfId="12393"/>
    <cellStyle name="optionalText 9" xfId="12394"/>
    <cellStyle name="optionalText_Annexe 6 IAS" xfId="12395"/>
    <cellStyle name="Output" xfId="12396"/>
    <cellStyle name="Output 10" xfId="12397"/>
    <cellStyle name="Output 11" xfId="12398"/>
    <cellStyle name="Output 12" xfId="12399"/>
    <cellStyle name="Output 13" xfId="12400"/>
    <cellStyle name="Output 14" xfId="12401"/>
    <cellStyle name="Output 15" xfId="12402"/>
    <cellStyle name="Output 16" xfId="12403"/>
    <cellStyle name="Output 17" xfId="12404"/>
    <cellStyle name="Output 2" xfId="12405"/>
    <cellStyle name="Output 2 2" xfId="12406"/>
    <cellStyle name="Output 2 2 2" xfId="12407"/>
    <cellStyle name="Output 2 3" xfId="12408"/>
    <cellStyle name="Output 2 3 2" xfId="12409"/>
    <cellStyle name="Output 2 4" xfId="12410"/>
    <cellStyle name="Output 2 5" xfId="12411"/>
    <cellStyle name="Output 2_Cadrage conso" xfId="12412"/>
    <cellStyle name="Output 3" xfId="12413"/>
    <cellStyle name="Output 3 2" xfId="12414"/>
    <cellStyle name="Output 3 2 2" xfId="12415"/>
    <cellStyle name="Output 3 3" xfId="12416"/>
    <cellStyle name="Output 3 3 2" xfId="12417"/>
    <cellStyle name="Output 3 4" xfId="12418"/>
    <cellStyle name="Output 3 5" xfId="12419"/>
    <cellStyle name="Output 3_Cadrage conso" xfId="12420"/>
    <cellStyle name="Output 4" xfId="12421"/>
    <cellStyle name="Output 4 2" xfId="12422"/>
    <cellStyle name="Output 4 2 2" xfId="12423"/>
    <cellStyle name="Output 4 3" xfId="12424"/>
    <cellStyle name="Output 4 3 2" xfId="12425"/>
    <cellStyle name="Output 4 4" xfId="12426"/>
    <cellStyle name="Output 4 5" xfId="12427"/>
    <cellStyle name="Output 4_Cadrage conso" xfId="12428"/>
    <cellStyle name="Output 5" xfId="12429"/>
    <cellStyle name="Output 6" xfId="12430"/>
    <cellStyle name="Output 6 2" xfId="12431"/>
    <cellStyle name="Output 6_Cadrage conso" xfId="12432"/>
    <cellStyle name="Output 7" xfId="12433"/>
    <cellStyle name="Output 7 2" xfId="12434"/>
    <cellStyle name="Output 7_Cadrage conso" xfId="12435"/>
    <cellStyle name="Output 8" xfId="12436"/>
    <cellStyle name="Output 9" xfId="12437"/>
    <cellStyle name="Output_45647 - Annexe 6a au 31 03 2011 v2" xfId="12438"/>
    <cellStyle name="output2" xfId="12439"/>
    <cellStyle name="output2 10" xfId="12440"/>
    <cellStyle name="output2 11" xfId="12441"/>
    <cellStyle name="output2 12" xfId="12442"/>
    <cellStyle name="output2 13" xfId="12443"/>
    <cellStyle name="output2 14" xfId="12444"/>
    <cellStyle name="output2 15" xfId="12445"/>
    <cellStyle name="output2 16" xfId="12446"/>
    <cellStyle name="output2 17" xfId="12447"/>
    <cellStyle name="output2 2" xfId="12448"/>
    <cellStyle name="output2 2 2" xfId="12449"/>
    <cellStyle name="output2 2_Annexe 6 IAS" xfId="12450"/>
    <cellStyle name="output2 3" xfId="12451"/>
    <cellStyle name="output2 3 2" xfId="12452"/>
    <cellStyle name="output2 3_Annexe 6 IAS" xfId="12453"/>
    <cellStyle name="output2 4" xfId="12454"/>
    <cellStyle name="output2 4 2" xfId="12455"/>
    <cellStyle name="output2 4_Annexe 6 IAS" xfId="12456"/>
    <cellStyle name="output2 5" xfId="12457"/>
    <cellStyle name="output2 5 2" xfId="12458"/>
    <cellStyle name="output2 5_Annexe 6 IAS" xfId="12459"/>
    <cellStyle name="output2 6" xfId="12460"/>
    <cellStyle name="output2 7" xfId="12461"/>
    <cellStyle name="output2 8" xfId="12462"/>
    <cellStyle name="output2 9" xfId="12463"/>
    <cellStyle name="output2_Annexe 6 IAS" xfId="12464"/>
    <cellStyle name="p" xfId="12465"/>
    <cellStyle name="p 10" xfId="12466"/>
    <cellStyle name="p 11" xfId="12467"/>
    <cellStyle name="p 12" xfId="12468"/>
    <cellStyle name="p 13" xfId="12469"/>
    <cellStyle name="p 14" xfId="12470"/>
    <cellStyle name="p 15" xfId="12471"/>
    <cellStyle name="p 16" xfId="12472"/>
    <cellStyle name="p 17" xfId="12473"/>
    <cellStyle name="p 2" xfId="12474"/>
    <cellStyle name="p 2 2" xfId="12475"/>
    <cellStyle name="p 2_Annexe 6 IAS" xfId="12476"/>
    <cellStyle name="p 3" xfId="12477"/>
    <cellStyle name="p 4" xfId="12478"/>
    <cellStyle name="p 5" xfId="12479"/>
    <cellStyle name="p 6" xfId="12480"/>
    <cellStyle name="p 7" xfId="12481"/>
    <cellStyle name="p 8" xfId="12482"/>
    <cellStyle name="p 9" xfId="12483"/>
    <cellStyle name="P&amp;L" xfId="12484"/>
    <cellStyle name="P&amp;L 10" xfId="12485"/>
    <cellStyle name="P&amp;L 11" xfId="12486"/>
    <cellStyle name="P&amp;L 12" xfId="12487"/>
    <cellStyle name="P&amp;L 13" xfId="12488"/>
    <cellStyle name="P&amp;L 14" xfId="12489"/>
    <cellStyle name="P&amp;L 15" xfId="12490"/>
    <cellStyle name="P&amp;L 16" xfId="12491"/>
    <cellStyle name="P&amp;L 17" xfId="12492"/>
    <cellStyle name="P&amp;L 18" xfId="12493"/>
    <cellStyle name="P&amp;L 19" xfId="12494"/>
    <cellStyle name="P&amp;L 2" xfId="12495"/>
    <cellStyle name="P&amp;L 2 2" xfId="12496"/>
    <cellStyle name="P&amp;L 2_Annexe 6 IAS" xfId="12497"/>
    <cellStyle name="P&amp;L 20" xfId="12498"/>
    <cellStyle name="P&amp;L 21" xfId="12499"/>
    <cellStyle name="P&amp;L 22" xfId="12500"/>
    <cellStyle name="P&amp;L 3" xfId="12501"/>
    <cellStyle name="P&amp;L 3 2" xfId="12502"/>
    <cellStyle name="P&amp;L 3_Annexe 6 IAS" xfId="12503"/>
    <cellStyle name="P&amp;L 4" xfId="12504"/>
    <cellStyle name="P&amp;L 4 2" xfId="12505"/>
    <cellStyle name="P&amp;L 4_Annexe 6 IAS" xfId="12506"/>
    <cellStyle name="P&amp;L 5" xfId="12507"/>
    <cellStyle name="P&amp;L 5 2" xfId="12508"/>
    <cellStyle name="P&amp;L 5_Annexe 6 IAS" xfId="12509"/>
    <cellStyle name="P&amp;L 6" xfId="12510"/>
    <cellStyle name="P&amp;L 6 2" xfId="12511"/>
    <cellStyle name="P&amp;L 6_Annexe 6 IAS" xfId="12512"/>
    <cellStyle name="P&amp;L 7" xfId="12513"/>
    <cellStyle name="P&amp;L 7 2" xfId="12514"/>
    <cellStyle name="P&amp;L 7_Annexe 6 IAS" xfId="12515"/>
    <cellStyle name="P&amp;L 8" xfId="12516"/>
    <cellStyle name="P&amp;L 9" xfId="12517"/>
    <cellStyle name="P&amp;L_Annexe 6 IAS" xfId="12518"/>
    <cellStyle name="P&amp;L2" xfId="12519"/>
    <cellStyle name="P&amp;L2 10" xfId="12520"/>
    <cellStyle name="P&amp;L2 11" xfId="12521"/>
    <cellStyle name="P&amp;L2 12" xfId="12522"/>
    <cellStyle name="P&amp;L2 13" xfId="12523"/>
    <cellStyle name="P&amp;L2 14" xfId="12524"/>
    <cellStyle name="P&amp;L2 15" xfId="12525"/>
    <cellStyle name="P&amp;L2 16" xfId="12526"/>
    <cellStyle name="P&amp;L2 17" xfId="12527"/>
    <cellStyle name="P&amp;L2 2" xfId="12528"/>
    <cellStyle name="P&amp;L2 2 2" xfId="12529"/>
    <cellStyle name="P&amp;L2 2_Annexe 6 IAS" xfId="12530"/>
    <cellStyle name="P&amp;L2 3" xfId="12531"/>
    <cellStyle name="P&amp;L2 3 2" xfId="12532"/>
    <cellStyle name="P&amp;L2 3_Annexe 6 IAS" xfId="12533"/>
    <cellStyle name="P&amp;L2 4" xfId="12534"/>
    <cellStyle name="P&amp;L2 4 2" xfId="12535"/>
    <cellStyle name="P&amp;L2 4_Annexe 6 IAS" xfId="12536"/>
    <cellStyle name="P&amp;L2 5" xfId="12537"/>
    <cellStyle name="P&amp;L2 5 2" xfId="12538"/>
    <cellStyle name="P&amp;L2 5_Annexe 6 IAS" xfId="12539"/>
    <cellStyle name="P&amp;L2 6" xfId="12540"/>
    <cellStyle name="P&amp;L2 7" xfId="12541"/>
    <cellStyle name="P&amp;L2 8" xfId="12542"/>
    <cellStyle name="P&amp;L2 9" xfId="12543"/>
    <cellStyle name="P&amp;L2_Annexe 6 IAS" xfId="12544"/>
    <cellStyle name="p_Annexe 6 IAS" xfId="12545"/>
    <cellStyle name="p_Cadrage conso" xfId="12546"/>
    <cellStyle name="p_CONFIGURATION" xfId="12547"/>
    <cellStyle name="p_CONFIGURATION_Annexe 6 IAS" xfId="12548"/>
    <cellStyle name="p_CONTROLES" xfId="12549"/>
    <cellStyle name="p_CONTROLES_Annexe 6 IAS" xfId="12550"/>
    <cellStyle name="p_Degas HFTO" xfId="12551"/>
    <cellStyle name="p_Degas HFTO_Annexe 6 IAS" xfId="12552"/>
    <cellStyle name="p_Display" xfId="12553"/>
    <cellStyle name="p_Display_Annexe 6 IAS" xfId="12554"/>
    <cellStyle name="p_Feuil1" xfId="12555"/>
    <cellStyle name="p_Feuil1_Annexe 6 IAS" xfId="12556"/>
    <cellStyle name="p_shadow publication 2010.12" xfId="12557"/>
    <cellStyle name="p_shadow publication 2010.12 10" xfId="12558"/>
    <cellStyle name="p_shadow publication 2010.12 10_Annexe 6 IAS" xfId="12559"/>
    <cellStyle name="p_shadow publication 2010.12 10_CONFIGURATION" xfId="12560"/>
    <cellStyle name="p_shadow publication 2010.12 10_CONFIGURATION_Annexe 6 IAS" xfId="12561"/>
    <cellStyle name="p_shadow publication 2010.12 10_CONTROLES" xfId="12562"/>
    <cellStyle name="p_shadow publication 2010.12 10_CONTROLES_Annexe 6 IAS" xfId="12563"/>
    <cellStyle name="p_shadow publication 2010.12 10_Feuil1" xfId="12564"/>
    <cellStyle name="p_shadow publication 2010.12 10_Feuil1_Annexe 6 IAS" xfId="12565"/>
    <cellStyle name="p_shadow publication 2010.12 10_Sheet2" xfId="12566"/>
    <cellStyle name="p_shadow publication 2010.12 10_Sheet2_Annexe 6 IAS" xfId="12567"/>
    <cellStyle name="p_shadow publication 2010.12 11" xfId="12568"/>
    <cellStyle name="p_shadow publication 2010.12 11_Annexe 6 IAS" xfId="12569"/>
    <cellStyle name="p_shadow publication 2010.12 11_CONFIGURATION" xfId="12570"/>
    <cellStyle name="p_shadow publication 2010.12 11_CONFIGURATION_Annexe 6 IAS" xfId="12571"/>
    <cellStyle name="p_shadow publication 2010.12 11_CONTROLES" xfId="12572"/>
    <cellStyle name="p_shadow publication 2010.12 11_CONTROLES_Annexe 6 IAS" xfId="12573"/>
    <cellStyle name="p_shadow publication 2010.12 11_Feuil1" xfId="12574"/>
    <cellStyle name="p_shadow publication 2010.12 11_Feuil1_Annexe 6 IAS" xfId="12575"/>
    <cellStyle name="p_shadow publication 2010.12 11_Sheet2" xfId="12576"/>
    <cellStyle name="p_shadow publication 2010.12 11_Sheet2_Annexe 6 IAS" xfId="12577"/>
    <cellStyle name="p_shadow publication 2010.12 12" xfId="12578"/>
    <cellStyle name="p_shadow publication 2010.12 12_Annexe 6 IAS" xfId="12579"/>
    <cellStyle name="p_shadow publication 2010.12 12_CONFIGURATION" xfId="12580"/>
    <cellStyle name="p_shadow publication 2010.12 12_CONFIGURATION_Annexe 6 IAS" xfId="12581"/>
    <cellStyle name="p_shadow publication 2010.12 12_CONTROLES" xfId="12582"/>
    <cellStyle name="p_shadow publication 2010.12 12_CONTROLES_Annexe 6 IAS" xfId="12583"/>
    <cellStyle name="p_shadow publication 2010.12 12_Sheet2" xfId="12584"/>
    <cellStyle name="p_shadow publication 2010.12 12_Sheet2_Annexe 6 IAS" xfId="12585"/>
    <cellStyle name="p_shadow publication 2010.12 13" xfId="12586"/>
    <cellStyle name="p_shadow publication 2010.12 13_Annexe 6 IAS" xfId="12587"/>
    <cellStyle name="p_shadow publication 2010.12 13_CONFIGURATION" xfId="12588"/>
    <cellStyle name="p_shadow publication 2010.12 13_CONFIGURATION_Annexe 6 IAS" xfId="12589"/>
    <cellStyle name="p_shadow publication 2010.12 13_CONTROLES" xfId="12590"/>
    <cellStyle name="p_shadow publication 2010.12 13_CONTROLES_Annexe 6 IAS" xfId="12591"/>
    <cellStyle name="p_shadow publication 2010.12 13_Sheet2" xfId="12592"/>
    <cellStyle name="p_shadow publication 2010.12 13_Sheet2_Annexe 6 IAS" xfId="12593"/>
    <cellStyle name="p_shadow publication 2010.12 14" xfId="12594"/>
    <cellStyle name="p_shadow publication 2010.12 14_Annexe 6 IAS" xfId="12595"/>
    <cellStyle name="p_shadow publication 2010.12 15" xfId="12596"/>
    <cellStyle name="p_shadow publication 2010.12 15_Annexe 6 IAS" xfId="12597"/>
    <cellStyle name="p_shadow publication 2010.12 16" xfId="12598"/>
    <cellStyle name="p_shadow publication 2010.12 16_Annexe 6 IAS" xfId="12599"/>
    <cellStyle name="p_shadow publication 2010.12 17" xfId="12600"/>
    <cellStyle name="p_shadow publication 2010.12 17_Annexe 6 IAS" xfId="12601"/>
    <cellStyle name="p_shadow publication 2010.12 2" xfId="12602"/>
    <cellStyle name="p_shadow publication 2010.12 2 2" xfId="12603"/>
    <cellStyle name="p_shadow publication 2010.12 2 2_Annexe 6 IAS" xfId="12604"/>
    <cellStyle name="p_shadow publication 2010.12 2 2_CONFIGURATION" xfId="12605"/>
    <cellStyle name="p_shadow publication 2010.12 2 2_CONFIGURATION_Annexe 6 IAS" xfId="12606"/>
    <cellStyle name="p_shadow publication 2010.12 2_Annexe 6 IAS" xfId="12607"/>
    <cellStyle name="p_shadow publication 2010.12 2_CONFIGURATION" xfId="12608"/>
    <cellStyle name="p_shadow publication 2010.12 2_CONFIGURATION_Annexe 6 IAS" xfId="12609"/>
    <cellStyle name="p_shadow publication 2010.12 2_CONTROLES" xfId="12610"/>
    <cellStyle name="p_shadow publication 2010.12 2_CONTROLES_Annexe 6 IAS" xfId="12611"/>
    <cellStyle name="p_shadow publication 2010.12 2_Feuil1" xfId="12612"/>
    <cellStyle name="p_shadow publication 2010.12 2_Feuil1_Annexe 6 IAS" xfId="12613"/>
    <cellStyle name="p_shadow publication 2010.12 2_Sheet2" xfId="12614"/>
    <cellStyle name="p_shadow publication 2010.12 2_Sheet2_Annexe 6 IAS" xfId="12615"/>
    <cellStyle name="p_shadow publication 2010.12 3" xfId="12616"/>
    <cellStyle name="p_shadow publication 2010.12 3_Annexe 6 IAS" xfId="12617"/>
    <cellStyle name="p_shadow publication 2010.12 3_CONFIGURATION" xfId="12618"/>
    <cellStyle name="p_shadow publication 2010.12 3_CONFIGURATION_Annexe 6 IAS" xfId="12619"/>
    <cellStyle name="p_shadow publication 2010.12 3_CONTROLES" xfId="12620"/>
    <cellStyle name="p_shadow publication 2010.12 3_CONTROLES_Annexe 6 IAS" xfId="12621"/>
    <cellStyle name="p_shadow publication 2010.12 3_Feuil1" xfId="12622"/>
    <cellStyle name="p_shadow publication 2010.12 3_Feuil1_Annexe 6 IAS" xfId="12623"/>
    <cellStyle name="p_shadow publication 2010.12 3_Sheet2" xfId="12624"/>
    <cellStyle name="p_shadow publication 2010.12 3_Sheet2_Annexe 6 IAS" xfId="12625"/>
    <cellStyle name="p_shadow publication 2010.12 4" xfId="12626"/>
    <cellStyle name="p_shadow publication 2010.12 4_Annexe 6 IAS" xfId="12627"/>
    <cellStyle name="p_shadow publication 2010.12 4_CONFIGURATION" xfId="12628"/>
    <cellStyle name="p_shadow publication 2010.12 4_CONFIGURATION_Annexe 6 IAS" xfId="12629"/>
    <cellStyle name="p_shadow publication 2010.12 4_CONTROLES" xfId="12630"/>
    <cellStyle name="p_shadow publication 2010.12 4_CONTROLES_Annexe 6 IAS" xfId="12631"/>
    <cellStyle name="p_shadow publication 2010.12 4_Feuil1" xfId="12632"/>
    <cellStyle name="p_shadow publication 2010.12 4_Feuil1_Annexe 6 IAS" xfId="12633"/>
    <cellStyle name="p_shadow publication 2010.12 4_Sheet2" xfId="12634"/>
    <cellStyle name="p_shadow publication 2010.12 4_Sheet2_Annexe 6 IAS" xfId="12635"/>
    <cellStyle name="p_shadow publication 2010.12 5" xfId="12636"/>
    <cellStyle name="p_shadow publication 2010.12 5_Annexe 6 IAS" xfId="12637"/>
    <cellStyle name="p_shadow publication 2010.12 5_CONFIGURATION" xfId="12638"/>
    <cellStyle name="p_shadow publication 2010.12 5_CONFIGURATION_Annexe 6 IAS" xfId="12639"/>
    <cellStyle name="p_shadow publication 2010.12 5_CONTROLES" xfId="12640"/>
    <cellStyle name="p_shadow publication 2010.12 5_CONTROLES_Annexe 6 IAS" xfId="12641"/>
    <cellStyle name="p_shadow publication 2010.12 5_Feuil1" xfId="12642"/>
    <cellStyle name="p_shadow publication 2010.12 5_Feuil1_Annexe 6 IAS" xfId="12643"/>
    <cellStyle name="p_shadow publication 2010.12 5_Sheet2" xfId="12644"/>
    <cellStyle name="p_shadow publication 2010.12 5_Sheet2_Annexe 6 IAS" xfId="12645"/>
    <cellStyle name="p_shadow publication 2010.12 6" xfId="12646"/>
    <cellStyle name="p_shadow publication 2010.12 6_Annexe 6 IAS" xfId="12647"/>
    <cellStyle name="p_shadow publication 2010.12 6_CONFIGURATION" xfId="12648"/>
    <cellStyle name="p_shadow publication 2010.12 6_CONFIGURATION_Annexe 6 IAS" xfId="12649"/>
    <cellStyle name="p_shadow publication 2010.12 6_CONTROLES" xfId="12650"/>
    <cellStyle name="p_shadow publication 2010.12 6_CONTROLES_Annexe 6 IAS" xfId="12651"/>
    <cellStyle name="p_shadow publication 2010.12 6_Feuil1" xfId="12652"/>
    <cellStyle name="p_shadow publication 2010.12 6_Feuil1_Annexe 6 IAS" xfId="12653"/>
    <cellStyle name="p_shadow publication 2010.12 6_Sheet2" xfId="12654"/>
    <cellStyle name="p_shadow publication 2010.12 6_Sheet2_Annexe 6 IAS" xfId="12655"/>
    <cellStyle name="p_shadow publication 2010.12 7" xfId="12656"/>
    <cellStyle name="p_shadow publication 2010.12 7_Annexe 6 IAS" xfId="12657"/>
    <cellStyle name="p_shadow publication 2010.12 7_CONFIGURATION" xfId="12658"/>
    <cellStyle name="p_shadow publication 2010.12 7_CONFIGURATION_Annexe 6 IAS" xfId="12659"/>
    <cellStyle name="p_shadow publication 2010.12 7_CONTROLES" xfId="12660"/>
    <cellStyle name="p_shadow publication 2010.12 7_CONTROLES_Annexe 6 IAS" xfId="12661"/>
    <cellStyle name="p_shadow publication 2010.12 7_Feuil1" xfId="12662"/>
    <cellStyle name="p_shadow publication 2010.12 7_Feuil1_Annexe 6 IAS" xfId="12663"/>
    <cellStyle name="p_shadow publication 2010.12 7_Sheet2" xfId="12664"/>
    <cellStyle name="p_shadow publication 2010.12 7_Sheet2_Annexe 6 IAS" xfId="12665"/>
    <cellStyle name="p_shadow publication 2010.12 8" xfId="12666"/>
    <cellStyle name="p_shadow publication 2010.12 8_Annexe 6 IAS" xfId="12667"/>
    <cellStyle name="p_shadow publication 2010.12 8_CONFIGURATION" xfId="12668"/>
    <cellStyle name="p_shadow publication 2010.12 8_CONFIGURATION_Annexe 6 IAS" xfId="12669"/>
    <cellStyle name="p_shadow publication 2010.12 8_CONTROLES" xfId="12670"/>
    <cellStyle name="p_shadow publication 2010.12 8_CONTROLES_Annexe 6 IAS" xfId="12671"/>
    <cellStyle name="p_shadow publication 2010.12 8_Feuil1" xfId="12672"/>
    <cellStyle name="p_shadow publication 2010.12 8_Feuil1_Annexe 6 IAS" xfId="12673"/>
    <cellStyle name="p_shadow publication 2010.12 8_Sheet2" xfId="12674"/>
    <cellStyle name="p_shadow publication 2010.12 8_Sheet2_Annexe 6 IAS" xfId="12675"/>
    <cellStyle name="p_shadow publication 2010.12 9" xfId="12676"/>
    <cellStyle name="p_shadow publication 2010.12 9_Annexe 6 IAS" xfId="12677"/>
    <cellStyle name="p_shadow publication 2010.12 9_CONFIGURATION" xfId="12678"/>
    <cellStyle name="p_shadow publication 2010.12 9_CONFIGURATION_Annexe 6 IAS" xfId="12679"/>
    <cellStyle name="p_shadow publication 2010.12 9_CONTROLES" xfId="12680"/>
    <cellStyle name="p_shadow publication 2010.12 9_CONTROLES_Annexe 6 IAS" xfId="12681"/>
    <cellStyle name="p_shadow publication 2010.12 9_Feuil1" xfId="12682"/>
    <cellStyle name="p_shadow publication 2010.12 9_Feuil1_Annexe 6 IAS" xfId="12683"/>
    <cellStyle name="p_shadow publication 2010.12 9_Sheet2" xfId="12684"/>
    <cellStyle name="p_shadow publication 2010.12 9_Sheet2_Annexe 6 IAS" xfId="12685"/>
    <cellStyle name="p_shadow publication 2010.12_Annexe 6 IAS" xfId="12686"/>
    <cellStyle name="p_shadow publication 2010.12_CONFIGURATION" xfId="12687"/>
    <cellStyle name="p_shadow publication 2010.12_CONFIGURATION_Annexe 6 IAS" xfId="12688"/>
    <cellStyle name="p_shadow publication 2010.12_CONTROLES" xfId="12689"/>
    <cellStyle name="p_shadow publication 2010.12_CONTROLES_Annexe 6 IAS" xfId="12690"/>
    <cellStyle name="p_shadow publication 2010.12_Display" xfId="12691"/>
    <cellStyle name="p_shadow publication 2010.12_Display_Annexe 6 IAS" xfId="12692"/>
    <cellStyle name="p_shadow publication 2010.12_Feuil1" xfId="12693"/>
    <cellStyle name="p_shadow publication 2010.12_Feuil1_Annexe 6 IAS" xfId="12694"/>
    <cellStyle name="p_shadow publication 2010.12_Sheet1" xfId="12695"/>
    <cellStyle name="p_shadow publication 2010.12_Sheet1_Annexe 6 IAS" xfId="12696"/>
    <cellStyle name="p_shadow publication 2010.12_Sheet1_CONTROLES" xfId="12697"/>
    <cellStyle name="p_shadow publication 2010.12_Sheet1_CONTROLES_Annexe 6 IAS" xfId="12698"/>
    <cellStyle name="p_shadow publication 2010.12_Sheet2" xfId="12699"/>
    <cellStyle name="p_shadow publication 2010.12_Sheet2_Annexe 6 IAS" xfId="12700"/>
    <cellStyle name="p_Sheet1" xfId="12701"/>
    <cellStyle name="p_Sheet1_Annexe 6 IAS" xfId="12702"/>
    <cellStyle name="p_Sheet1_CONTROLES" xfId="12703"/>
    <cellStyle name="p_Sheet1_CONTROLES_Annexe 6 IAS" xfId="12704"/>
    <cellStyle name="p_Sheet2" xfId="12705"/>
    <cellStyle name="p_Sheet2_Annexe 6 IAS" xfId="12706"/>
    <cellStyle name="p_Synthese cumul 300910" xfId="12707"/>
    <cellStyle name="p_Synthese cumul 300910 10" xfId="12708"/>
    <cellStyle name="p_Synthese cumul 300910 10_Annexe 6 IAS" xfId="12709"/>
    <cellStyle name="p_Synthese cumul 300910 10_CONFIGURATION" xfId="12710"/>
    <cellStyle name="p_Synthese cumul 300910 10_CONFIGURATION_Annexe 6 IAS" xfId="12711"/>
    <cellStyle name="p_Synthese cumul 300910 10_CONTROLES" xfId="12712"/>
    <cellStyle name="p_Synthese cumul 300910 10_CONTROLES_Annexe 6 IAS" xfId="12713"/>
    <cellStyle name="p_Synthese cumul 300910 10_Feuil1" xfId="12714"/>
    <cellStyle name="p_Synthese cumul 300910 10_Feuil1_Annexe 6 IAS" xfId="12715"/>
    <cellStyle name="p_Synthese cumul 300910 10_Sheet2" xfId="12716"/>
    <cellStyle name="p_Synthese cumul 300910 10_Sheet2_Annexe 6 IAS" xfId="12717"/>
    <cellStyle name="p_Synthese cumul 300910 11" xfId="12718"/>
    <cellStyle name="p_Synthese cumul 300910 11_Annexe 6 IAS" xfId="12719"/>
    <cellStyle name="p_Synthese cumul 300910 11_CONFIGURATION" xfId="12720"/>
    <cellStyle name="p_Synthese cumul 300910 11_CONFIGURATION_Annexe 6 IAS" xfId="12721"/>
    <cellStyle name="p_Synthese cumul 300910 11_CONTROLES" xfId="12722"/>
    <cellStyle name="p_Synthese cumul 300910 11_CONTROLES_Annexe 6 IAS" xfId="12723"/>
    <cellStyle name="p_Synthese cumul 300910 11_Feuil1" xfId="12724"/>
    <cellStyle name="p_Synthese cumul 300910 11_Feuil1_Annexe 6 IAS" xfId="12725"/>
    <cellStyle name="p_Synthese cumul 300910 11_Sheet2" xfId="12726"/>
    <cellStyle name="p_Synthese cumul 300910 11_Sheet2_Annexe 6 IAS" xfId="12727"/>
    <cellStyle name="p_Synthese cumul 300910 12" xfId="12728"/>
    <cellStyle name="p_Synthese cumul 300910 12_Annexe 6 IAS" xfId="12729"/>
    <cellStyle name="p_Synthese cumul 300910 12_CONFIGURATION" xfId="12730"/>
    <cellStyle name="p_Synthese cumul 300910 12_CONFIGURATION_Annexe 6 IAS" xfId="12731"/>
    <cellStyle name="p_Synthese cumul 300910 12_CONTROLES" xfId="12732"/>
    <cellStyle name="p_Synthese cumul 300910 12_CONTROLES_Annexe 6 IAS" xfId="12733"/>
    <cellStyle name="p_Synthese cumul 300910 12_Sheet2" xfId="12734"/>
    <cellStyle name="p_Synthese cumul 300910 12_Sheet2_Annexe 6 IAS" xfId="12735"/>
    <cellStyle name="p_Synthese cumul 300910 13" xfId="12736"/>
    <cellStyle name="p_Synthese cumul 300910 13_Annexe 6 IAS" xfId="12737"/>
    <cellStyle name="p_Synthese cumul 300910 13_CONFIGURATION" xfId="12738"/>
    <cellStyle name="p_Synthese cumul 300910 13_CONFIGURATION_Annexe 6 IAS" xfId="12739"/>
    <cellStyle name="p_Synthese cumul 300910 13_CONTROLES" xfId="12740"/>
    <cellStyle name="p_Synthese cumul 300910 13_CONTROLES_Annexe 6 IAS" xfId="12741"/>
    <cellStyle name="p_Synthese cumul 300910 13_Sheet2" xfId="12742"/>
    <cellStyle name="p_Synthese cumul 300910 13_Sheet2_Annexe 6 IAS" xfId="12743"/>
    <cellStyle name="p_Synthese cumul 300910 14" xfId="12744"/>
    <cellStyle name="p_Synthese cumul 300910 14_Annexe 6 IAS" xfId="12745"/>
    <cellStyle name="p_Synthese cumul 300910 15" xfId="12746"/>
    <cellStyle name="p_Synthese cumul 300910 15_Annexe 6 IAS" xfId="12747"/>
    <cellStyle name="p_Synthese cumul 300910 16" xfId="12748"/>
    <cellStyle name="p_Synthese cumul 300910 16_Annexe 6 IAS" xfId="12749"/>
    <cellStyle name="p_Synthese cumul 300910 17" xfId="12750"/>
    <cellStyle name="p_Synthese cumul 300910 17_Annexe 6 IAS" xfId="12751"/>
    <cellStyle name="p_Synthese cumul 300910 2" xfId="12752"/>
    <cellStyle name="p_Synthese cumul 300910 2 2" xfId="12753"/>
    <cellStyle name="p_Synthese cumul 300910 2 2_Annexe 6 IAS" xfId="12754"/>
    <cellStyle name="p_Synthese cumul 300910 2 2_CONFIGURATION" xfId="12755"/>
    <cellStyle name="p_Synthese cumul 300910 2 2_CONFIGURATION_Annexe 6 IAS" xfId="12756"/>
    <cellStyle name="p_Synthese cumul 300910 2_Annexe 6 IAS" xfId="12757"/>
    <cellStyle name="p_Synthese cumul 300910 2_CONFIGURATION" xfId="12758"/>
    <cellStyle name="p_Synthese cumul 300910 2_CONFIGURATION_Annexe 6 IAS" xfId="12759"/>
    <cellStyle name="p_Synthese cumul 300910 2_CONTROLES" xfId="12760"/>
    <cellStyle name="p_Synthese cumul 300910 2_CONTROLES_Annexe 6 IAS" xfId="12761"/>
    <cellStyle name="p_Synthese cumul 300910 2_Feuil1" xfId="12762"/>
    <cellStyle name="p_Synthese cumul 300910 2_Feuil1_Annexe 6 IAS" xfId="12763"/>
    <cellStyle name="p_Synthese cumul 300910 2_Sheet2" xfId="12764"/>
    <cellStyle name="p_Synthese cumul 300910 2_Sheet2_Annexe 6 IAS" xfId="12765"/>
    <cellStyle name="p_Synthese cumul 300910 3" xfId="12766"/>
    <cellStyle name="p_Synthese cumul 300910 3_Annexe 6 IAS" xfId="12767"/>
    <cellStyle name="p_Synthese cumul 300910 3_CONFIGURATION" xfId="12768"/>
    <cellStyle name="p_Synthese cumul 300910 3_CONFIGURATION_Annexe 6 IAS" xfId="12769"/>
    <cellStyle name="p_Synthese cumul 300910 3_CONTROLES" xfId="12770"/>
    <cellStyle name="p_Synthese cumul 300910 3_CONTROLES_Annexe 6 IAS" xfId="12771"/>
    <cellStyle name="p_Synthese cumul 300910 3_Feuil1" xfId="12772"/>
    <cellStyle name="p_Synthese cumul 300910 3_Feuil1_Annexe 6 IAS" xfId="12773"/>
    <cellStyle name="p_Synthese cumul 300910 3_Sheet2" xfId="12774"/>
    <cellStyle name="p_Synthese cumul 300910 3_Sheet2_Annexe 6 IAS" xfId="12775"/>
    <cellStyle name="p_Synthese cumul 300910 4" xfId="12776"/>
    <cellStyle name="p_Synthese cumul 300910 4_Annexe 6 IAS" xfId="12777"/>
    <cellStyle name="p_Synthese cumul 300910 4_CONFIGURATION" xfId="12778"/>
    <cellStyle name="p_Synthese cumul 300910 4_CONFIGURATION_Annexe 6 IAS" xfId="12779"/>
    <cellStyle name="p_Synthese cumul 300910 4_CONTROLES" xfId="12780"/>
    <cellStyle name="p_Synthese cumul 300910 4_CONTROLES_Annexe 6 IAS" xfId="12781"/>
    <cellStyle name="p_Synthese cumul 300910 4_Feuil1" xfId="12782"/>
    <cellStyle name="p_Synthese cumul 300910 4_Feuil1_Annexe 6 IAS" xfId="12783"/>
    <cellStyle name="p_Synthese cumul 300910 4_Sheet2" xfId="12784"/>
    <cellStyle name="p_Synthese cumul 300910 4_Sheet2_Annexe 6 IAS" xfId="12785"/>
    <cellStyle name="p_Synthese cumul 300910 5" xfId="12786"/>
    <cellStyle name="p_Synthese cumul 300910 5_Annexe 6 IAS" xfId="12787"/>
    <cellStyle name="p_Synthese cumul 300910 5_CONFIGURATION" xfId="12788"/>
    <cellStyle name="p_Synthese cumul 300910 5_CONFIGURATION_Annexe 6 IAS" xfId="12789"/>
    <cellStyle name="p_Synthese cumul 300910 5_CONTROLES" xfId="12790"/>
    <cellStyle name="p_Synthese cumul 300910 5_CONTROLES_Annexe 6 IAS" xfId="12791"/>
    <cellStyle name="p_Synthese cumul 300910 5_Feuil1" xfId="12792"/>
    <cellStyle name="p_Synthese cumul 300910 5_Feuil1_Annexe 6 IAS" xfId="12793"/>
    <cellStyle name="p_Synthese cumul 300910 5_Sheet2" xfId="12794"/>
    <cellStyle name="p_Synthese cumul 300910 5_Sheet2_Annexe 6 IAS" xfId="12795"/>
    <cellStyle name="p_Synthese cumul 300910 6" xfId="12796"/>
    <cellStyle name="p_Synthese cumul 300910 6_Annexe 6 IAS" xfId="12797"/>
    <cellStyle name="p_Synthese cumul 300910 6_CONFIGURATION" xfId="12798"/>
    <cellStyle name="p_Synthese cumul 300910 6_CONFIGURATION_Annexe 6 IAS" xfId="12799"/>
    <cellStyle name="p_Synthese cumul 300910 6_CONTROLES" xfId="12800"/>
    <cellStyle name="p_Synthese cumul 300910 6_CONTROLES_Annexe 6 IAS" xfId="12801"/>
    <cellStyle name="p_Synthese cumul 300910 6_Feuil1" xfId="12802"/>
    <cellStyle name="p_Synthese cumul 300910 6_Feuil1_Annexe 6 IAS" xfId="12803"/>
    <cellStyle name="p_Synthese cumul 300910 6_Sheet2" xfId="12804"/>
    <cellStyle name="p_Synthese cumul 300910 6_Sheet2_Annexe 6 IAS" xfId="12805"/>
    <cellStyle name="p_Synthese cumul 300910 7" xfId="12806"/>
    <cellStyle name="p_Synthese cumul 300910 7_Annexe 6 IAS" xfId="12807"/>
    <cellStyle name="p_Synthese cumul 300910 7_CONFIGURATION" xfId="12808"/>
    <cellStyle name="p_Synthese cumul 300910 7_CONFIGURATION_Annexe 6 IAS" xfId="12809"/>
    <cellStyle name="p_Synthese cumul 300910 7_CONTROLES" xfId="12810"/>
    <cellStyle name="p_Synthese cumul 300910 7_CONTROLES_Annexe 6 IAS" xfId="12811"/>
    <cellStyle name="p_Synthese cumul 300910 7_Feuil1" xfId="12812"/>
    <cellStyle name="p_Synthese cumul 300910 7_Feuil1_Annexe 6 IAS" xfId="12813"/>
    <cellStyle name="p_Synthese cumul 300910 7_Sheet2" xfId="12814"/>
    <cellStyle name="p_Synthese cumul 300910 7_Sheet2_Annexe 6 IAS" xfId="12815"/>
    <cellStyle name="p_Synthese cumul 300910 8" xfId="12816"/>
    <cellStyle name="p_Synthese cumul 300910 8_Annexe 6 IAS" xfId="12817"/>
    <cellStyle name="p_Synthese cumul 300910 8_CONFIGURATION" xfId="12818"/>
    <cellStyle name="p_Synthese cumul 300910 8_CONFIGURATION_Annexe 6 IAS" xfId="12819"/>
    <cellStyle name="p_Synthese cumul 300910 8_CONTROLES" xfId="12820"/>
    <cellStyle name="p_Synthese cumul 300910 8_CONTROLES_Annexe 6 IAS" xfId="12821"/>
    <cellStyle name="p_Synthese cumul 300910 8_Feuil1" xfId="12822"/>
    <cellStyle name="p_Synthese cumul 300910 8_Feuil1_Annexe 6 IAS" xfId="12823"/>
    <cellStyle name="p_Synthese cumul 300910 8_Sheet2" xfId="12824"/>
    <cellStyle name="p_Synthese cumul 300910 8_Sheet2_Annexe 6 IAS" xfId="12825"/>
    <cellStyle name="p_Synthese cumul 300910 9" xfId="12826"/>
    <cellStyle name="p_Synthese cumul 300910 9_Annexe 6 IAS" xfId="12827"/>
    <cellStyle name="p_Synthese cumul 300910 9_CONFIGURATION" xfId="12828"/>
    <cellStyle name="p_Synthese cumul 300910 9_CONFIGURATION_Annexe 6 IAS" xfId="12829"/>
    <cellStyle name="p_Synthese cumul 300910 9_CONTROLES" xfId="12830"/>
    <cellStyle name="p_Synthese cumul 300910 9_CONTROLES_Annexe 6 IAS" xfId="12831"/>
    <cellStyle name="p_Synthese cumul 300910 9_Feuil1" xfId="12832"/>
    <cellStyle name="p_Synthese cumul 300910 9_Feuil1_Annexe 6 IAS" xfId="12833"/>
    <cellStyle name="p_Synthese cumul 300910 9_Sheet2" xfId="12834"/>
    <cellStyle name="p_Synthese cumul 300910 9_Sheet2_Annexe 6 IAS" xfId="12835"/>
    <cellStyle name="p_Synthese cumul 300910_Annexe 6 IAS" xfId="12836"/>
    <cellStyle name="p_Synthese cumul 300910_CONFIGURATION" xfId="12837"/>
    <cellStyle name="p_Synthese cumul 300910_CONFIGURATION_Annexe 6 IAS" xfId="12838"/>
    <cellStyle name="p_Synthese cumul 300910_CONTROLES" xfId="12839"/>
    <cellStyle name="p_Synthese cumul 300910_CONTROLES_Annexe 6 IAS" xfId="12840"/>
    <cellStyle name="p_Synthese cumul 300910_Display" xfId="12841"/>
    <cellStyle name="p_Synthese cumul 300910_Display_Annexe 6 IAS" xfId="12842"/>
    <cellStyle name="p_Synthese cumul 300910_Feuil1" xfId="12843"/>
    <cellStyle name="p_Synthese cumul 300910_Feuil1_Annexe 6 IAS" xfId="12844"/>
    <cellStyle name="p_Synthese cumul 300910_Sheet1" xfId="12845"/>
    <cellStyle name="p_Synthese cumul 300910_Sheet1_Annexe 6 IAS" xfId="12846"/>
    <cellStyle name="p_Synthese cumul 300910_Sheet1_CONTROLES" xfId="12847"/>
    <cellStyle name="p_Synthese cumul 300910_Sheet1_CONTROLES_Annexe 6 IAS" xfId="12848"/>
    <cellStyle name="p_Synthese cumul 300910_Sheet2" xfId="12849"/>
    <cellStyle name="p_Synthese cumul 300910_Sheet2_Annexe 6 IAS" xfId="12850"/>
    <cellStyle name="Page Heading Large" xfId="12851"/>
    <cellStyle name="Page Heading Small" xfId="12852"/>
    <cellStyle name="Page Number" xfId="12853"/>
    <cellStyle name="Page Number 10" xfId="12854"/>
    <cellStyle name="Page Number 11" xfId="12855"/>
    <cellStyle name="Page Number 12" xfId="12856"/>
    <cellStyle name="Page Number 13" xfId="12857"/>
    <cellStyle name="Page Number 14" xfId="12858"/>
    <cellStyle name="Page Number 15" xfId="12859"/>
    <cellStyle name="Page Number 16" xfId="12860"/>
    <cellStyle name="Page Number 17" xfId="12861"/>
    <cellStyle name="Page Number 2" xfId="12862"/>
    <cellStyle name="Page Number 3" xfId="12863"/>
    <cellStyle name="Page Number 4" xfId="12864"/>
    <cellStyle name="Page Number 5" xfId="12865"/>
    <cellStyle name="Page Number 6" xfId="12866"/>
    <cellStyle name="Page Number 7" xfId="12867"/>
    <cellStyle name="Page Number 8" xfId="12868"/>
    <cellStyle name="Page Number 9" xfId="12869"/>
    <cellStyle name="Page Number_~0950885" xfId="12870"/>
    <cellStyle name="parité" xfId="12871"/>
    <cellStyle name="parité 2" xfId="12872"/>
    <cellStyle name="parité_~0950885" xfId="12873"/>
    <cellStyle name="PB Table Heading" xfId="12874"/>
    <cellStyle name="PB Table Heading 2" xfId="12875"/>
    <cellStyle name="PB Table Heading 2 2" xfId="12876"/>
    <cellStyle name="PB Table Heading 2 2 2" xfId="12877"/>
    <cellStyle name="PB Table Heading 2 3" xfId="12878"/>
    <cellStyle name="PB Table Heading 3" xfId="12879"/>
    <cellStyle name="PB Table Heading 3 2" xfId="12880"/>
    <cellStyle name="PB Table Heading 4" xfId="12881"/>
    <cellStyle name="PB Table Heading_Cadrage conso" xfId="12882"/>
    <cellStyle name="PB Table Highlight1" xfId="12883"/>
    <cellStyle name="PB Table Highlight2" xfId="12884"/>
    <cellStyle name="PB Table Highlight2 2" xfId="12885"/>
    <cellStyle name="PB Table Highlight2 2 2" xfId="12886"/>
    <cellStyle name="PB Table Highlight2 2_Cadrage conso" xfId="12887"/>
    <cellStyle name="PB Table Highlight2 3" xfId="12888"/>
    <cellStyle name="PB Table Highlight2_Annexe 6 IAS" xfId="12889"/>
    <cellStyle name="PB Table Highlight3" xfId="12890"/>
    <cellStyle name="PB Table Highlight3 2" xfId="12891"/>
    <cellStyle name="PB Table Highlight3 2 2" xfId="12892"/>
    <cellStyle name="PB Table Highlight3 2_Cadrage conso" xfId="12893"/>
    <cellStyle name="PB Table Highlight3 3" xfId="12894"/>
    <cellStyle name="PB Table Highlight3_Annexe 6 IAS" xfId="12895"/>
    <cellStyle name="PB Table Standard Row" xfId="12896"/>
    <cellStyle name="PB Table Standard Row 2" xfId="12897"/>
    <cellStyle name="PB Table Standard Row_Cadrage conso" xfId="12898"/>
    <cellStyle name="PB Table Subtotal Row" xfId="12899"/>
    <cellStyle name="PB Table Subtotal Row 2" xfId="12900"/>
    <cellStyle name="PB Table Subtotal Row_Cadrage conso" xfId="12901"/>
    <cellStyle name="PB Table Total Row" xfId="12902"/>
    <cellStyle name="PB Table Total Row 2" xfId="12903"/>
    <cellStyle name="PB Table Total Row 2 2" xfId="12904"/>
    <cellStyle name="PB Table Total Row 2 2 2" xfId="12905"/>
    <cellStyle name="PB Table Total Row 2 3" xfId="12906"/>
    <cellStyle name="PB Table Total Row 3" xfId="12907"/>
    <cellStyle name="PB Table Total Row 3 2" xfId="12908"/>
    <cellStyle name="PB Table Total Row 4" xfId="12909"/>
    <cellStyle name="PB Table Total Row_Cadrage conso" xfId="12910"/>
    <cellStyle name="pb_table_format_columnheading" xfId="12911"/>
    <cellStyle name="Percent" xfId="12912"/>
    <cellStyle name="Percent (0.00)" xfId="12913"/>
    <cellStyle name="Percent [0]" xfId="12914"/>
    <cellStyle name="Percent [0] 10" xfId="12915"/>
    <cellStyle name="Percent [0] 11" xfId="12916"/>
    <cellStyle name="Percent [0] 12" xfId="12917"/>
    <cellStyle name="Percent [0] 13" xfId="12918"/>
    <cellStyle name="Percent [0] 14" xfId="12919"/>
    <cellStyle name="Percent [0] 15" xfId="12920"/>
    <cellStyle name="Percent [0] 16" xfId="12921"/>
    <cellStyle name="Percent [0] 17" xfId="12922"/>
    <cellStyle name="Percent [0] 2" xfId="12923"/>
    <cellStyle name="Percent [0] 2 2" xfId="12924"/>
    <cellStyle name="Percent [0] 2 2 2" xfId="12925"/>
    <cellStyle name="Percent [0] 2 3" xfId="12926"/>
    <cellStyle name="Percent [0] 3" xfId="12927"/>
    <cellStyle name="Percent [0] 3 2" xfId="12928"/>
    <cellStyle name="Percent [0] 4" xfId="12929"/>
    <cellStyle name="Percent [0] 5" xfId="12930"/>
    <cellStyle name="Percent [0] 6" xfId="12931"/>
    <cellStyle name="Percent [0] 7" xfId="12932"/>
    <cellStyle name="Percent [0] 8" xfId="12933"/>
    <cellStyle name="Percent [0] 9" xfId="12934"/>
    <cellStyle name="Percent [0]_Annexe 6 IAS" xfId="12935"/>
    <cellStyle name="Percent [00]" xfId="12936"/>
    <cellStyle name="Percent [00] 10" xfId="12937"/>
    <cellStyle name="Percent [00] 11" xfId="12938"/>
    <cellStyle name="Percent [00] 12" xfId="12939"/>
    <cellStyle name="Percent [00] 13" xfId="12940"/>
    <cellStyle name="Percent [00] 14" xfId="12941"/>
    <cellStyle name="Percent [00] 15" xfId="12942"/>
    <cellStyle name="Percent [00] 16" xfId="12943"/>
    <cellStyle name="Percent [00] 17" xfId="12944"/>
    <cellStyle name="Percent [00] 2" xfId="12945"/>
    <cellStyle name="Percent [00] 3" xfId="12946"/>
    <cellStyle name="Percent [00] 4" xfId="12947"/>
    <cellStyle name="Percent [00] 5" xfId="12948"/>
    <cellStyle name="Percent [00] 6" xfId="12949"/>
    <cellStyle name="Percent [00] 7" xfId="12950"/>
    <cellStyle name="Percent [00] 8" xfId="12951"/>
    <cellStyle name="Percent [00] 9" xfId="12952"/>
    <cellStyle name="Percent [00]_Annexe 6 IAS" xfId="12953"/>
    <cellStyle name="Percent [1]" xfId="12954"/>
    <cellStyle name="Percent [1] 2" xfId="12955"/>
    <cellStyle name="Percent [1] 2 2" xfId="12956"/>
    <cellStyle name="Percent [1] 2 2 2" xfId="12957"/>
    <cellStyle name="Percent [1] 2 3" xfId="12958"/>
    <cellStyle name="Percent [1] 3" xfId="12959"/>
    <cellStyle name="Percent [1] 3 2" xfId="12960"/>
    <cellStyle name="Percent [1] 4" xfId="12961"/>
    <cellStyle name="Percent [1]_Cadrage conso" xfId="12962"/>
    <cellStyle name="Percent [2]" xfId="12963"/>
    <cellStyle name="Percent [2] 2" xfId="12964"/>
    <cellStyle name="Percent [2] 2 2" xfId="12965"/>
    <cellStyle name="Percent [2] 2 2 2" xfId="12966"/>
    <cellStyle name="Percent [2] 2 3" xfId="12967"/>
    <cellStyle name="Percent [2] 3" xfId="12968"/>
    <cellStyle name="Percent [2] 3 2" xfId="12969"/>
    <cellStyle name="Percent [2] 4" xfId="12970"/>
    <cellStyle name="Percent [2] 5" xfId="12971"/>
    <cellStyle name="Percent [2]_Annexe 6 IAS" xfId="12972"/>
    <cellStyle name="Percent [3]" xfId="12973"/>
    <cellStyle name="Percent [3] 2" xfId="12974"/>
    <cellStyle name="Percent [3] 2 2" xfId="12975"/>
    <cellStyle name="Percent [3] 2 2 2" xfId="12976"/>
    <cellStyle name="Percent [3] 2 3" xfId="12977"/>
    <cellStyle name="Percent [3] 3" xfId="12978"/>
    <cellStyle name="Percent [3] 3 2" xfId="12979"/>
    <cellStyle name="Percent [3] 4" xfId="12980"/>
    <cellStyle name="Percent [3]_Cadrage conso" xfId="12981"/>
    <cellStyle name="Percent 10" xfId="12982"/>
    <cellStyle name="Percent 10 2" xfId="12983"/>
    <cellStyle name="Percent 10 2 2" xfId="12984"/>
    <cellStyle name="Percent 10 2_Annexe 6 IAS" xfId="12985"/>
    <cellStyle name="Percent 10 3" xfId="12986"/>
    <cellStyle name="Percent 10_Annexe 6 IAS" xfId="12987"/>
    <cellStyle name="Percent 11" xfId="12988"/>
    <cellStyle name="Percent 11 2" xfId="12989"/>
    <cellStyle name="Percent 11 2 2" xfId="12990"/>
    <cellStyle name="Percent 11 2_Annexe 6 IAS" xfId="12991"/>
    <cellStyle name="Percent 11 3" xfId="12992"/>
    <cellStyle name="Percent 11 3 2" xfId="12993"/>
    <cellStyle name="Percent 11 3_Annexe 6 IAS" xfId="12994"/>
    <cellStyle name="Percent 11 4" xfId="12995"/>
    <cellStyle name="Percent 11_Annexe 6 IAS" xfId="12996"/>
    <cellStyle name="Percent 12" xfId="12997"/>
    <cellStyle name="Percent 12 2" xfId="12998"/>
    <cellStyle name="Percent 12 2 2" xfId="12999"/>
    <cellStyle name="Percent 12 2_Annexe 6 IAS" xfId="13000"/>
    <cellStyle name="Percent 12 3" xfId="13001"/>
    <cellStyle name="Percent 12 3 2" xfId="13002"/>
    <cellStyle name="Percent 12 3_Annexe 6 IAS" xfId="13003"/>
    <cellStyle name="Percent 12 4" xfId="13004"/>
    <cellStyle name="Percent 12_Annexe 6 IAS" xfId="13005"/>
    <cellStyle name="Percent 13" xfId="13006"/>
    <cellStyle name="Percent 13 2" xfId="13007"/>
    <cellStyle name="Percent 13 2 2" xfId="13008"/>
    <cellStyle name="Percent 13 2 3" xfId="13009"/>
    <cellStyle name="Percent 13 2 3 2" xfId="13010"/>
    <cellStyle name="Percent 13 2 3 3" xfId="13011"/>
    <cellStyle name="Percent 13 2 3_Annexe 6 IAS" xfId="13012"/>
    <cellStyle name="Percent 13 2_Annexe 6 IAS" xfId="13013"/>
    <cellStyle name="Percent 13 3" xfId="13014"/>
    <cellStyle name="Percent 13 3 2" xfId="13015"/>
    <cellStyle name="Percent 13 3 2 2" xfId="13016"/>
    <cellStyle name="Percent 13 3 2 3" xfId="13017"/>
    <cellStyle name="Percent 13 3 2_Annexe 6 IAS" xfId="13018"/>
    <cellStyle name="Percent 13 3_Annexe 6 IAS" xfId="13019"/>
    <cellStyle name="Percent 13 4" xfId="13020"/>
    <cellStyle name="Percent 13 4 2" xfId="13021"/>
    <cellStyle name="Percent 13 4_Annexe 6 IAS" xfId="13022"/>
    <cellStyle name="Percent 13_Annexe 6 IAS" xfId="13023"/>
    <cellStyle name="Percent 14" xfId="13024"/>
    <cellStyle name="Percent 14 2" xfId="13025"/>
    <cellStyle name="Percent 14 2 2" xfId="13026"/>
    <cellStyle name="Percent 14 2 2 2" xfId="13027"/>
    <cellStyle name="Percent 14 2 2 3" xfId="13028"/>
    <cellStyle name="Percent 14 2 2_Annexe 6 IAS" xfId="13029"/>
    <cellStyle name="Percent 14 2_Annexe 6 IAS" xfId="13030"/>
    <cellStyle name="Percent 14 3" xfId="13031"/>
    <cellStyle name="Percent 14 3 2" xfId="13032"/>
    <cellStyle name="Percent 14 3 2 2" xfId="13033"/>
    <cellStyle name="Percent 14 3 2 3" xfId="13034"/>
    <cellStyle name="Percent 14 3 2_Annexe 6 IAS" xfId="13035"/>
    <cellStyle name="Percent 14 3_Annexe 6 IAS" xfId="13036"/>
    <cellStyle name="Percent 14 4" xfId="13037"/>
    <cellStyle name="Percent 14 4 2" xfId="13038"/>
    <cellStyle name="Percent 14 4_Annexe 6 IAS" xfId="13039"/>
    <cellStyle name="Percent 14 5" xfId="13040"/>
    <cellStyle name="Percent 14_Annexe 6 IAS" xfId="13041"/>
    <cellStyle name="Percent 15" xfId="13042"/>
    <cellStyle name="Percent 15 2" xfId="13043"/>
    <cellStyle name="Percent 15 2 2" xfId="13044"/>
    <cellStyle name="Percent 15 2 2 2" xfId="13045"/>
    <cellStyle name="Percent 15 2 2 3" xfId="13046"/>
    <cellStyle name="Percent 15 2 2_Annexe 6 IAS" xfId="13047"/>
    <cellStyle name="Percent 15 2_Annexe 6 IAS" xfId="13048"/>
    <cellStyle name="Percent 15 3" xfId="13049"/>
    <cellStyle name="Percent 15 3 2" xfId="13050"/>
    <cellStyle name="Percent 15 3 2 2" xfId="13051"/>
    <cellStyle name="Percent 15 3 2 3" xfId="13052"/>
    <cellStyle name="Percent 15 3 2_Annexe 6 IAS" xfId="13053"/>
    <cellStyle name="Percent 15 3_Annexe 6 IAS" xfId="13054"/>
    <cellStyle name="Percent 15 4" xfId="13055"/>
    <cellStyle name="Percent 15 4 2" xfId="13056"/>
    <cellStyle name="Percent 15 4_Annexe 6 IAS" xfId="13057"/>
    <cellStyle name="Percent 15 5" xfId="13058"/>
    <cellStyle name="Percent 15_Annexe 6 IAS" xfId="13059"/>
    <cellStyle name="Percent 16" xfId="13060"/>
    <cellStyle name="Percent 16 2" xfId="13061"/>
    <cellStyle name="Percent 16 2 2" xfId="13062"/>
    <cellStyle name="Percent 16 2 2 2" xfId="13063"/>
    <cellStyle name="Percent 16 2 2 3" xfId="13064"/>
    <cellStyle name="Percent 16 2 2_Annexe 6 IAS" xfId="13065"/>
    <cellStyle name="Percent 16 2_Annexe 6 IAS" xfId="13066"/>
    <cellStyle name="Percent 16 3" xfId="13067"/>
    <cellStyle name="Percent 16 3 2" xfId="13068"/>
    <cellStyle name="Percent 16 3 2 2" xfId="13069"/>
    <cellStyle name="Percent 16 3 2 3" xfId="13070"/>
    <cellStyle name="Percent 16 3 2_Annexe 6 IAS" xfId="13071"/>
    <cellStyle name="Percent 16 3_Annexe 6 IAS" xfId="13072"/>
    <cellStyle name="Percent 16 4" xfId="13073"/>
    <cellStyle name="Percent 16_Annexe 6 IAS" xfId="13074"/>
    <cellStyle name="Percent 17" xfId="13075"/>
    <cellStyle name="Percent 17 2" xfId="13076"/>
    <cellStyle name="Percent 17 3" xfId="13077"/>
    <cellStyle name="Percent 17 4" xfId="13078"/>
    <cellStyle name="Percent 17_Annexe 6 IAS" xfId="13079"/>
    <cellStyle name="Percent 18" xfId="13080"/>
    <cellStyle name="Percent 18 2" xfId="13081"/>
    <cellStyle name="Percent 18 3" xfId="13082"/>
    <cellStyle name="Percent 18_Annexe 6 IAS" xfId="13083"/>
    <cellStyle name="Percent 19" xfId="13084"/>
    <cellStyle name="Percent 19 2" xfId="13085"/>
    <cellStyle name="Percent 19 3" xfId="13086"/>
    <cellStyle name="Percent 19_Annexe 6 IAS" xfId="13087"/>
    <cellStyle name="Percent 2" xfId="13088"/>
    <cellStyle name="Percent 2 2" xfId="13089"/>
    <cellStyle name="Percent 2 3" xfId="13090"/>
    <cellStyle name="Percent 2_Annexe 6 IAS" xfId="13091"/>
    <cellStyle name="Percent 20" xfId="13092"/>
    <cellStyle name="Percent 20 2" xfId="13093"/>
    <cellStyle name="Percent 20 3" xfId="13094"/>
    <cellStyle name="Percent 20_Annexe 6 IAS" xfId="13095"/>
    <cellStyle name="Percent 21" xfId="13096"/>
    <cellStyle name="Percent 21 2" xfId="13097"/>
    <cellStyle name="Percent 21 3" xfId="13098"/>
    <cellStyle name="Percent 21_Annexe 6 IAS" xfId="13099"/>
    <cellStyle name="Percent 22" xfId="13100"/>
    <cellStyle name="Percent 22 2" xfId="13101"/>
    <cellStyle name="Percent 22 3" xfId="13102"/>
    <cellStyle name="Percent 22_Annexe 6 IAS" xfId="13103"/>
    <cellStyle name="Percent 23" xfId="13104"/>
    <cellStyle name="Percent 23 2" xfId="13105"/>
    <cellStyle name="Percent 23 3" xfId="13106"/>
    <cellStyle name="Percent 23_Annexe 6 IAS" xfId="13107"/>
    <cellStyle name="Percent 24" xfId="13108"/>
    <cellStyle name="Percent 24 2" xfId="13109"/>
    <cellStyle name="Percent 24 3" xfId="13110"/>
    <cellStyle name="Percent 24 4" xfId="13111"/>
    <cellStyle name="Percent 24_Annexe 6 IAS" xfId="13112"/>
    <cellStyle name="Percent 25" xfId="13113"/>
    <cellStyle name="Percent 25 2" xfId="13114"/>
    <cellStyle name="Percent 25 3" xfId="13115"/>
    <cellStyle name="Percent 25 4" xfId="13116"/>
    <cellStyle name="Percent 25_Annexe 6 IAS" xfId="13117"/>
    <cellStyle name="Percent 26" xfId="13118"/>
    <cellStyle name="Percent 27" xfId="13119"/>
    <cellStyle name="Percent 28" xfId="13120"/>
    <cellStyle name="Percent 28 2" xfId="13121"/>
    <cellStyle name="Percent 28 2 2" xfId="13122"/>
    <cellStyle name="Percent 28 2 3" xfId="13123"/>
    <cellStyle name="Percent 28 2_Annexe 6 IAS" xfId="13124"/>
    <cellStyle name="Percent 28_Annexe 6 IAS" xfId="13125"/>
    <cellStyle name="Percent 29" xfId="13126"/>
    <cellStyle name="Percent 29 2" xfId="13127"/>
    <cellStyle name="Percent 29 2 2" xfId="13128"/>
    <cellStyle name="Percent 29 2 3" xfId="13129"/>
    <cellStyle name="Percent 29 2_Annexe 6 IAS" xfId="13130"/>
    <cellStyle name="Percent 29_Annexe 6 IAS" xfId="13131"/>
    <cellStyle name="Percent 3" xfId="13132"/>
    <cellStyle name="Percent 3 2" xfId="13133"/>
    <cellStyle name="Percent 3 2 2" xfId="13134"/>
    <cellStyle name="Percent 3 2_Annexe 6 IAS" xfId="13135"/>
    <cellStyle name="Percent 3 3" xfId="13136"/>
    <cellStyle name="Percent 3_Annexe 6 IAS" xfId="13137"/>
    <cellStyle name="Percent 30" xfId="13138"/>
    <cellStyle name="Percent 31" xfId="13139"/>
    <cellStyle name="Percent 32" xfId="13140"/>
    <cellStyle name="Percent 33" xfId="13141"/>
    <cellStyle name="Percent 33 2" xfId="13142"/>
    <cellStyle name="Percent 33 3" xfId="13143"/>
    <cellStyle name="Percent 33_Annexe 6 IAS" xfId="13144"/>
    <cellStyle name="Percent 34" xfId="13145"/>
    <cellStyle name="Percent 34 2" xfId="13146"/>
    <cellStyle name="Percent 34 3" xfId="13147"/>
    <cellStyle name="Percent 34_Annexe 6 IAS" xfId="13148"/>
    <cellStyle name="Percent 35" xfId="13149"/>
    <cellStyle name="Percent 36" xfId="13150"/>
    <cellStyle name="Percent 37" xfId="13151"/>
    <cellStyle name="Percent 38" xfId="13152"/>
    <cellStyle name="Percent 39" xfId="13153"/>
    <cellStyle name="Percent 4" xfId="13154"/>
    <cellStyle name="Percent 4 2" xfId="13155"/>
    <cellStyle name="Percent 4 2 2" xfId="13156"/>
    <cellStyle name="Percent 4 2_Annexe 6 IAS" xfId="13157"/>
    <cellStyle name="Percent 4 3" xfId="13158"/>
    <cellStyle name="Percent 4_Annexe 6 IAS" xfId="13159"/>
    <cellStyle name="Percent 40" xfId="15639"/>
    <cellStyle name="Percent 5" xfId="13160"/>
    <cellStyle name="Percent 5 2" xfId="13161"/>
    <cellStyle name="Percent 5 2 2" xfId="13162"/>
    <cellStyle name="Percent 5 2_Annexe 6 IAS" xfId="13163"/>
    <cellStyle name="Percent 5 3" xfId="13164"/>
    <cellStyle name="Percent 5_Annexe 6 IAS" xfId="13165"/>
    <cellStyle name="Percent 6" xfId="13166"/>
    <cellStyle name="Percent 6 2" xfId="13167"/>
    <cellStyle name="Percent 6 2 2" xfId="13168"/>
    <cellStyle name="Percent 6 2_Annexe 6 IAS" xfId="13169"/>
    <cellStyle name="Percent 6 3" xfId="13170"/>
    <cellStyle name="Percent 6_Annexe 6 IAS" xfId="13171"/>
    <cellStyle name="Percent 7" xfId="13172"/>
    <cellStyle name="Percent 7 2" xfId="13173"/>
    <cellStyle name="Percent 7 2 2" xfId="13174"/>
    <cellStyle name="Percent 7 2_Annexe 6 IAS" xfId="13175"/>
    <cellStyle name="Percent 7 3" xfId="13176"/>
    <cellStyle name="Percent 7_Annexe 6 IAS" xfId="13177"/>
    <cellStyle name="Percent 8" xfId="13178"/>
    <cellStyle name="Percent 8 2" xfId="13179"/>
    <cellStyle name="Percent 8 2 2" xfId="13180"/>
    <cellStyle name="Percent 8 2_Annexe 6 IAS" xfId="13181"/>
    <cellStyle name="Percent 8 3" xfId="13182"/>
    <cellStyle name="Percent 8_Annexe 6 IAS" xfId="13183"/>
    <cellStyle name="Percent 9" xfId="13184"/>
    <cellStyle name="Percent 9 2" xfId="13185"/>
    <cellStyle name="Percent 9 2 2" xfId="13186"/>
    <cellStyle name="Percent 9 2_Annexe 6 IAS" xfId="13187"/>
    <cellStyle name="Percent 9 3" xfId="13188"/>
    <cellStyle name="Percent 9_Annexe 6 IAS" xfId="13189"/>
    <cellStyle name="Percent Assump" xfId="13190"/>
    <cellStyle name="Percent Assump 2" xfId="13191"/>
    <cellStyle name="Percent Hard" xfId="13192"/>
    <cellStyle name="Percent_Annexe 6 IAS" xfId="13193"/>
    <cellStyle name="Percent-00%" xfId="13194"/>
    <cellStyle name="Percent-00% 2" xfId="13195"/>
    <cellStyle name="Percent-00% 3" xfId="13196"/>
    <cellStyle name="Percent-00%_Annexe 6 IAS" xfId="13197"/>
    <cellStyle name="percent2" xfId="13198"/>
    <cellStyle name="percentage" xfId="13199"/>
    <cellStyle name="percentage 2" xfId="13200"/>
    <cellStyle name="Percentuale 2" xfId="13201"/>
    <cellStyle name="Percentuale 3" xfId="13202"/>
    <cellStyle name="Porcentagem_Cenário Básico" xfId="13203"/>
    <cellStyle name="Pourcentage 2" xfId="13204"/>
    <cellStyle name="Pourcentage 2 2" xfId="13205"/>
    <cellStyle name="Pourcentage 2 2 2" xfId="13206"/>
    <cellStyle name="Pourcentage 2 2 2 2" xfId="13207"/>
    <cellStyle name="Pourcentage 2 2 3" xfId="13208"/>
    <cellStyle name="Pourcentage 2 2_Annexe 6 IAS" xfId="13209"/>
    <cellStyle name="Pourcentage 2 3" xfId="13210"/>
    <cellStyle name="Pourcentage 2 3 2" xfId="13211"/>
    <cellStyle name="Pourcentage 2 4" xfId="13212"/>
    <cellStyle name="Pourcentage 2 5" xfId="13213"/>
    <cellStyle name="Pourcentage 2_Annexe 6 IAS" xfId="13214"/>
    <cellStyle name="Pourcentage 3" xfId="13215"/>
    <cellStyle name="Pourcentage 3 2" xfId="13216"/>
    <cellStyle name="Pourcentage 3_Annexe 6 IAS" xfId="13217"/>
    <cellStyle name="Pourcentage 4" xfId="13218"/>
    <cellStyle name="Pourcentage 4 2" xfId="13219"/>
    <cellStyle name="Pourcentage 4 3" xfId="13220"/>
    <cellStyle name="Pourcentage 4_Annexe 6 IAS" xfId="13221"/>
    <cellStyle name="Pourcentage 5" xfId="13222"/>
    <cellStyle name="Pourcentage 5 2" xfId="13223"/>
    <cellStyle name="Pourcentage 5 3" xfId="13224"/>
    <cellStyle name="Pourcentage 5_Annexe 6 IAS" xfId="13225"/>
    <cellStyle name="Pourcentage 6" xfId="13226"/>
    <cellStyle name="Pourcentage 7" xfId="13227"/>
    <cellStyle name="Pourcentage 8" xfId="13228"/>
    <cellStyle name="PrePop Currency (0)" xfId="13229"/>
    <cellStyle name="PrePop Currency (0) 10" xfId="13230"/>
    <cellStyle name="PrePop Currency (0) 11" xfId="13231"/>
    <cellStyle name="PrePop Currency (0) 12" xfId="13232"/>
    <cellStyle name="PrePop Currency (0) 13" xfId="13233"/>
    <cellStyle name="PrePop Currency (0) 14" xfId="13234"/>
    <cellStyle name="PrePop Currency (0) 15" xfId="13235"/>
    <cellStyle name="PrePop Currency (0) 16" xfId="13236"/>
    <cellStyle name="PrePop Currency (0) 17" xfId="13237"/>
    <cellStyle name="PrePop Currency (0) 2" xfId="13238"/>
    <cellStyle name="PrePop Currency (0) 3" xfId="13239"/>
    <cellStyle name="PrePop Currency (0) 4" xfId="13240"/>
    <cellStyle name="PrePop Currency (0) 5" xfId="13241"/>
    <cellStyle name="PrePop Currency (0) 6" xfId="13242"/>
    <cellStyle name="PrePop Currency (0) 7" xfId="13243"/>
    <cellStyle name="PrePop Currency (0) 8" xfId="13244"/>
    <cellStyle name="PrePop Currency (0) 9" xfId="13245"/>
    <cellStyle name="PrePop Currency (0)_Annexe 6 IAS" xfId="13246"/>
    <cellStyle name="PrePop Currency (2)" xfId="13247"/>
    <cellStyle name="PrePop Currency (2) 10" xfId="13248"/>
    <cellStyle name="PrePop Currency (2) 11" xfId="13249"/>
    <cellStyle name="PrePop Currency (2) 12" xfId="13250"/>
    <cellStyle name="PrePop Currency (2) 13" xfId="13251"/>
    <cellStyle name="PrePop Currency (2) 14" xfId="13252"/>
    <cellStyle name="PrePop Currency (2) 15" xfId="13253"/>
    <cellStyle name="PrePop Currency (2) 16" xfId="13254"/>
    <cellStyle name="PrePop Currency (2) 17" xfId="13255"/>
    <cellStyle name="PrePop Currency (2) 2" xfId="13256"/>
    <cellStyle name="PrePop Currency (2) 3" xfId="13257"/>
    <cellStyle name="PrePop Currency (2) 4" xfId="13258"/>
    <cellStyle name="PrePop Currency (2) 5" xfId="13259"/>
    <cellStyle name="PrePop Currency (2) 6" xfId="13260"/>
    <cellStyle name="PrePop Currency (2) 7" xfId="13261"/>
    <cellStyle name="PrePop Currency (2) 8" xfId="13262"/>
    <cellStyle name="PrePop Currency (2) 9" xfId="13263"/>
    <cellStyle name="PrePop Currency (2)_Annexe 6 IAS" xfId="13264"/>
    <cellStyle name="PrePop Units (0)" xfId="13265"/>
    <cellStyle name="PrePop Units (0) 10" xfId="13266"/>
    <cellStyle name="PrePop Units (0) 11" xfId="13267"/>
    <cellStyle name="PrePop Units (0) 12" xfId="13268"/>
    <cellStyle name="PrePop Units (0) 13" xfId="13269"/>
    <cellStyle name="PrePop Units (0) 14" xfId="13270"/>
    <cellStyle name="PrePop Units (0) 15" xfId="13271"/>
    <cellStyle name="PrePop Units (0) 16" xfId="13272"/>
    <cellStyle name="PrePop Units (0) 17" xfId="13273"/>
    <cellStyle name="PrePop Units (0) 2" xfId="13274"/>
    <cellStyle name="PrePop Units (0) 3" xfId="13275"/>
    <cellStyle name="PrePop Units (0) 4" xfId="13276"/>
    <cellStyle name="PrePop Units (0) 5" xfId="13277"/>
    <cellStyle name="PrePop Units (0) 6" xfId="13278"/>
    <cellStyle name="PrePop Units (0) 7" xfId="13279"/>
    <cellStyle name="PrePop Units (0) 8" xfId="13280"/>
    <cellStyle name="PrePop Units (0) 9" xfId="13281"/>
    <cellStyle name="PrePop Units (0)_Annexe 6 IAS" xfId="13282"/>
    <cellStyle name="PrePop Units (1)" xfId="13283"/>
    <cellStyle name="PrePop Units (1) 10" xfId="13284"/>
    <cellStyle name="PrePop Units (1) 11" xfId="13285"/>
    <cellStyle name="PrePop Units (1) 12" xfId="13286"/>
    <cellStyle name="PrePop Units (1) 13" xfId="13287"/>
    <cellStyle name="PrePop Units (1) 14" xfId="13288"/>
    <cellStyle name="PrePop Units (1) 15" xfId="13289"/>
    <cellStyle name="PrePop Units (1) 16" xfId="13290"/>
    <cellStyle name="PrePop Units (1) 17" xfId="13291"/>
    <cellStyle name="PrePop Units (1) 2" xfId="13292"/>
    <cellStyle name="PrePop Units (1) 3" xfId="13293"/>
    <cellStyle name="PrePop Units (1) 4" xfId="13294"/>
    <cellStyle name="PrePop Units (1) 5" xfId="13295"/>
    <cellStyle name="PrePop Units (1) 6" xfId="13296"/>
    <cellStyle name="PrePop Units (1) 7" xfId="13297"/>
    <cellStyle name="PrePop Units (1) 8" xfId="13298"/>
    <cellStyle name="PrePop Units (1) 9" xfId="13299"/>
    <cellStyle name="PrePop Units (1)_Annexe 6 IAS" xfId="13300"/>
    <cellStyle name="PrePop Units (2)" xfId="13301"/>
    <cellStyle name="PrePop Units (2) 10" xfId="13302"/>
    <cellStyle name="PrePop Units (2) 11" xfId="13303"/>
    <cellStyle name="PrePop Units (2) 12" xfId="13304"/>
    <cellStyle name="PrePop Units (2) 13" xfId="13305"/>
    <cellStyle name="PrePop Units (2) 14" xfId="13306"/>
    <cellStyle name="PrePop Units (2) 15" xfId="13307"/>
    <cellStyle name="PrePop Units (2) 16" xfId="13308"/>
    <cellStyle name="PrePop Units (2) 17" xfId="13309"/>
    <cellStyle name="PrePop Units (2) 2" xfId="13310"/>
    <cellStyle name="PrePop Units (2) 3" xfId="13311"/>
    <cellStyle name="PrePop Units (2) 4" xfId="13312"/>
    <cellStyle name="PrePop Units (2) 5" xfId="13313"/>
    <cellStyle name="PrePop Units (2) 6" xfId="13314"/>
    <cellStyle name="PrePop Units (2) 7" xfId="13315"/>
    <cellStyle name="PrePop Units (2) 8" xfId="13316"/>
    <cellStyle name="PrePop Units (2) 9" xfId="13317"/>
    <cellStyle name="PrePop Units (2)_Annexe 6 IAS" xfId="13318"/>
    <cellStyle name="Price" xfId="13319"/>
    <cellStyle name="Price 2" xfId="13320"/>
    <cellStyle name="Price_~0950885" xfId="13321"/>
    <cellStyle name="PricingProducts" xfId="13322"/>
    <cellStyle name="PricingProducts 10" xfId="13323"/>
    <cellStyle name="PricingProducts 11" xfId="13324"/>
    <cellStyle name="PricingProducts 12" xfId="13325"/>
    <cellStyle name="PricingProducts 13" xfId="13326"/>
    <cellStyle name="PricingProducts 14" xfId="13327"/>
    <cellStyle name="PricingProducts 15" xfId="13328"/>
    <cellStyle name="PricingProducts 16" xfId="13329"/>
    <cellStyle name="PricingProducts 17" xfId="13330"/>
    <cellStyle name="PricingProducts 2" xfId="13331"/>
    <cellStyle name="PricingProducts 2 2" xfId="13332"/>
    <cellStyle name="PricingProducts 2_Annexe 6 IAS" xfId="13333"/>
    <cellStyle name="PricingProducts 3" xfId="13334"/>
    <cellStyle name="PricingProducts 3 2" xfId="13335"/>
    <cellStyle name="PricingProducts 3_Annexe 6 IAS" xfId="13336"/>
    <cellStyle name="PricingProducts 4" xfId="13337"/>
    <cellStyle name="PricingProducts 4 2" xfId="13338"/>
    <cellStyle name="PricingProducts 4_Annexe 6 IAS" xfId="13339"/>
    <cellStyle name="PricingProducts 5" xfId="13340"/>
    <cellStyle name="PricingProducts 5 2" xfId="13341"/>
    <cellStyle name="PricingProducts 5_Annexe 6 IAS" xfId="13342"/>
    <cellStyle name="PricingProducts 6" xfId="13343"/>
    <cellStyle name="PricingProducts 7" xfId="13344"/>
    <cellStyle name="PricingProducts 8" xfId="13345"/>
    <cellStyle name="PricingProducts 9" xfId="13346"/>
    <cellStyle name="PricingProducts_Annexe 6 IAS" xfId="13347"/>
    <cellStyle name="Product Header" xfId="13348"/>
    <cellStyle name="PSChar" xfId="13349"/>
    <cellStyle name="PSChar 2" xfId="13350"/>
    <cellStyle name="PSChar_Annexe 6 IAS" xfId="13351"/>
    <cellStyle name="PSDec" xfId="13352"/>
    <cellStyle name="PSHeading" xfId="13353"/>
    <cellStyle name="PSInt" xfId="13354"/>
    <cellStyle name="Punto" xfId="13355"/>
    <cellStyle name="rand" xfId="13356"/>
    <cellStyle name="rand 10" xfId="13357"/>
    <cellStyle name="rand 11" xfId="13358"/>
    <cellStyle name="rand 12" xfId="13359"/>
    <cellStyle name="rand 13" xfId="13360"/>
    <cellStyle name="rand 14" xfId="13361"/>
    <cellStyle name="rand 15" xfId="13362"/>
    <cellStyle name="rand 16" xfId="13363"/>
    <cellStyle name="rand 17" xfId="13364"/>
    <cellStyle name="rand 2" xfId="13365"/>
    <cellStyle name="rand 3" xfId="13366"/>
    <cellStyle name="rand 4" xfId="13367"/>
    <cellStyle name="rand 5" xfId="13368"/>
    <cellStyle name="rand 6" xfId="13369"/>
    <cellStyle name="rand 7" xfId="13370"/>
    <cellStyle name="rand 8" xfId="13371"/>
    <cellStyle name="rand 9" xfId="13372"/>
    <cellStyle name="rand_Annexe 6 IAS" xfId="13373"/>
    <cellStyle name="Ratio" xfId="13374"/>
    <cellStyle name="Ratio 10" xfId="13375"/>
    <cellStyle name="Ratio 11" xfId="13376"/>
    <cellStyle name="Ratio 12" xfId="13377"/>
    <cellStyle name="Ratio 13" xfId="13378"/>
    <cellStyle name="Ratio 14" xfId="13379"/>
    <cellStyle name="Ratio 15" xfId="13380"/>
    <cellStyle name="Ratio 16" xfId="13381"/>
    <cellStyle name="Ratio 17" xfId="13382"/>
    <cellStyle name="Ratio 2" xfId="13383"/>
    <cellStyle name="Ratio 3" xfId="13384"/>
    <cellStyle name="Ratio 4" xfId="13385"/>
    <cellStyle name="Ratio 5" xfId="13386"/>
    <cellStyle name="Ratio 6" xfId="13387"/>
    <cellStyle name="Ratio 7" xfId="13388"/>
    <cellStyle name="Ratio 8" xfId="13389"/>
    <cellStyle name="Ratio 9" xfId="13390"/>
    <cellStyle name="Ratio_Annexe 6 IAS" xfId="13391"/>
    <cellStyle name="realtime" xfId="13392"/>
    <cellStyle name="realtime 10" xfId="13393"/>
    <cellStyle name="realtime 11" xfId="13394"/>
    <cellStyle name="realtime 12" xfId="13395"/>
    <cellStyle name="realtime 13" xfId="13396"/>
    <cellStyle name="realtime 14" xfId="13397"/>
    <cellStyle name="realtime 15" xfId="13398"/>
    <cellStyle name="realtime 16" xfId="13399"/>
    <cellStyle name="realtime 17" xfId="13400"/>
    <cellStyle name="realtime 2" xfId="13401"/>
    <cellStyle name="realtime 2 2" xfId="13402"/>
    <cellStyle name="realtime 2_Annexe 6 IAS" xfId="13403"/>
    <cellStyle name="realtime 3" xfId="13404"/>
    <cellStyle name="realtime 3 2" xfId="13405"/>
    <cellStyle name="realtime 3_Annexe 6 IAS" xfId="13406"/>
    <cellStyle name="realtime 4" xfId="13407"/>
    <cellStyle name="realtime 4 2" xfId="13408"/>
    <cellStyle name="realtime 4_Annexe 6 IAS" xfId="13409"/>
    <cellStyle name="realtime 5" xfId="13410"/>
    <cellStyle name="realtime 5 2" xfId="13411"/>
    <cellStyle name="realtime 5_Annexe 6 IAS" xfId="13412"/>
    <cellStyle name="realtime 6" xfId="13413"/>
    <cellStyle name="realtime 7" xfId="13414"/>
    <cellStyle name="realtime 8" xfId="13415"/>
    <cellStyle name="realtime 9" xfId="13416"/>
    <cellStyle name="realtime_Annexe 6 IAS" xfId="13417"/>
    <cellStyle name="Reference" xfId="13418"/>
    <cellStyle name="Reference 2" xfId="13419"/>
    <cellStyle name="Reference_Annexe 6 IAS" xfId="13420"/>
    <cellStyle name="Remarque" xfId="13421"/>
    <cellStyle name="reset" xfId="13422"/>
    <cellStyle name="results" xfId="13423"/>
    <cellStyle name="results 2" xfId="13424"/>
    <cellStyle name="results_Annexe 6 IAS" xfId="13425"/>
    <cellStyle name="reviseExposure" xfId="13426"/>
    <cellStyle name="reviseExposure 2" xfId="13427"/>
    <cellStyle name="reviseExposure 3" xfId="13428"/>
    <cellStyle name="reviseExposure 4" xfId="13429"/>
    <cellStyle name="reviseExposure 5" xfId="13430"/>
    <cellStyle name="reviseExposure 6" xfId="13431"/>
    <cellStyle name="RevList" xfId="13432"/>
    <cellStyle name="ri" xfId="13433"/>
    <cellStyle name="Right" xfId="13434"/>
    <cellStyle name="Right 2" xfId="13435"/>
    <cellStyle name="Right 2 2" xfId="13436"/>
    <cellStyle name="Right 2 2 2" xfId="13437"/>
    <cellStyle name="Right 2 3" xfId="13438"/>
    <cellStyle name="Right 3" xfId="13439"/>
    <cellStyle name="Right 3 2" xfId="13440"/>
    <cellStyle name="Right 4" xfId="13441"/>
    <cellStyle name="Right_Cadrage conso" xfId="13442"/>
    <cellStyle name="RightNumber" xfId="13443"/>
    <cellStyle name="RightNumber 2" xfId="13444"/>
    <cellStyle name="RightNumber 2 2" xfId="13445"/>
    <cellStyle name="RightNumber 2 2 2" xfId="13446"/>
    <cellStyle name="RightNumber 2 3" xfId="13447"/>
    <cellStyle name="RightNumber 3" xfId="13448"/>
    <cellStyle name="RightNumber 3 2" xfId="13449"/>
    <cellStyle name="RightNumber 4" xfId="13450"/>
    <cellStyle name="RightNumber_Cadrage conso" xfId="13451"/>
    <cellStyle name="rodape" xfId="13452"/>
    <cellStyle name="rouge" xfId="13453"/>
    <cellStyle name="RoundingPrecision_Avg_BS " xfId="13454"/>
    <cellStyle name="Row_Number" xfId="13455"/>
    <cellStyle name="Run.Me" xfId="13456"/>
    <cellStyle name="Run.Me 10" xfId="13457"/>
    <cellStyle name="Run.Me 11" xfId="13458"/>
    <cellStyle name="Run.Me 12" xfId="13459"/>
    <cellStyle name="Run.Me 13" xfId="13460"/>
    <cellStyle name="Run.Me 14" xfId="13461"/>
    <cellStyle name="Run.Me 15" xfId="13462"/>
    <cellStyle name="Run.Me 16" xfId="13463"/>
    <cellStyle name="Run.Me 17" xfId="13464"/>
    <cellStyle name="Run.Me 18" xfId="13465"/>
    <cellStyle name="Run.Me 19" xfId="13466"/>
    <cellStyle name="Run.Me 2" xfId="13467"/>
    <cellStyle name="Run.Me 2 2" xfId="13468"/>
    <cellStyle name="Run.Me 2_Annexe 6 IAS" xfId="13469"/>
    <cellStyle name="Run.Me 20" xfId="13470"/>
    <cellStyle name="Run.Me 21" xfId="13471"/>
    <cellStyle name="Run.Me 22" xfId="13472"/>
    <cellStyle name="Run.Me 3" xfId="13473"/>
    <cellStyle name="Run.Me 3 2" xfId="13474"/>
    <cellStyle name="Run.Me 3_Annexe 6 IAS" xfId="13475"/>
    <cellStyle name="Run.Me 4" xfId="13476"/>
    <cellStyle name="Run.Me 4 2" xfId="13477"/>
    <cellStyle name="Run.Me 4_Annexe 6 IAS" xfId="13478"/>
    <cellStyle name="Run.Me 5" xfId="13479"/>
    <cellStyle name="Run.Me 5 2" xfId="13480"/>
    <cellStyle name="Run.Me 5_Annexe 6 IAS" xfId="13481"/>
    <cellStyle name="Run.Me 6" xfId="13482"/>
    <cellStyle name="Run.Me 6 2" xfId="13483"/>
    <cellStyle name="Run.Me 6_Annexe 6 IAS" xfId="13484"/>
    <cellStyle name="Run.Me 7" xfId="13485"/>
    <cellStyle name="Run.Me 7 2" xfId="13486"/>
    <cellStyle name="Run.Me 7_Annexe 6 IAS" xfId="13487"/>
    <cellStyle name="Run.Me 8" xfId="13488"/>
    <cellStyle name="Run.Me 9" xfId="13489"/>
    <cellStyle name="Run.Me_Annexe 6 IAS" xfId="13490"/>
    <cellStyle name="S%" xfId="13491"/>
    <cellStyle name="Saisie" xfId="13492"/>
    <cellStyle name="Salomon Logo" xfId="13493"/>
    <cellStyle name="Salomon Logo 2" xfId="13494"/>
    <cellStyle name="Salomon Logo 2 2" xfId="13495"/>
    <cellStyle name="Salomon Logo 2 2 2" xfId="13496"/>
    <cellStyle name="Salomon Logo 2 3" xfId="13497"/>
    <cellStyle name="Salomon Logo 3" xfId="13498"/>
    <cellStyle name="Salomon Logo 3 2" xfId="13499"/>
    <cellStyle name="Salomon Logo 4" xfId="13500"/>
    <cellStyle name="Salomon Logo_Cadrage conso" xfId="13501"/>
    <cellStyle name="SAPBEXaggData" xfId="13502"/>
    <cellStyle name="SAPBEXaggData 2" xfId="13503"/>
    <cellStyle name="SAPBEXaggData 3" xfId="13504"/>
    <cellStyle name="SAPBEXaggData 4" xfId="13505"/>
    <cellStyle name="SAPBEXaggData 5" xfId="13506"/>
    <cellStyle name="SAPBEXaggDataEmph" xfId="13507"/>
    <cellStyle name="SAPBEXaggDataEmph 2" xfId="13508"/>
    <cellStyle name="SAPBEXaggDataEmph 3" xfId="13509"/>
    <cellStyle name="SAPBEXaggDataEmph 4" xfId="13510"/>
    <cellStyle name="SAPBEXaggDataEmph 5" xfId="13511"/>
    <cellStyle name="SAPBEXaggItem" xfId="13512"/>
    <cellStyle name="SAPBEXaggItem 2" xfId="13513"/>
    <cellStyle name="SAPBEXaggItem 3" xfId="13514"/>
    <cellStyle name="SAPBEXaggItem 4" xfId="13515"/>
    <cellStyle name="SAPBEXaggItem 5" xfId="13516"/>
    <cellStyle name="SAPBEXaggItemX" xfId="13517"/>
    <cellStyle name="SAPBEXaggItemX 2" xfId="13518"/>
    <cellStyle name="SAPBEXaggItemX 3" xfId="13519"/>
    <cellStyle name="SAPBEXaggItemX 4" xfId="13520"/>
    <cellStyle name="SAPBEXaggItemX 5" xfId="13521"/>
    <cellStyle name="SAPBEXchaText" xfId="13522"/>
    <cellStyle name="SAPBEXchaText 2" xfId="13523"/>
    <cellStyle name="SAPBEXchaText 3" xfId="13524"/>
    <cellStyle name="SAPBEXchaText 4" xfId="13525"/>
    <cellStyle name="SAPBEXchaText 5" xfId="13526"/>
    <cellStyle name="SAPBEXexcBad7" xfId="13527"/>
    <cellStyle name="SAPBEXexcBad7 2" xfId="13528"/>
    <cellStyle name="SAPBEXexcBad7 3" xfId="13529"/>
    <cellStyle name="SAPBEXexcBad7 4" xfId="13530"/>
    <cellStyle name="SAPBEXexcBad7 5" xfId="13531"/>
    <cellStyle name="SAPBEXexcBad8" xfId="13532"/>
    <cellStyle name="SAPBEXexcBad8 2" xfId="13533"/>
    <cellStyle name="SAPBEXexcBad8 3" xfId="13534"/>
    <cellStyle name="SAPBEXexcBad8 4" xfId="13535"/>
    <cellStyle name="SAPBEXexcBad8 5" xfId="13536"/>
    <cellStyle name="SAPBEXexcBad9" xfId="13537"/>
    <cellStyle name="SAPBEXexcBad9 2" xfId="13538"/>
    <cellStyle name="SAPBEXexcBad9 3" xfId="13539"/>
    <cellStyle name="SAPBEXexcBad9 4" xfId="13540"/>
    <cellStyle name="SAPBEXexcBad9 5" xfId="13541"/>
    <cellStyle name="SAPBEXexcCritical4" xfId="13542"/>
    <cellStyle name="SAPBEXexcCritical4 2" xfId="13543"/>
    <cellStyle name="SAPBEXexcCritical4 3" xfId="13544"/>
    <cellStyle name="SAPBEXexcCritical4 4" xfId="13545"/>
    <cellStyle name="SAPBEXexcCritical4 5" xfId="13546"/>
    <cellStyle name="SAPBEXexcCritical5" xfId="13547"/>
    <cellStyle name="SAPBEXexcCritical5 2" xfId="13548"/>
    <cellStyle name="SAPBEXexcCritical5 3" xfId="13549"/>
    <cellStyle name="SAPBEXexcCritical5 4" xfId="13550"/>
    <cellStyle name="SAPBEXexcCritical5 5" xfId="13551"/>
    <cellStyle name="SAPBEXexcCritical6" xfId="13552"/>
    <cellStyle name="SAPBEXexcCritical6 2" xfId="13553"/>
    <cellStyle name="SAPBEXexcCritical6 3" xfId="13554"/>
    <cellStyle name="SAPBEXexcCritical6 4" xfId="13555"/>
    <cellStyle name="SAPBEXexcCritical6 5" xfId="13556"/>
    <cellStyle name="SAPBEXexcGood1" xfId="13557"/>
    <cellStyle name="SAPBEXexcGood1 2" xfId="13558"/>
    <cellStyle name="SAPBEXexcGood1 3" xfId="13559"/>
    <cellStyle name="SAPBEXexcGood1 4" xfId="13560"/>
    <cellStyle name="SAPBEXexcGood1 5" xfId="13561"/>
    <cellStyle name="SAPBEXexcGood2" xfId="13562"/>
    <cellStyle name="SAPBEXexcGood2 2" xfId="13563"/>
    <cellStyle name="SAPBEXexcGood2 3" xfId="13564"/>
    <cellStyle name="SAPBEXexcGood2 4" xfId="13565"/>
    <cellStyle name="SAPBEXexcGood2 5" xfId="13566"/>
    <cellStyle name="SAPBEXexcGood3" xfId="13567"/>
    <cellStyle name="SAPBEXexcGood3 2" xfId="13568"/>
    <cellStyle name="SAPBEXexcGood3 3" xfId="13569"/>
    <cellStyle name="SAPBEXexcGood3 4" xfId="13570"/>
    <cellStyle name="SAPBEXexcGood3 5" xfId="13571"/>
    <cellStyle name="SAPBEXfilterDrill" xfId="13572"/>
    <cellStyle name="SAPBEXfilterDrill 2" xfId="13573"/>
    <cellStyle name="SAPBEXfilterDrill 3" xfId="13574"/>
    <cellStyle name="SAPBEXfilterDrill 4" xfId="13575"/>
    <cellStyle name="SAPBEXfilterDrill 5" xfId="13576"/>
    <cellStyle name="SAPBEXfilterItem" xfId="13577"/>
    <cellStyle name="SAPBEXfilterItem 2" xfId="13578"/>
    <cellStyle name="SAPBEXfilterItem 3" xfId="13579"/>
    <cellStyle name="SAPBEXfilterItem 4" xfId="13580"/>
    <cellStyle name="SAPBEXfilterItem 5" xfId="13581"/>
    <cellStyle name="SAPBEXfilterText" xfId="13582"/>
    <cellStyle name="SAPBEXformats" xfId="13583"/>
    <cellStyle name="SAPBEXformats 2" xfId="13584"/>
    <cellStyle name="SAPBEXformats 3" xfId="13585"/>
    <cellStyle name="SAPBEXformats 4" xfId="13586"/>
    <cellStyle name="SAPBEXformats 5" xfId="13587"/>
    <cellStyle name="SAPBEXheaderItem" xfId="13588"/>
    <cellStyle name="SAPBEXheaderItem 2" xfId="13589"/>
    <cellStyle name="SAPBEXheaderItem 3" xfId="13590"/>
    <cellStyle name="SAPBEXheaderItem 4" xfId="13591"/>
    <cellStyle name="SAPBEXheaderItem 5" xfId="13592"/>
    <cellStyle name="SAPBEXheaderText" xfId="13593"/>
    <cellStyle name="SAPBEXheaderText 2" xfId="13594"/>
    <cellStyle name="SAPBEXheaderText 3" xfId="13595"/>
    <cellStyle name="SAPBEXheaderText 4" xfId="13596"/>
    <cellStyle name="SAPBEXheaderText 5" xfId="13597"/>
    <cellStyle name="SAPBEXHLevel0" xfId="13598"/>
    <cellStyle name="SAPBEXHLevel0 2" xfId="13599"/>
    <cellStyle name="SAPBEXHLevel0 3" xfId="13600"/>
    <cellStyle name="SAPBEXHLevel0 4" xfId="13601"/>
    <cellStyle name="SAPBEXHLevel0 5" xfId="13602"/>
    <cellStyle name="SAPBEXHLevel0X" xfId="13603"/>
    <cellStyle name="SAPBEXHLevel0X 2" xfId="13604"/>
    <cellStyle name="SAPBEXHLevel0X 3" xfId="13605"/>
    <cellStyle name="SAPBEXHLevel0X 4" xfId="13606"/>
    <cellStyle name="SAPBEXHLevel0X 5" xfId="13607"/>
    <cellStyle name="SAPBEXHLevel1" xfId="13608"/>
    <cellStyle name="SAPBEXHLevel1 2" xfId="13609"/>
    <cellStyle name="SAPBEXHLevel1 2 2" xfId="13610"/>
    <cellStyle name="SAPBEXHLevel1 3" xfId="13611"/>
    <cellStyle name="SAPBEXHLevel1 3 2" xfId="13612"/>
    <cellStyle name="SAPBEXHLevel1 4" xfId="13613"/>
    <cellStyle name="SAPBEXHLevel1 5" xfId="13614"/>
    <cellStyle name="SAPBEXHLevel1_Cadrage conso" xfId="13615"/>
    <cellStyle name="SAPBEXHLevel1X" xfId="13616"/>
    <cellStyle name="SAPBEXHLevel1X 2" xfId="13617"/>
    <cellStyle name="SAPBEXHLevel1X 3" xfId="13618"/>
    <cellStyle name="SAPBEXHLevel1X 4" xfId="13619"/>
    <cellStyle name="SAPBEXHLevel1X 5" xfId="13620"/>
    <cellStyle name="SAPBEXHLevel2" xfId="13621"/>
    <cellStyle name="SAPBEXHLevel2 2" xfId="13622"/>
    <cellStyle name="SAPBEXHLevel2 3" xfId="13623"/>
    <cellStyle name="SAPBEXHLevel2 4" xfId="13624"/>
    <cellStyle name="SAPBEXHLevel2 5" xfId="13625"/>
    <cellStyle name="SAPBEXHLevel2X" xfId="13626"/>
    <cellStyle name="SAPBEXHLevel2X 2" xfId="13627"/>
    <cellStyle name="SAPBEXHLevel2X 3" xfId="13628"/>
    <cellStyle name="SAPBEXHLevel2X 4" xfId="13629"/>
    <cellStyle name="SAPBEXHLevel2X 5" xfId="13630"/>
    <cellStyle name="SAPBEXHLevel3" xfId="13631"/>
    <cellStyle name="SAPBEXHLevel3 2" xfId="13632"/>
    <cellStyle name="SAPBEXHLevel3 3" xfId="13633"/>
    <cellStyle name="SAPBEXHLevel3 4" xfId="13634"/>
    <cellStyle name="SAPBEXHLevel3 5" xfId="13635"/>
    <cellStyle name="SAPBEXHLevel3X" xfId="13636"/>
    <cellStyle name="SAPBEXHLevel3X 2" xfId="13637"/>
    <cellStyle name="SAPBEXHLevel3X 3" xfId="13638"/>
    <cellStyle name="SAPBEXHLevel3X 4" xfId="13639"/>
    <cellStyle name="SAPBEXHLevel3X 5" xfId="13640"/>
    <cellStyle name="SAPBEXresData" xfId="13641"/>
    <cellStyle name="SAPBEXresData 2" xfId="13642"/>
    <cellStyle name="SAPBEXresData 3" xfId="13643"/>
    <cellStyle name="SAPBEXresData 4" xfId="13644"/>
    <cellStyle name="SAPBEXresData 5" xfId="13645"/>
    <cellStyle name="SAPBEXresDataEmph" xfId="13646"/>
    <cellStyle name="SAPBEXresDataEmph 2" xfId="13647"/>
    <cellStyle name="SAPBEXresDataEmph 3" xfId="13648"/>
    <cellStyle name="SAPBEXresDataEmph 4" xfId="13649"/>
    <cellStyle name="SAPBEXresDataEmph 5" xfId="13650"/>
    <cellStyle name="SAPBEXresItem" xfId="13651"/>
    <cellStyle name="SAPBEXresItem 2" xfId="13652"/>
    <cellStyle name="SAPBEXresItem 3" xfId="13653"/>
    <cellStyle name="SAPBEXresItem 4" xfId="13654"/>
    <cellStyle name="SAPBEXresItem 5" xfId="13655"/>
    <cellStyle name="SAPBEXresItemX" xfId="13656"/>
    <cellStyle name="SAPBEXresItemX 2" xfId="13657"/>
    <cellStyle name="SAPBEXresItemX 3" xfId="13658"/>
    <cellStyle name="SAPBEXresItemX 4" xfId="13659"/>
    <cellStyle name="SAPBEXresItemX 5" xfId="13660"/>
    <cellStyle name="SAPBEXstdData" xfId="13661"/>
    <cellStyle name="SAPBEXstdData 2" xfId="13662"/>
    <cellStyle name="SAPBEXstdData 2 2" xfId="13663"/>
    <cellStyle name="SAPBEXstdData 2 2 2" xfId="13664"/>
    <cellStyle name="SAPBEXstdData 2 3" xfId="13665"/>
    <cellStyle name="SAPBEXstdData 2 3 2" xfId="13666"/>
    <cellStyle name="SAPBEXstdData 2 4" xfId="13667"/>
    <cellStyle name="SAPBEXstdData 2 5" xfId="13668"/>
    <cellStyle name="SAPBEXstdData 2 6" xfId="13669"/>
    <cellStyle name="SAPBEXstdData 2_Cadrage conso" xfId="13670"/>
    <cellStyle name="SAPBEXstdData 3" xfId="13671"/>
    <cellStyle name="SAPBEXstdData 3 2" xfId="13672"/>
    <cellStyle name="SAPBEXstdData 4" xfId="13673"/>
    <cellStyle name="SAPBEXstdData 4 2" xfId="13674"/>
    <cellStyle name="SAPBEXstdData_Annexe 6 IAS" xfId="13675"/>
    <cellStyle name="SAPBEXstdDataEmph" xfId="13676"/>
    <cellStyle name="SAPBEXstdDataEmph 2" xfId="13677"/>
    <cellStyle name="SAPBEXstdDataEmph 3" xfId="13678"/>
    <cellStyle name="SAPBEXstdDataEmph 4" xfId="13679"/>
    <cellStyle name="SAPBEXstdDataEmph 5" xfId="13680"/>
    <cellStyle name="SAPBEXstdItem" xfId="13681"/>
    <cellStyle name="SAPBEXstdItem 2" xfId="13682"/>
    <cellStyle name="SAPBEXstdItem 3" xfId="13683"/>
    <cellStyle name="SAPBEXstdItem 4" xfId="13684"/>
    <cellStyle name="SAPBEXstdItem 5" xfId="13685"/>
    <cellStyle name="SAPBEXstdItemX" xfId="13686"/>
    <cellStyle name="SAPBEXstdItemX 2" xfId="13687"/>
    <cellStyle name="SAPBEXstdItemX 3" xfId="13688"/>
    <cellStyle name="SAPBEXstdItemX 4" xfId="13689"/>
    <cellStyle name="SAPBEXstdItemX 5" xfId="13690"/>
    <cellStyle name="SAPBEXtitle" xfId="13691"/>
    <cellStyle name="SAPBEXundefined" xfId="13692"/>
    <cellStyle name="SAPBEXundefined 2" xfId="13693"/>
    <cellStyle name="SAPBEXundefined 3" xfId="13694"/>
    <cellStyle name="SAPBEXundefined 4" xfId="13695"/>
    <cellStyle name="SAPBEXundefined 5" xfId="13696"/>
    <cellStyle name="Satisfaisant 10" xfId="13697"/>
    <cellStyle name="Satisfaisant 11" xfId="13698"/>
    <cellStyle name="Satisfaisant 12" xfId="13699"/>
    <cellStyle name="Satisfaisant 2" xfId="13700"/>
    <cellStyle name="Satisfaisant 3" xfId="13701"/>
    <cellStyle name="Satisfaisant 4" xfId="13702"/>
    <cellStyle name="Satisfaisant 4 2" xfId="13703"/>
    <cellStyle name="Satisfaisant 4 3" xfId="13704"/>
    <cellStyle name="Satisfaisant 4_Annexe 6 IAS" xfId="13705"/>
    <cellStyle name="Satisfaisant 5" xfId="13706"/>
    <cellStyle name="Satisfaisant 6" xfId="13707"/>
    <cellStyle name="Satisfaisant 7" xfId="13708"/>
    <cellStyle name="Satisfaisant 8" xfId="13709"/>
    <cellStyle name="Satisfaisant 8 2" xfId="13710"/>
    <cellStyle name="Satisfaisant 8_Annexe 6 IAS" xfId="13711"/>
    <cellStyle name="Satisfaisant 9" xfId="13712"/>
    <cellStyle name="SBigTitle" xfId="13713"/>
    <cellStyle name="SComment" xfId="13714"/>
    <cellStyle name="scost_%" xfId="13715"/>
    <cellStyle name="scostamenti" xfId="13716"/>
    <cellStyle name="ScotchRule" xfId="13717"/>
    <cellStyle name="Section" xfId="13718"/>
    <cellStyle name="Section 2" xfId="13719"/>
    <cellStyle name="Section_Cadrage conso" xfId="13720"/>
    <cellStyle name="SEM-BPS-data" xfId="13721"/>
    <cellStyle name="SEM-BPS-head" xfId="13722"/>
    <cellStyle name="SEM-BPS-headdata" xfId="13723"/>
    <cellStyle name="SEM-BPS-headkey" xfId="13724"/>
    <cellStyle name="SEM-BPS-input-on" xfId="13725"/>
    <cellStyle name="SEM-BPS-key" xfId="13726"/>
    <cellStyle name="SEM-BPS-sub1" xfId="13727"/>
    <cellStyle name="SEM-BPS-sub2" xfId="13728"/>
    <cellStyle name="SEM-BPS-total" xfId="13729"/>
    <cellStyle name="Sep. milhar [0]" xfId="13730"/>
    <cellStyle name="Separador de milhares [0]_B4-9902ia" xfId="13731"/>
    <cellStyle name="Separador de milhares_Annex_3" xfId="13732"/>
    <cellStyle name="SFig" xfId="13733"/>
    <cellStyle name="SFig 2" xfId="13734"/>
    <cellStyle name="SFig_Cadrage conso" xfId="13735"/>
    <cellStyle name="Sg%" xfId="13736"/>
    <cellStyle name="SGL U - Style1" xfId="13737"/>
    <cellStyle name="SHADE" xfId="13738"/>
    <cellStyle name="Shaded" xfId="13739"/>
    <cellStyle name="Short $" xfId="13740"/>
    <cellStyle name="ShOut" xfId="13741"/>
    <cellStyle name="showCheck" xfId="13742"/>
    <cellStyle name="showCheck 10" xfId="13743"/>
    <cellStyle name="showCheck 2" xfId="13744"/>
    <cellStyle name="showCheck 2 2" xfId="13745"/>
    <cellStyle name="showCheck 2 3" xfId="13746"/>
    <cellStyle name="showCheck 2 4" xfId="13747"/>
    <cellStyle name="showCheck 2 5" xfId="13748"/>
    <cellStyle name="showCheck 2 6" xfId="13749"/>
    <cellStyle name="showCheck 2_Annexe 6 IAS" xfId="13750"/>
    <cellStyle name="showCheck 3" xfId="13751"/>
    <cellStyle name="showCheck 3 2" xfId="13752"/>
    <cellStyle name="showCheck 3 3" xfId="13753"/>
    <cellStyle name="showCheck 3 4" xfId="13754"/>
    <cellStyle name="showCheck 3 5" xfId="13755"/>
    <cellStyle name="showCheck 3 6" xfId="13756"/>
    <cellStyle name="showCheck 3_Annexe 6 IAS" xfId="13757"/>
    <cellStyle name="showCheck 4" xfId="13758"/>
    <cellStyle name="showCheck 5" xfId="13759"/>
    <cellStyle name="showCheck 6" xfId="13760"/>
    <cellStyle name="showCheck 7" xfId="13761"/>
    <cellStyle name="showCheck 8" xfId="13762"/>
    <cellStyle name="showCheck 9" xfId="13763"/>
    <cellStyle name="showCheck_Annexe 6 IAS" xfId="13764"/>
    <cellStyle name="showExposure" xfId="13765"/>
    <cellStyle name="showExposure 10" xfId="13766"/>
    <cellStyle name="showExposure 2" xfId="13767"/>
    <cellStyle name="showExposure 2 2" xfId="13768"/>
    <cellStyle name="showExposure 2 2 2" xfId="13769"/>
    <cellStyle name="showExposure 2 2 3" xfId="13770"/>
    <cellStyle name="showExposure 2 2 4" xfId="13771"/>
    <cellStyle name="showExposure 2 2 5" xfId="13772"/>
    <cellStyle name="showExposure 2 2 6" xfId="13773"/>
    <cellStyle name="showExposure 2 3" xfId="13774"/>
    <cellStyle name="showExposure 2 4" xfId="13775"/>
    <cellStyle name="showExposure 2 5" xfId="13776"/>
    <cellStyle name="showExposure 2 6" xfId="13777"/>
    <cellStyle name="showExposure 2 7" xfId="13778"/>
    <cellStyle name="showExposure 2_Annexe 6 IAS" xfId="13779"/>
    <cellStyle name="showExposure 3" xfId="13780"/>
    <cellStyle name="showExposure 3 2" xfId="13781"/>
    <cellStyle name="showExposure 3 3" xfId="13782"/>
    <cellStyle name="showExposure 3 4" xfId="13783"/>
    <cellStyle name="showExposure 3 5" xfId="13784"/>
    <cellStyle name="showExposure 3 6" xfId="13785"/>
    <cellStyle name="showExposure 3_Annexe 6 IAS" xfId="13786"/>
    <cellStyle name="showExposure 4" xfId="13787"/>
    <cellStyle name="showExposure 5" xfId="13788"/>
    <cellStyle name="showExposure 6" xfId="13789"/>
    <cellStyle name="showExposure 7" xfId="13790"/>
    <cellStyle name="showExposure 8" xfId="13791"/>
    <cellStyle name="showExposure 9" xfId="13792"/>
    <cellStyle name="showExposure_Annexe 6 IAS" xfId="13793"/>
    <cellStyle name="showParameterE" xfId="13794"/>
    <cellStyle name="showParameterE 10" xfId="13795"/>
    <cellStyle name="showParameterE 2" xfId="13796"/>
    <cellStyle name="showParameterE 2 2" xfId="13797"/>
    <cellStyle name="showParameterE 2 3" xfId="13798"/>
    <cellStyle name="showParameterE 2 4" xfId="13799"/>
    <cellStyle name="showParameterE 2 5" xfId="13800"/>
    <cellStyle name="showParameterE 2 6" xfId="13801"/>
    <cellStyle name="showParameterE 2_Annexe 6 IAS" xfId="13802"/>
    <cellStyle name="showParameterE 3" xfId="13803"/>
    <cellStyle name="showParameterE 3 2" xfId="13804"/>
    <cellStyle name="showParameterE 3 3" xfId="13805"/>
    <cellStyle name="showParameterE 3 4" xfId="13806"/>
    <cellStyle name="showParameterE 3 5" xfId="13807"/>
    <cellStyle name="showParameterE 3 6" xfId="13808"/>
    <cellStyle name="showParameterE 3_Annexe 6 IAS" xfId="13809"/>
    <cellStyle name="showParameterE 4" xfId="13810"/>
    <cellStyle name="showParameterE 5" xfId="13811"/>
    <cellStyle name="showParameterE 6" xfId="13812"/>
    <cellStyle name="showParameterE 7" xfId="13813"/>
    <cellStyle name="showParameterE 8" xfId="13814"/>
    <cellStyle name="showParameterE 9" xfId="13815"/>
    <cellStyle name="showParameterE_Annexe 6 IAS" xfId="13816"/>
    <cellStyle name="showParameterS" xfId="13817"/>
    <cellStyle name="showParameterS 10" xfId="13818"/>
    <cellStyle name="showParameterS 2" xfId="13819"/>
    <cellStyle name="showParameterS 2 2" xfId="13820"/>
    <cellStyle name="showParameterS 2 3" xfId="13821"/>
    <cellStyle name="showParameterS 2 4" xfId="13822"/>
    <cellStyle name="showParameterS 2 5" xfId="13823"/>
    <cellStyle name="showParameterS 2 6" xfId="13824"/>
    <cellStyle name="showParameterS 2_Annexe 6 IAS" xfId="13825"/>
    <cellStyle name="showParameterS 3" xfId="13826"/>
    <cellStyle name="showParameterS 3 2" xfId="13827"/>
    <cellStyle name="showParameterS 3 3" xfId="13828"/>
    <cellStyle name="showParameterS 3 4" xfId="13829"/>
    <cellStyle name="showParameterS 3 5" xfId="13830"/>
    <cellStyle name="showParameterS 3 6" xfId="13831"/>
    <cellStyle name="showParameterS 3_Annexe 6 IAS" xfId="13832"/>
    <cellStyle name="showParameterS 4" xfId="13833"/>
    <cellStyle name="showParameterS 5" xfId="13834"/>
    <cellStyle name="showParameterS 6" xfId="13835"/>
    <cellStyle name="showParameterS 7" xfId="13836"/>
    <cellStyle name="showParameterS 8" xfId="13837"/>
    <cellStyle name="showParameterS 9" xfId="13838"/>
    <cellStyle name="showParameterS_Annexe 6 IAS" xfId="13839"/>
    <cellStyle name="showPD" xfId="13840"/>
    <cellStyle name="showPD 10" xfId="13841"/>
    <cellStyle name="showPD 2" xfId="13842"/>
    <cellStyle name="showPD 2 2" xfId="13843"/>
    <cellStyle name="showPD 2 3" xfId="13844"/>
    <cellStyle name="showPD 2 4" xfId="13845"/>
    <cellStyle name="showPD 2 5" xfId="13846"/>
    <cellStyle name="showPD 2 6" xfId="13847"/>
    <cellStyle name="showPD 2_Annexe 6 IAS" xfId="13848"/>
    <cellStyle name="showPD 3" xfId="13849"/>
    <cellStyle name="showPD 3 2" xfId="13850"/>
    <cellStyle name="showPD 3 3" xfId="13851"/>
    <cellStyle name="showPD 3 4" xfId="13852"/>
    <cellStyle name="showPD 3 5" xfId="13853"/>
    <cellStyle name="showPD 3 6" xfId="13854"/>
    <cellStyle name="showPD 3_Annexe 6 IAS" xfId="13855"/>
    <cellStyle name="showPD 4" xfId="13856"/>
    <cellStyle name="showPD 5" xfId="13857"/>
    <cellStyle name="showPD 6" xfId="13858"/>
    <cellStyle name="showPD 7" xfId="13859"/>
    <cellStyle name="showPD 8" xfId="13860"/>
    <cellStyle name="showPD 9" xfId="13861"/>
    <cellStyle name="showPD_Annexe 6 IAS" xfId="13862"/>
    <cellStyle name="showPercentage" xfId="13863"/>
    <cellStyle name="showPercentage 10" xfId="13864"/>
    <cellStyle name="showPercentage 2" xfId="13865"/>
    <cellStyle name="showPercentage 2 2" xfId="13866"/>
    <cellStyle name="showPercentage 2 3" xfId="13867"/>
    <cellStyle name="showPercentage 2 4" xfId="13868"/>
    <cellStyle name="showPercentage 2 5" xfId="13869"/>
    <cellStyle name="showPercentage 2 6" xfId="13870"/>
    <cellStyle name="showPercentage 2_Annexe 6 IAS" xfId="13871"/>
    <cellStyle name="showPercentage 3" xfId="13872"/>
    <cellStyle name="showPercentage 3 2" xfId="13873"/>
    <cellStyle name="showPercentage 3 3" xfId="13874"/>
    <cellStyle name="showPercentage 3 4" xfId="13875"/>
    <cellStyle name="showPercentage 3 5" xfId="13876"/>
    <cellStyle name="showPercentage 3 6" xfId="13877"/>
    <cellStyle name="showPercentage 3_Annexe 6 IAS" xfId="13878"/>
    <cellStyle name="showPercentage 4" xfId="13879"/>
    <cellStyle name="showPercentage 5" xfId="13880"/>
    <cellStyle name="showPercentage 6" xfId="13881"/>
    <cellStyle name="showPercentage 7" xfId="13882"/>
    <cellStyle name="showPercentage 8" xfId="13883"/>
    <cellStyle name="showPercentage 9" xfId="13884"/>
    <cellStyle name="showPercentage_Annexe 6 IAS" xfId="13885"/>
    <cellStyle name="showSelection" xfId="13886"/>
    <cellStyle name="showSelection 10" xfId="13887"/>
    <cellStyle name="showSelection 2" xfId="13888"/>
    <cellStyle name="showSelection 2 2" xfId="13889"/>
    <cellStyle name="showSelection 2 3" xfId="13890"/>
    <cellStyle name="showSelection 2 4" xfId="13891"/>
    <cellStyle name="showSelection 2 5" xfId="13892"/>
    <cellStyle name="showSelection 2 6" xfId="13893"/>
    <cellStyle name="showSelection 2_Annexe 6 IAS" xfId="13894"/>
    <cellStyle name="showSelection 3" xfId="13895"/>
    <cellStyle name="showSelection 3 2" xfId="13896"/>
    <cellStyle name="showSelection 3 3" xfId="13897"/>
    <cellStyle name="showSelection 3 4" xfId="13898"/>
    <cellStyle name="showSelection 3 5" xfId="13899"/>
    <cellStyle name="showSelection 3 6" xfId="13900"/>
    <cellStyle name="showSelection 3_Annexe 6 IAS" xfId="13901"/>
    <cellStyle name="showSelection 4" xfId="13902"/>
    <cellStyle name="showSelection 5" xfId="13903"/>
    <cellStyle name="showSelection 6" xfId="13904"/>
    <cellStyle name="showSelection 7" xfId="13905"/>
    <cellStyle name="showSelection 8" xfId="13906"/>
    <cellStyle name="showSelection 9" xfId="13907"/>
    <cellStyle name="showSelection_Annexe 6 IAS" xfId="13908"/>
    <cellStyle name="SI%" xfId="13909"/>
    <cellStyle name="SI% 2" xfId="13910"/>
    <cellStyle name="SI%_~0950885" xfId="13911"/>
    <cellStyle name="SImportant" xfId="13912"/>
    <cellStyle name="Single Accounting" xfId="13913"/>
    <cellStyle name="Single Accounting 2" xfId="13914"/>
    <cellStyle name="Single Accounting 2 2" xfId="13915"/>
    <cellStyle name="Single Accounting 2 2 2" xfId="13916"/>
    <cellStyle name="Single Accounting 2 3" xfId="13917"/>
    <cellStyle name="Single Accounting 3" xfId="13918"/>
    <cellStyle name="Single Accounting 3 2" xfId="13919"/>
    <cellStyle name="Single Accounting 4" xfId="13920"/>
    <cellStyle name="Single Accounting_Cadrage conso" xfId="13921"/>
    <cellStyle name="SInput" xfId="13922"/>
    <cellStyle name="SInput1" xfId="13923"/>
    <cellStyle name="SInterMed" xfId="13924"/>
    <cellStyle name="SMainTitle" xfId="13925"/>
    <cellStyle name="SMainTitle 2" xfId="13926"/>
    <cellStyle name="SMainTitle 3" xfId="13927"/>
    <cellStyle name="SMainTitle 4" xfId="13928"/>
    <cellStyle name="SMainTitle 5" xfId="13929"/>
    <cellStyle name="Small font" xfId="13930"/>
    <cellStyle name="Small font 2" xfId="13931"/>
    <cellStyle name="Small font 2 2" xfId="13932"/>
    <cellStyle name="Small font 2_Annexe 6 IAS" xfId="13933"/>
    <cellStyle name="Small font 3" xfId="13934"/>
    <cellStyle name="Small font 4" xfId="13935"/>
    <cellStyle name="Small font 5" xfId="13936"/>
    <cellStyle name="Small font_~0950885" xfId="13937"/>
    <cellStyle name="SN" xfId="13938"/>
    <cellStyle name="SN 2" xfId="13939"/>
    <cellStyle name="SN 3" xfId="13940"/>
    <cellStyle name="SN_Annexe 6 IAS" xfId="13941"/>
    <cellStyle name="Sname" xfId="13942"/>
    <cellStyle name="Sname 2" xfId="13943"/>
    <cellStyle name="Sname 3" xfId="13944"/>
    <cellStyle name="Sname_~0950885" xfId="13945"/>
    <cellStyle name="Sortie 10" xfId="13946"/>
    <cellStyle name="Sortie 11" xfId="13947"/>
    <cellStyle name="Sortie 12" xfId="13948"/>
    <cellStyle name="Sortie 2" xfId="13949"/>
    <cellStyle name="Sortie 2 2" xfId="13950"/>
    <cellStyle name="Sortie 2 3" xfId="13951"/>
    <cellStyle name="Sortie 2 4" xfId="13952"/>
    <cellStyle name="Sortie 2 5" xfId="13953"/>
    <cellStyle name="Sortie 2 6" xfId="13954"/>
    <cellStyle name="Sortie 3" xfId="13955"/>
    <cellStyle name="Sortie 3 2" xfId="13956"/>
    <cellStyle name="Sortie 4" xfId="13957"/>
    <cellStyle name="Sortie 4 2" xfId="13958"/>
    <cellStyle name="Sortie 4 3" xfId="13959"/>
    <cellStyle name="Sortie 4_Annexe 6 IAS" xfId="13960"/>
    <cellStyle name="Sortie 5" xfId="13961"/>
    <cellStyle name="Sortie 6" xfId="13962"/>
    <cellStyle name="Sortie 7" xfId="13963"/>
    <cellStyle name="Sortie 8" xfId="13964"/>
    <cellStyle name="Sortie 8 2" xfId="13965"/>
    <cellStyle name="Sortie 8_Annexe 6 IAS" xfId="13966"/>
    <cellStyle name="Sortie 9" xfId="13967"/>
    <cellStyle name="Sous-Titre" xfId="13968"/>
    <cellStyle name="SOutput" xfId="13969"/>
    <cellStyle name="SPerc" xfId="13970"/>
    <cellStyle name="SPerc 2" xfId="13971"/>
    <cellStyle name="SPerc_~0950885" xfId="13972"/>
    <cellStyle name="Standaard_Acc raco magn snac 2-5-2005" xfId="13973"/>
    <cellStyle name="Standard 3" xfId="13974"/>
    <cellStyle name="Standard 3 2" xfId="13975"/>
    <cellStyle name="Standard 3 3" xfId="13976"/>
    <cellStyle name="Standard_Aktuell - Vertragsverlängerungen etc" xfId="13977"/>
    <cellStyle name="StandardDate" xfId="13978"/>
    <cellStyle name="standardnumber" xfId="13979"/>
    <cellStyle name="standardnumber 2" xfId="13980"/>
    <cellStyle name="standardnumber 3" xfId="13981"/>
    <cellStyle name="standardnumber 4" xfId="13982"/>
    <cellStyle name="standardnumber 5" xfId="13983"/>
    <cellStyle name="StandingData" xfId="13984"/>
    <cellStyle name="std" xfId="13985"/>
    <cellStyle name="std 10" xfId="13986"/>
    <cellStyle name="std 11" xfId="13987"/>
    <cellStyle name="std 12" xfId="13988"/>
    <cellStyle name="std 13" xfId="13989"/>
    <cellStyle name="std 14" xfId="13990"/>
    <cellStyle name="std 15" xfId="13991"/>
    <cellStyle name="std 16" xfId="13992"/>
    <cellStyle name="std 17" xfId="13993"/>
    <cellStyle name="std 2" xfId="13994"/>
    <cellStyle name="std 2 2" xfId="13995"/>
    <cellStyle name="std 2_Annexe 6 IAS" xfId="13996"/>
    <cellStyle name="std 3" xfId="13997"/>
    <cellStyle name="std 4" xfId="13998"/>
    <cellStyle name="std 5" xfId="13999"/>
    <cellStyle name="std 6" xfId="14000"/>
    <cellStyle name="std 7" xfId="14001"/>
    <cellStyle name="std 8" xfId="14002"/>
    <cellStyle name="std 9" xfId="14003"/>
    <cellStyle name="std_~0950885" xfId="14004"/>
    <cellStyle name="Sterling [0]" xfId="14005"/>
    <cellStyle name="Stile 1" xfId="14006"/>
    <cellStyle name="Stitle" xfId="14007"/>
    <cellStyle name="Ston" xfId="14008"/>
    <cellStyle name="Ston 2" xfId="14009"/>
    <cellStyle name="Ston 3" xfId="14010"/>
    <cellStyle name="Ston_~0950885" xfId="14011"/>
    <cellStyle name="strip" xfId="14012"/>
    <cellStyle name="strip 10" xfId="14013"/>
    <cellStyle name="strip 11" xfId="14014"/>
    <cellStyle name="strip 12" xfId="14015"/>
    <cellStyle name="strip 13" xfId="14016"/>
    <cellStyle name="strip 14" xfId="14017"/>
    <cellStyle name="strip 15" xfId="14018"/>
    <cellStyle name="strip 16" xfId="14019"/>
    <cellStyle name="strip 17" xfId="14020"/>
    <cellStyle name="strip 2" xfId="14021"/>
    <cellStyle name="strip 2 2" xfId="14022"/>
    <cellStyle name="strip 2_Annexe 6 IAS" xfId="14023"/>
    <cellStyle name="strip 3" xfId="14024"/>
    <cellStyle name="strip 3 2" xfId="14025"/>
    <cellStyle name="strip 3_Annexe 6 IAS" xfId="14026"/>
    <cellStyle name="strip 4" xfId="14027"/>
    <cellStyle name="strip 4 2" xfId="14028"/>
    <cellStyle name="strip 4_Annexe 6 IAS" xfId="14029"/>
    <cellStyle name="strip 5" xfId="14030"/>
    <cellStyle name="strip 5 2" xfId="14031"/>
    <cellStyle name="strip 5_Annexe 6 IAS" xfId="14032"/>
    <cellStyle name="strip 6" xfId="14033"/>
    <cellStyle name="strip 7" xfId="14034"/>
    <cellStyle name="strip 8" xfId="14035"/>
    <cellStyle name="strip 9" xfId="14036"/>
    <cellStyle name="strip_Annexe 6 IAS" xfId="14037"/>
    <cellStyle name="STYL1 - Style1" xfId="14038"/>
    <cellStyle name="STYL1 - Style1 2" xfId="14039"/>
    <cellStyle name="STYL1 - Style1 3" xfId="14040"/>
    <cellStyle name="Style 1" xfId="14041"/>
    <cellStyle name="Style 1 2" xfId="14042"/>
    <cellStyle name="Style 1 2 2" xfId="14043"/>
    <cellStyle name="Style 1 2 2 2" xfId="14044"/>
    <cellStyle name="Style 1 2 2 2 2" xfId="14045"/>
    <cellStyle name="Style 1 2 2 3" xfId="14046"/>
    <cellStyle name="Style 1 2 3" xfId="14047"/>
    <cellStyle name="Style 1 2 3 2" xfId="14048"/>
    <cellStyle name="Style 1 2 3 2 2" xfId="14049"/>
    <cellStyle name="Style 1 2 3 3" xfId="14050"/>
    <cellStyle name="Style 1 2 4" xfId="14051"/>
    <cellStyle name="Style 1 2 4 2" xfId="14052"/>
    <cellStyle name="Style 1 2 5" xfId="14053"/>
    <cellStyle name="Style 1 2_Cadrage conso" xfId="14054"/>
    <cellStyle name="Style 1 3" xfId="14055"/>
    <cellStyle name="Style 1 3 2" xfId="14056"/>
    <cellStyle name="Style 1 3 2 2" xfId="14057"/>
    <cellStyle name="Style 1 3 3" xfId="14058"/>
    <cellStyle name="Style 1 4" xfId="14059"/>
    <cellStyle name="Style 1 4 2" xfId="14060"/>
    <cellStyle name="Style 1 4 2 2" xfId="14061"/>
    <cellStyle name="Style 1 4 3" xfId="14062"/>
    <cellStyle name="Style 1 5" xfId="14063"/>
    <cellStyle name="Style 1 5 2" xfId="14064"/>
    <cellStyle name="Style 1 5 3" xfId="14065"/>
    <cellStyle name="Style 1 6" xfId="14066"/>
    <cellStyle name="Style 1 7" xfId="14067"/>
    <cellStyle name="Style 1_Annexe 6 IAS" xfId="14068"/>
    <cellStyle name="Style 10" xfId="14069"/>
    <cellStyle name="Style 11" xfId="14070"/>
    <cellStyle name="Style 12" xfId="14071"/>
    <cellStyle name="Style 13" xfId="14072"/>
    <cellStyle name="Style 14" xfId="14073"/>
    <cellStyle name="Style 15" xfId="14074"/>
    <cellStyle name="Style 16" xfId="14075"/>
    <cellStyle name="Style 17" xfId="14076"/>
    <cellStyle name="Style 18" xfId="14077"/>
    <cellStyle name="Style 19" xfId="14078"/>
    <cellStyle name="Style 2" xfId="14079"/>
    <cellStyle name="Style 20" xfId="14080"/>
    <cellStyle name="Style 21" xfId="14081"/>
    <cellStyle name="Style 22" xfId="14082"/>
    <cellStyle name="Style 23" xfId="14083"/>
    <cellStyle name="Style 23 2" xfId="14084"/>
    <cellStyle name="Style 24" xfId="14085"/>
    <cellStyle name="Style 25" xfId="14086"/>
    <cellStyle name="Style 26" xfId="14087"/>
    <cellStyle name="Style 26 2" xfId="14088"/>
    <cellStyle name="Style 26 3" xfId="14089"/>
    <cellStyle name="Style 27" xfId="14090"/>
    <cellStyle name="Style 28" xfId="14091"/>
    <cellStyle name="Style 29" xfId="14092"/>
    <cellStyle name="Style 3" xfId="14093"/>
    <cellStyle name="Style 30" xfId="14094"/>
    <cellStyle name="Style 31" xfId="14095"/>
    <cellStyle name="Style 32" xfId="14096"/>
    <cellStyle name="Style 33" xfId="14097"/>
    <cellStyle name="Style 34" xfId="14098"/>
    <cellStyle name="Style 35" xfId="14099"/>
    <cellStyle name="Style 36" xfId="14100"/>
    <cellStyle name="Style 37" xfId="14101"/>
    <cellStyle name="Style 38" xfId="14102"/>
    <cellStyle name="Style 39" xfId="14103"/>
    <cellStyle name="Style 4" xfId="14104"/>
    <cellStyle name="Style 40" xfId="14105"/>
    <cellStyle name="Style 41" xfId="14106"/>
    <cellStyle name="Style 42" xfId="14107"/>
    <cellStyle name="Style 43" xfId="14108"/>
    <cellStyle name="Style 44" xfId="14109"/>
    <cellStyle name="Style 45" xfId="14110"/>
    <cellStyle name="Style 46" xfId="14111"/>
    <cellStyle name="Style 47" xfId="14112"/>
    <cellStyle name="Style 48" xfId="14113"/>
    <cellStyle name="Style 49" xfId="14114"/>
    <cellStyle name="Style 5" xfId="14115"/>
    <cellStyle name="Style 50" xfId="14116"/>
    <cellStyle name="Style 51" xfId="14117"/>
    <cellStyle name="Style 52" xfId="14118"/>
    <cellStyle name="Style 53" xfId="14119"/>
    <cellStyle name="Style 54" xfId="14120"/>
    <cellStyle name="Style 55" xfId="14121"/>
    <cellStyle name="Style 56" xfId="14122"/>
    <cellStyle name="Style 57" xfId="14123"/>
    <cellStyle name="Style 58" xfId="14124"/>
    <cellStyle name="Style 59" xfId="14125"/>
    <cellStyle name="Style 6" xfId="14126"/>
    <cellStyle name="Style 60" xfId="14127"/>
    <cellStyle name="Style 61" xfId="14128"/>
    <cellStyle name="Style 62" xfId="14129"/>
    <cellStyle name="Style 63" xfId="14130"/>
    <cellStyle name="Style 64" xfId="14131"/>
    <cellStyle name="Style 7" xfId="14132"/>
    <cellStyle name="Style 8" xfId="14133"/>
    <cellStyle name="Style 9" xfId="14134"/>
    <cellStyle name="style1" xfId="14135"/>
    <cellStyle name="style1 2" xfId="14136"/>
    <cellStyle name="style1_~0950885" xfId="14137"/>
    <cellStyle name="style2" xfId="14138"/>
    <cellStyle name="style2 2" xfId="14139"/>
    <cellStyle name="style2_~0950885" xfId="14140"/>
    <cellStyle name="Subhead1" xfId="14141"/>
    <cellStyle name="Subhead2" xfId="14142"/>
    <cellStyle name="Subhead3" xfId="14143"/>
    <cellStyle name="Subhead4" xfId="14144"/>
    <cellStyle name="Subtitle" xfId="14145"/>
    <cellStyle name="Subtotal" xfId="14146"/>
    <cellStyle name="Summary" xfId="14147"/>
    <cellStyle name="Summe" xfId="14148"/>
    <cellStyle name="Summe 10" xfId="14149"/>
    <cellStyle name="Summe 2" xfId="14150"/>
    <cellStyle name="Summe 2 2" xfId="14151"/>
    <cellStyle name="Summe 2 3" xfId="14152"/>
    <cellStyle name="Summe 2 4" xfId="14153"/>
    <cellStyle name="Summe 2 5" xfId="14154"/>
    <cellStyle name="Summe 2 6" xfId="14155"/>
    <cellStyle name="Summe 2_Annexe 6 IAS" xfId="14156"/>
    <cellStyle name="Summe 3" xfId="14157"/>
    <cellStyle name="Summe 3 2" xfId="14158"/>
    <cellStyle name="Summe 3 3" xfId="14159"/>
    <cellStyle name="Summe 3 4" xfId="14160"/>
    <cellStyle name="Summe 3 5" xfId="14161"/>
    <cellStyle name="Summe 3 6" xfId="14162"/>
    <cellStyle name="Summe 3_Annexe 6 IAS" xfId="14163"/>
    <cellStyle name="Summe 4" xfId="14164"/>
    <cellStyle name="Summe 5" xfId="14165"/>
    <cellStyle name="Summe 6" xfId="14166"/>
    <cellStyle name="Summe 7" xfId="14167"/>
    <cellStyle name="Summe 8" xfId="14168"/>
    <cellStyle name="Summe 9" xfId="14169"/>
    <cellStyle name="Summe_Annexe 6 IAS" xfId="14170"/>
    <cellStyle name="sup2Date" xfId="14171"/>
    <cellStyle name="sup2Date 10" xfId="14172"/>
    <cellStyle name="sup2Date 2" xfId="14173"/>
    <cellStyle name="sup2Date 2 2" xfId="14174"/>
    <cellStyle name="sup2Date 2_Annexe 6 IAS" xfId="14175"/>
    <cellStyle name="sup2Date 3" xfId="14176"/>
    <cellStyle name="sup2Date 3 2" xfId="14177"/>
    <cellStyle name="sup2Date 3_Annexe 6 IAS" xfId="14178"/>
    <cellStyle name="sup2Date 4" xfId="14179"/>
    <cellStyle name="sup2Date 5" xfId="14180"/>
    <cellStyle name="sup2Date 6" xfId="14181"/>
    <cellStyle name="sup2Date 7" xfId="14182"/>
    <cellStyle name="sup2Date 8" xfId="14183"/>
    <cellStyle name="sup2Date 9" xfId="14184"/>
    <cellStyle name="sup2Date_Annexe 6 IAS" xfId="14185"/>
    <cellStyle name="sup2Int" xfId="14186"/>
    <cellStyle name="sup2Int 10" xfId="14187"/>
    <cellStyle name="sup2Int 2" xfId="14188"/>
    <cellStyle name="sup2Int 2 2" xfId="14189"/>
    <cellStyle name="sup2Int 2 3" xfId="14190"/>
    <cellStyle name="sup2Int 2 4" xfId="14191"/>
    <cellStyle name="sup2Int 2 5" xfId="14192"/>
    <cellStyle name="sup2Int 2 6" xfId="14193"/>
    <cellStyle name="sup2Int 2_Annexe 6 IAS" xfId="14194"/>
    <cellStyle name="sup2Int 3" xfId="14195"/>
    <cellStyle name="sup2Int 3 2" xfId="14196"/>
    <cellStyle name="sup2Int 3 3" xfId="14197"/>
    <cellStyle name="sup2Int 3 4" xfId="14198"/>
    <cellStyle name="sup2Int 3 5" xfId="14199"/>
    <cellStyle name="sup2Int 3 6" xfId="14200"/>
    <cellStyle name="sup2Int 3_Annexe 6 IAS" xfId="14201"/>
    <cellStyle name="sup2Int 4" xfId="14202"/>
    <cellStyle name="sup2Int 5" xfId="14203"/>
    <cellStyle name="sup2Int 6" xfId="14204"/>
    <cellStyle name="sup2Int 7" xfId="14205"/>
    <cellStyle name="sup2Int 8" xfId="14206"/>
    <cellStyle name="sup2Int 9" xfId="14207"/>
    <cellStyle name="sup2Int_Annexe 6 IAS" xfId="14208"/>
    <cellStyle name="sup2ParameterE" xfId="14209"/>
    <cellStyle name="sup2ParameterE 10" xfId="14210"/>
    <cellStyle name="sup2ParameterE 2" xfId="14211"/>
    <cellStyle name="sup2ParameterE 2 2" xfId="14212"/>
    <cellStyle name="sup2ParameterE 2 3" xfId="14213"/>
    <cellStyle name="sup2ParameterE 2 4" xfId="14214"/>
    <cellStyle name="sup2ParameterE 2 5" xfId="14215"/>
    <cellStyle name="sup2ParameterE 2 6" xfId="14216"/>
    <cellStyle name="sup2ParameterE 2_Annexe 6 IAS" xfId="14217"/>
    <cellStyle name="sup2ParameterE 3" xfId="14218"/>
    <cellStyle name="sup2ParameterE 3 2" xfId="14219"/>
    <cellStyle name="sup2ParameterE 3 3" xfId="14220"/>
    <cellStyle name="sup2ParameterE 3 4" xfId="14221"/>
    <cellStyle name="sup2ParameterE 3 5" xfId="14222"/>
    <cellStyle name="sup2ParameterE 3 6" xfId="14223"/>
    <cellStyle name="sup2ParameterE 3_Annexe 6 IAS" xfId="14224"/>
    <cellStyle name="sup2ParameterE 4" xfId="14225"/>
    <cellStyle name="sup2ParameterE 5" xfId="14226"/>
    <cellStyle name="sup2ParameterE 6" xfId="14227"/>
    <cellStyle name="sup2ParameterE 7" xfId="14228"/>
    <cellStyle name="sup2ParameterE 8" xfId="14229"/>
    <cellStyle name="sup2ParameterE 9" xfId="14230"/>
    <cellStyle name="sup2ParameterE_Annexe 6 IAS" xfId="14231"/>
    <cellStyle name="sup2Percentage" xfId="14232"/>
    <cellStyle name="sup2Percentage 10" xfId="14233"/>
    <cellStyle name="sup2Percentage 2" xfId="14234"/>
    <cellStyle name="sup2Percentage 2 2" xfId="14235"/>
    <cellStyle name="sup2Percentage 2 3" xfId="14236"/>
    <cellStyle name="sup2Percentage 2 4" xfId="14237"/>
    <cellStyle name="sup2Percentage 2 5" xfId="14238"/>
    <cellStyle name="sup2Percentage 2 6" xfId="14239"/>
    <cellStyle name="sup2Percentage 2_Annexe 6 IAS" xfId="14240"/>
    <cellStyle name="sup2Percentage 3" xfId="14241"/>
    <cellStyle name="sup2Percentage 3 2" xfId="14242"/>
    <cellStyle name="sup2Percentage 3 3" xfId="14243"/>
    <cellStyle name="sup2Percentage 3 4" xfId="14244"/>
    <cellStyle name="sup2Percentage 3 5" xfId="14245"/>
    <cellStyle name="sup2Percentage 3 6" xfId="14246"/>
    <cellStyle name="sup2Percentage 3_Annexe 6 IAS" xfId="14247"/>
    <cellStyle name="sup2Percentage 4" xfId="14248"/>
    <cellStyle name="sup2Percentage 5" xfId="14249"/>
    <cellStyle name="sup2Percentage 6" xfId="14250"/>
    <cellStyle name="sup2Percentage 7" xfId="14251"/>
    <cellStyle name="sup2Percentage 8" xfId="14252"/>
    <cellStyle name="sup2Percentage 9" xfId="14253"/>
    <cellStyle name="sup2Percentage_Annexe 6 IAS" xfId="14254"/>
    <cellStyle name="sup2PercentageL" xfId="14255"/>
    <cellStyle name="sup2PercentageL 10" xfId="14256"/>
    <cellStyle name="sup2PercentageL 2" xfId="14257"/>
    <cellStyle name="sup2PercentageL 2 2" xfId="14258"/>
    <cellStyle name="sup2PercentageL 2 3" xfId="14259"/>
    <cellStyle name="sup2PercentageL 2 4" xfId="14260"/>
    <cellStyle name="sup2PercentageL 2 5" xfId="14261"/>
    <cellStyle name="sup2PercentageL 2 6" xfId="14262"/>
    <cellStyle name="sup2PercentageL 2_Annexe 6 IAS" xfId="14263"/>
    <cellStyle name="sup2PercentageL 3" xfId="14264"/>
    <cellStyle name="sup2PercentageL 3 2" xfId="14265"/>
    <cellStyle name="sup2PercentageL 3 3" xfId="14266"/>
    <cellStyle name="sup2PercentageL 3 4" xfId="14267"/>
    <cellStyle name="sup2PercentageL 3 5" xfId="14268"/>
    <cellStyle name="sup2PercentageL 3 6" xfId="14269"/>
    <cellStyle name="sup2PercentageL 3_Annexe 6 IAS" xfId="14270"/>
    <cellStyle name="sup2PercentageL 4" xfId="14271"/>
    <cellStyle name="sup2PercentageL 5" xfId="14272"/>
    <cellStyle name="sup2PercentageL 6" xfId="14273"/>
    <cellStyle name="sup2PercentageL 7" xfId="14274"/>
    <cellStyle name="sup2PercentageL 8" xfId="14275"/>
    <cellStyle name="sup2PercentageL 9" xfId="14276"/>
    <cellStyle name="sup2PercentageL_Annexe 6 IAS" xfId="14277"/>
    <cellStyle name="sup2PercentageM" xfId="14278"/>
    <cellStyle name="sup2PercentageM 10" xfId="14279"/>
    <cellStyle name="sup2PercentageM 2" xfId="14280"/>
    <cellStyle name="sup2PercentageM 2 2" xfId="14281"/>
    <cellStyle name="sup2PercentageM 2 3" xfId="14282"/>
    <cellStyle name="sup2PercentageM 2 4" xfId="14283"/>
    <cellStyle name="sup2PercentageM 2 5" xfId="14284"/>
    <cellStyle name="sup2PercentageM 2 6" xfId="14285"/>
    <cellStyle name="sup2PercentageM 2_Annexe 6 IAS" xfId="14286"/>
    <cellStyle name="sup2PercentageM 3" xfId="14287"/>
    <cellStyle name="sup2PercentageM 3 2" xfId="14288"/>
    <cellStyle name="sup2PercentageM 3 3" xfId="14289"/>
    <cellStyle name="sup2PercentageM 3 4" xfId="14290"/>
    <cellStyle name="sup2PercentageM 3 5" xfId="14291"/>
    <cellStyle name="sup2PercentageM 3 6" xfId="14292"/>
    <cellStyle name="sup2PercentageM 3_Annexe 6 IAS" xfId="14293"/>
    <cellStyle name="sup2PercentageM 4" xfId="14294"/>
    <cellStyle name="sup2PercentageM 5" xfId="14295"/>
    <cellStyle name="sup2PercentageM 6" xfId="14296"/>
    <cellStyle name="sup2PercentageM 7" xfId="14297"/>
    <cellStyle name="sup2PercentageM 8" xfId="14298"/>
    <cellStyle name="sup2PercentageM 9" xfId="14299"/>
    <cellStyle name="sup2PercentageM_Annexe 6 IAS" xfId="14300"/>
    <cellStyle name="sup2Selection" xfId="14301"/>
    <cellStyle name="sup2Selection 10" xfId="14302"/>
    <cellStyle name="sup2Selection 2" xfId="14303"/>
    <cellStyle name="sup2Selection 2 2" xfId="14304"/>
    <cellStyle name="sup2Selection 2 3" xfId="14305"/>
    <cellStyle name="sup2Selection 2 4" xfId="14306"/>
    <cellStyle name="sup2Selection 2 5" xfId="14307"/>
    <cellStyle name="sup2Selection 2 6" xfId="14308"/>
    <cellStyle name="sup2Selection 2_Annexe 6 IAS" xfId="14309"/>
    <cellStyle name="sup2Selection 3" xfId="14310"/>
    <cellStyle name="sup2Selection 3 2" xfId="14311"/>
    <cellStyle name="sup2Selection 3 3" xfId="14312"/>
    <cellStyle name="sup2Selection 3 4" xfId="14313"/>
    <cellStyle name="sup2Selection 3 5" xfId="14314"/>
    <cellStyle name="sup2Selection 3 6" xfId="14315"/>
    <cellStyle name="sup2Selection 3_Annexe 6 IAS" xfId="14316"/>
    <cellStyle name="sup2Selection 4" xfId="14317"/>
    <cellStyle name="sup2Selection 5" xfId="14318"/>
    <cellStyle name="sup2Selection 6" xfId="14319"/>
    <cellStyle name="sup2Selection 7" xfId="14320"/>
    <cellStyle name="sup2Selection 8" xfId="14321"/>
    <cellStyle name="sup2Selection 9" xfId="14322"/>
    <cellStyle name="sup2Selection_Annexe 6 IAS" xfId="14323"/>
    <cellStyle name="sup2Text" xfId="14324"/>
    <cellStyle name="sup2Text 10" xfId="14325"/>
    <cellStyle name="sup2Text 10 2" xfId="14326"/>
    <cellStyle name="sup2Text 10_Annexe 6 IAS" xfId="14327"/>
    <cellStyle name="sup2Text 11" xfId="14328"/>
    <cellStyle name="sup2Text 12" xfId="14329"/>
    <cellStyle name="sup2Text 2" xfId="14330"/>
    <cellStyle name="sup2Text 2 2" xfId="14331"/>
    <cellStyle name="sup2Text 2 2 2" xfId="14332"/>
    <cellStyle name="sup2Text 2 2 3" xfId="14333"/>
    <cellStyle name="sup2Text 2 2_Annexe 6 IAS" xfId="14334"/>
    <cellStyle name="sup2Text 2 3" xfId="14335"/>
    <cellStyle name="sup2Text 2 4" xfId="14336"/>
    <cellStyle name="sup2Text 2 5" xfId="14337"/>
    <cellStyle name="sup2Text 2 6" xfId="14338"/>
    <cellStyle name="sup2Text 2_Annexe 6 IAS" xfId="14339"/>
    <cellStyle name="sup2Text 3" xfId="14340"/>
    <cellStyle name="sup2Text 3 2" xfId="14341"/>
    <cellStyle name="sup2Text 3 2 2" xfId="14342"/>
    <cellStyle name="sup2Text 3 2 3" xfId="14343"/>
    <cellStyle name="sup2Text 3 2_Annexe 6 IAS" xfId="14344"/>
    <cellStyle name="sup2Text 3 3" xfId="14345"/>
    <cellStyle name="sup2Text 3 4" xfId="14346"/>
    <cellStyle name="sup2Text 3 5" xfId="14347"/>
    <cellStyle name="sup2Text 3 6" xfId="14348"/>
    <cellStyle name="sup2Text 3_Annexe 6 IAS" xfId="14349"/>
    <cellStyle name="sup2Text 4" xfId="14350"/>
    <cellStyle name="sup2Text 4 2" xfId="14351"/>
    <cellStyle name="sup2Text 4 2 2" xfId="14352"/>
    <cellStyle name="sup2Text 4 2_Annexe 6 IAS" xfId="14353"/>
    <cellStyle name="sup2Text 4 3" xfId="14354"/>
    <cellStyle name="sup2Text 4 4" xfId="14355"/>
    <cellStyle name="sup2Text 4 5" xfId="14356"/>
    <cellStyle name="sup2Text 4_Annexe 6 IAS" xfId="14357"/>
    <cellStyle name="sup2Text 5" xfId="14358"/>
    <cellStyle name="sup2Text 5 2" xfId="14359"/>
    <cellStyle name="sup2Text 5 2 2" xfId="14360"/>
    <cellStyle name="sup2Text 5 2_Annexe 6 IAS" xfId="14361"/>
    <cellStyle name="sup2Text 5 3" xfId="14362"/>
    <cellStyle name="sup2Text 5 4" xfId="14363"/>
    <cellStyle name="sup2Text 5 5" xfId="14364"/>
    <cellStyle name="sup2Text 5_Annexe 6 IAS" xfId="14365"/>
    <cellStyle name="sup2Text 6" xfId="14366"/>
    <cellStyle name="sup2Text 6 2" xfId="14367"/>
    <cellStyle name="sup2Text 6 2 2" xfId="14368"/>
    <cellStyle name="sup2Text 6 2_Annexe 6 IAS" xfId="14369"/>
    <cellStyle name="sup2Text 6 3" xfId="14370"/>
    <cellStyle name="sup2Text 6 4" xfId="14371"/>
    <cellStyle name="sup2Text 6_Annexe 6 IAS" xfId="14372"/>
    <cellStyle name="sup2Text 7" xfId="14373"/>
    <cellStyle name="sup2Text 7 2" xfId="14374"/>
    <cellStyle name="sup2Text 7 3" xfId="14375"/>
    <cellStyle name="sup2Text 7 4" xfId="14376"/>
    <cellStyle name="sup2Text 7_Annexe 6 IAS" xfId="14377"/>
    <cellStyle name="sup2Text 8" xfId="14378"/>
    <cellStyle name="sup2Text 8 2" xfId="14379"/>
    <cellStyle name="sup2Text 8 3" xfId="14380"/>
    <cellStyle name="sup2Text 8 4" xfId="14381"/>
    <cellStyle name="sup2Text 8_Annexe 6 IAS" xfId="14382"/>
    <cellStyle name="sup2Text 9" xfId="14383"/>
    <cellStyle name="sup2Text 9 2" xfId="14384"/>
    <cellStyle name="sup2Text 9 3" xfId="14385"/>
    <cellStyle name="sup2Text 9 4" xfId="14386"/>
    <cellStyle name="sup2Text 9_Annexe 6 IAS" xfId="14387"/>
    <cellStyle name="sup2Text_Annexe 6 IAS" xfId="14388"/>
    <cellStyle name="sup3ParameterE" xfId="14389"/>
    <cellStyle name="sup3ParameterE 10" xfId="14390"/>
    <cellStyle name="sup3ParameterE 2" xfId="14391"/>
    <cellStyle name="sup3ParameterE 2 2" xfId="14392"/>
    <cellStyle name="sup3ParameterE 2 3" xfId="14393"/>
    <cellStyle name="sup3ParameterE 2 4" xfId="14394"/>
    <cellStyle name="sup3ParameterE 2 5" xfId="14395"/>
    <cellStyle name="sup3ParameterE 2 6" xfId="14396"/>
    <cellStyle name="sup3ParameterE 2_Annexe 6 IAS" xfId="14397"/>
    <cellStyle name="sup3ParameterE 3" xfId="14398"/>
    <cellStyle name="sup3ParameterE 3 2" xfId="14399"/>
    <cellStyle name="sup3ParameterE 3 3" xfId="14400"/>
    <cellStyle name="sup3ParameterE 3 4" xfId="14401"/>
    <cellStyle name="sup3ParameterE 3 5" xfId="14402"/>
    <cellStyle name="sup3ParameterE 3 6" xfId="14403"/>
    <cellStyle name="sup3ParameterE 3_Annexe 6 IAS" xfId="14404"/>
    <cellStyle name="sup3ParameterE 4" xfId="14405"/>
    <cellStyle name="sup3ParameterE 5" xfId="14406"/>
    <cellStyle name="sup3ParameterE 6" xfId="14407"/>
    <cellStyle name="sup3ParameterE 7" xfId="14408"/>
    <cellStyle name="sup3ParameterE 8" xfId="14409"/>
    <cellStyle name="sup3ParameterE 9" xfId="14410"/>
    <cellStyle name="sup3ParameterE_Annexe 6 IAS" xfId="14411"/>
    <cellStyle name="sup3Percentage" xfId="14412"/>
    <cellStyle name="sup3Percentage 10" xfId="14413"/>
    <cellStyle name="sup3Percentage 2" xfId="14414"/>
    <cellStyle name="sup3Percentage 2 2" xfId="14415"/>
    <cellStyle name="sup3Percentage 2 3" xfId="14416"/>
    <cellStyle name="sup3Percentage 2 4" xfId="14417"/>
    <cellStyle name="sup3Percentage 2 5" xfId="14418"/>
    <cellStyle name="sup3Percentage 2 6" xfId="14419"/>
    <cellStyle name="sup3Percentage 2_Annexe 6 IAS" xfId="14420"/>
    <cellStyle name="sup3Percentage 3" xfId="14421"/>
    <cellStyle name="sup3Percentage 3 2" xfId="14422"/>
    <cellStyle name="sup3Percentage 3 3" xfId="14423"/>
    <cellStyle name="sup3Percentage 3 4" xfId="14424"/>
    <cellStyle name="sup3Percentage 3 5" xfId="14425"/>
    <cellStyle name="sup3Percentage 3 6" xfId="14426"/>
    <cellStyle name="sup3Percentage 3_Annexe 6 IAS" xfId="14427"/>
    <cellStyle name="sup3Percentage 4" xfId="14428"/>
    <cellStyle name="sup3Percentage 5" xfId="14429"/>
    <cellStyle name="sup3Percentage 6" xfId="14430"/>
    <cellStyle name="sup3Percentage 7" xfId="14431"/>
    <cellStyle name="sup3Percentage 8" xfId="14432"/>
    <cellStyle name="sup3Percentage 9" xfId="14433"/>
    <cellStyle name="sup3Percentage_Annexe 6 IAS" xfId="14434"/>
    <cellStyle name="supDate" xfId="14435"/>
    <cellStyle name="supDate 2" xfId="14436"/>
    <cellStyle name="supDate 3" xfId="14437"/>
    <cellStyle name="supDate 4" xfId="14438"/>
    <cellStyle name="supDate 5" xfId="14439"/>
    <cellStyle name="supDate 6" xfId="14440"/>
    <cellStyle name="supFloat" xfId="14441"/>
    <cellStyle name="supFloat 10" xfId="14442"/>
    <cellStyle name="supFloat 2" xfId="14443"/>
    <cellStyle name="supFloat 2 2" xfId="14444"/>
    <cellStyle name="supFloat 2 3" xfId="14445"/>
    <cellStyle name="supFloat 2 4" xfId="14446"/>
    <cellStyle name="supFloat 2 5" xfId="14447"/>
    <cellStyle name="supFloat 2 6" xfId="14448"/>
    <cellStyle name="supFloat 2_Annexe 6 IAS" xfId="14449"/>
    <cellStyle name="supFloat 3" xfId="14450"/>
    <cellStyle name="supFloat 3 2" xfId="14451"/>
    <cellStyle name="supFloat 3 3" xfId="14452"/>
    <cellStyle name="supFloat 3 4" xfId="14453"/>
    <cellStyle name="supFloat 3 5" xfId="14454"/>
    <cellStyle name="supFloat 3 6" xfId="14455"/>
    <cellStyle name="supFloat 3_Annexe 6 IAS" xfId="14456"/>
    <cellStyle name="supFloat 4" xfId="14457"/>
    <cellStyle name="supFloat 5" xfId="14458"/>
    <cellStyle name="supFloat 6" xfId="14459"/>
    <cellStyle name="supFloat 7" xfId="14460"/>
    <cellStyle name="supFloat 8" xfId="14461"/>
    <cellStyle name="supFloat 9" xfId="14462"/>
    <cellStyle name="supFloat_Annexe 6 IAS" xfId="14463"/>
    <cellStyle name="supInt" xfId="14464"/>
    <cellStyle name="supInt 10" xfId="14465"/>
    <cellStyle name="supInt 2" xfId="14466"/>
    <cellStyle name="supInt 2 2" xfId="14467"/>
    <cellStyle name="supInt 2 3" xfId="14468"/>
    <cellStyle name="supInt 2 4" xfId="14469"/>
    <cellStyle name="supInt 2 5" xfId="14470"/>
    <cellStyle name="supInt 2 6" xfId="14471"/>
    <cellStyle name="supInt 2_Annexe 6 IAS" xfId="14472"/>
    <cellStyle name="supInt 3" xfId="14473"/>
    <cellStyle name="supInt 3 2" xfId="14474"/>
    <cellStyle name="supInt 3 3" xfId="14475"/>
    <cellStyle name="supInt 3 4" xfId="14476"/>
    <cellStyle name="supInt 3 5" xfId="14477"/>
    <cellStyle name="supInt 3 6" xfId="14478"/>
    <cellStyle name="supInt 3_Annexe 6 IAS" xfId="14479"/>
    <cellStyle name="supInt 4" xfId="14480"/>
    <cellStyle name="supInt 5" xfId="14481"/>
    <cellStyle name="supInt 6" xfId="14482"/>
    <cellStyle name="supInt 7" xfId="14483"/>
    <cellStyle name="supInt 8" xfId="14484"/>
    <cellStyle name="supInt 9" xfId="14485"/>
    <cellStyle name="supInt_Annexe 6 IAS" xfId="14486"/>
    <cellStyle name="supParameterE" xfId="14487"/>
    <cellStyle name="supParameterE 10" xfId="14488"/>
    <cellStyle name="supParameterE 2" xfId="14489"/>
    <cellStyle name="supParameterE 2 2" xfId="14490"/>
    <cellStyle name="supParameterE 2 3" xfId="14491"/>
    <cellStyle name="supParameterE 2 4" xfId="14492"/>
    <cellStyle name="supParameterE 2 5" xfId="14493"/>
    <cellStyle name="supParameterE 2 6" xfId="14494"/>
    <cellStyle name="supParameterE 2_Annexe 6 IAS" xfId="14495"/>
    <cellStyle name="supParameterE 3" xfId="14496"/>
    <cellStyle name="supParameterE 3 2" xfId="14497"/>
    <cellStyle name="supParameterE 3 3" xfId="14498"/>
    <cellStyle name="supParameterE 3 4" xfId="14499"/>
    <cellStyle name="supParameterE 3 5" xfId="14500"/>
    <cellStyle name="supParameterE 3 6" xfId="14501"/>
    <cellStyle name="supParameterE 3_Annexe 6 IAS" xfId="14502"/>
    <cellStyle name="supParameterE 4" xfId="14503"/>
    <cellStyle name="supParameterE 5" xfId="14504"/>
    <cellStyle name="supParameterE 6" xfId="14505"/>
    <cellStyle name="supParameterE 7" xfId="14506"/>
    <cellStyle name="supParameterE 8" xfId="14507"/>
    <cellStyle name="supParameterE 9" xfId="14508"/>
    <cellStyle name="supParameterE_Annexe 6 IAS" xfId="14509"/>
    <cellStyle name="supParameterS" xfId="14510"/>
    <cellStyle name="supParameterS 10" xfId="14511"/>
    <cellStyle name="supParameterS 2" xfId="14512"/>
    <cellStyle name="supParameterS 2 2" xfId="14513"/>
    <cellStyle name="supParameterS 2 3" xfId="14514"/>
    <cellStyle name="supParameterS 2 4" xfId="14515"/>
    <cellStyle name="supParameterS 2 5" xfId="14516"/>
    <cellStyle name="supParameterS 2 6" xfId="14517"/>
    <cellStyle name="supParameterS 2_Annexe 6 IAS" xfId="14518"/>
    <cellStyle name="supParameterS 3" xfId="14519"/>
    <cellStyle name="supParameterS 3 2" xfId="14520"/>
    <cellStyle name="supParameterS 3 3" xfId="14521"/>
    <cellStyle name="supParameterS 3 4" xfId="14522"/>
    <cellStyle name="supParameterS 3 5" xfId="14523"/>
    <cellStyle name="supParameterS 3 6" xfId="14524"/>
    <cellStyle name="supParameterS 3_Annexe 6 IAS" xfId="14525"/>
    <cellStyle name="supParameterS 4" xfId="14526"/>
    <cellStyle name="supParameterS 5" xfId="14527"/>
    <cellStyle name="supParameterS 6" xfId="14528"/>
    <cellStyle name="supParameterS 7" xfId="14529"/>
    <cellStyle name="supParameterS 8" xfId="14530"/>
    <cellStyle name="supParameterS 9" xfId="14531"/>
    <cellStyle name="supParameterS_Annexe 6 IAS" xfId="14532"/>
    <cellStyle name="supPD" xfId="14533"/>
    <cellStyle name="supPD 10" xfId="14534"/>
    <cellStyle name="supPD 2" xfId="14535"/>
    <cellStyle name="supPD 2 2" xfId="14536"/>
    <cellStyle name="supPD 2 3" xfId="14537"/>
    <cellStyle name="supPD 2 4" xfId="14538"/>
    <cellStyle name="supPD 2 5" xfId="14539"/>
    <cellStyle name="supPD 2 6" xfId="14540"/>
    <cellStyle name="supPD 2_Annexe 6 IAS" xfId="14541"/>
    <cellStyle name="supPD 3" xfId="14542"/>
    <cellStyle name="supPD 3 2" xfId="14543"/>
    <cellStyle name="supPD 3 3" xfId="14544"/>
    <cellStyle name="supPD 3 4" xfId="14545"/>
    <cellStyle name="supPD 3 5" xfId="14546"/>
    <cellStyle name="supPD 3 6" xfId="14547"/>
    <cellStyle name="supPD 3_Annexe 6 IAS" xfId="14548"/>
    <cellStyle name="supPD 4" xfId="14549"/>
    <cellStyle name="supPD 5" xfId="14550"/>
    <cellStyle name="supPD 6" xfId="14551"/>
    <cellStyle name="supPD 7" xfId="14552"/>
    <cellStyle name="supPD 8" xfId="14553"/>
    <cellStyle name="supPD 9" xfId="14554"/>
    <cellStyle name="supPD_Annexe 6 IAS" xfId="14555"/>
    <cellStyle name="supPercentage" xfId="14556"/>
    <cellStyle name="supPercentage 10" xfId="14557"/>
    <cellStyle name="supPercentage 2" xfId="14558"/>
    <cellStyle name="supPercentage 2 2" xfId="14559"/>
    <cellStyle name="supPercentage 2 3" xfId="14560"/>
    <cellStyle name="supPercentage 2 4" xfId="14561"/>
    <cellStyle name="supPercentage 2 5" xfId="14562"/>
    <cellStyle name="supPercentage 2 6" xfId="14563"/>
    <cellStyle name="supPercentage 2_Annexe 6 IAS" xfId="14564"/>
    <cellStyle name="supPercentage 3" xfId="14565"/>
    <cellStyle name="supPercentage 3 2" xfId="14566"/>
    <cellStyle name="supPercentage 3 3" xfId="14567"/>
    <cellStyle name="supPercentage 3 4" xfId="14568"/>
    <cellStyle name="supPercentage 3 5" xfId="14569"/>
    <cellStyle name="supPercentage 3 6" xfId="14570"/>
    <cellStyle name="supPercentage 3_Annexe 6 IAS" xfId="14571"/>
    <cellStyle name="supPercentage 4" xfId="14572"/>
    <cellStyle name="supPercentage 5" xfId="14573"/>
    <cellStyle name="supPercentage 6" xfId="14574"/>
    <cellStyle name="supPercentage 7" xfId="14575"/>
    <cellStyle name="supPercentage 8" xfId="14576"/>
    <cellStyle name="supPercentage 9" xfId="14577"/>
    <cellStyle name="supPercentage_Annexe 6 IAS" xfId="14578"/>
    <cellStyle name="supPercentageL" xfId="14579"/>
    <cellStyle name="supPercentageL 10" xfId="14580"/>
    <cellStyle name="supPercentageL 2" xfId="14581"/>
    <cellStyle name="supPercentageL 2 2" xfId="14582"/>
    <cellStyle name="supPercentageL 2 3" xfId="14583"/>
    <cellStyle name="supPercentageL 2 4" xfId="14584"/>
    <cellStyle name="supPercentageL 2 5" xfId="14585"/>
    <cellStyle name="supPercentageL 2 6" xfId="14586"/>
    <cellStyle name="supPercentageL 2_Annexe 6 IAS" xfId="14587"/>
    <cellStyle name="supPercentageL 3" xfId="14588"/>
    <cellStyle name="supPercentageL 3 2" xfId="14589"/>
    <cellStyle name="supPercentageL 3 3" xfId="14590"/>
    <cellStyle name="supPercentageL 3 4" xfId="14591"/>
    <cellStyle name="supPercentageL 3 5" xfId="14592"/>
    <cellStyle name="supPercentageL 3 6" xfId="14593"/>
    <cellStyle name="supPercentageL 3_Annexe 6 IAS" xfId="14594"/>
    <cellStyle name="supPercentageL 4" xfId="14595"/>
    <cellStyle name="supPercentageL 5" xfId="14596"/>
    <cellStyle name="supPercentageL 6" xfId="14597"/>
    <cellStyle name="supPercentageL 7" xfId="14598"/>
    <cellStyle name="supPercentageL 8" xfId="14599"/>
    <cellStyle name="supPercentageL 9" xfId="14600"/>
    <cellStyle name="supPercentageL_Annexe 6 IAS" xfId="14601"/>
    <cellStyle name="supPercentageM" xfId="14602"/>
    <cellStyle name="supPercentageM 10" xfId="14603"/>
    <cellStyle name="supPercentageM 11" xfId="14604"/>
    <cellStyle name="supPercentageM 12" xfId="14605"/>
    <cellStyle name="supPercentageM 13" xfId="14606"/>
    <cellStyle name="supPercentageM 14" xfId="14607"/>
    <cellStyle name="supPercentageM 15" xfId="14608"/>
    <cellStyle name="supPercentageM 16" xfId="14609"/>
    <cellStyle name="supPercentageM 17" xfId="14610"/>
    <cellStyle name="supPercentageM 2" xfId="14611"/>
    <cellStyle name="supPercentageM 2 2" xfId="14612"/>
    <cellStyle name="supPercentageM 2 3" xfId="14613"/>
    <cellStyle name="supPercentageM 2 4" xfId="14614"/>
    <cellStyle name="supPercentageM 2 5" xfId="14615"/>
    <cellStyle name="supPercentageM 2 6" xfId="14616"/>
    <cellStyle name="supPercentageM 2_Annexe 6 IAS" xfId="14617"/>
    <cellStyle name="supPercentageM 3" xfId="14618"/>
    <cellStyle name="supPercentageM 3 2" xfId="14619"/>
    <cellStyle name="supPercentageM 3 3" xfId="14620"/>
    <cellStyle name="supPercentageM 3 4" xfId="14621"/>
    <cellStyle name="supPercentageM 3 5" xfId="14622"/>
    <cellStyle name="supPercentageM 3 6" xfId="14623"/>
    <cellStyle name="supPercentageM 3_Annexe 6 IAS" xfId="14624"/>
    <cellStyle name="supPercentageM 4" xfId="14625"/>
    <cellStyle name="supPercentageM 4 2" xfId="14626"/>
    <cellStyle name="supPercentageM 4_Annexe 6 IAS" xfId="14627"/>
    <cellStyle name="supPercentageM 5" xfId="14628"/>
    <cellStyle name="supPercentageM 5 2" xfId="14629"/>
    <cellStyle name="supPercentageM 5_Annexe 6 IAS" xfId="14630"/>
    <cellStyle name="supPercentageM 6" xfId="14631"/>
    <cellStyle name="supPercentageM 7" xfId="14632"/>
    <cellStyle name="supPercentageM 8" xfId="14633"/>
    <cellStyle name="supPercentageM 9" xfId="14634"/>
    <cellStyle name="supPercentageM_Annexe 6 IAS" xfId="14635"/>
    <cellStyle name="supSelection" xfId="14636"/>
    <cellStyle name="supSelection 10" xfId="14637"/>
    <cellStyle name="supSelection 2" xfId="14638"/>
    <cellStyle name="supSelection 2 2" xfId="14639"/>
    <cellStyle name="supSelection 2 3" xfId="14640"/>
    <cellStyle name="supSelection 2 4" xfId="14641"/>
    <cellStyle name="supSelection 2 5" xfId="14642"/>
    <cellStyle name="supSelection 2 6" xfId="14643"/>
    <cellStyle name="supSelection 2_Annexe 6 IAS" xfId="14644"/>
    <cellStyle name="supSelection 3" xfId="14645"/>
    <cellStyle name="supSelection 3 2" xfId="14646"/>
    <cellStyle name="supSelection 3 3" xfId="14647"/>
    <cellStyle name="supSelection 3 4" xfId="14648"/>
    <cellStyle name="supSelection 3 5" xfId="14649"/>
    <cellStyle name="supSelection 3 6" xfId="14650"/>
    <cellStyle name="supSelection 3_Annexe 6 IAS" xfId="14651"/>
    <cellStyle name="supSelection 4" xfId="14652"/>
    <cellStyle name="supSelection 5" xfId="14653"/>
    <cellStyle name="supSelection 6" xfId="14654"/>
    <cellStyle name="supSelection 7" xfId="14655"/>
    <cellStyle name="supSelection 8" xfId="14656"/>
    <cellStyle name="supSelection 9" xfId="14657"/>
    <cellStyle name="supSelection_Annexe 6 IAS" xfId="14658"/>
    <cellStyle name="supText" xfId="14659"/>
    <cellStyle name="supText 10" xfId="14660"/>
    <cellStyle name="supText 10 2" xfId="14661"/>
    <cellStyle name="supText 10_Annexe 6 IAS" xfId="14662"/>
    <cellStyle name="supText 11" xfId="14663"/>
    <cellStyle name="supText 12" xfId="14664"/>
    <cellStyle name="supText 2" xfId="14665"/>
    <cellStyle name="supText 2 2" xfId="14666"/>
    <cellStyle name="supText 2 2 2" xfId="14667"/>
    <cellStyle name="supText 2 2 3" xfId="14668"/>
    <cellStyle name="supText 2 2_Annexe 6 IAS" xfId="14669"/>
    <cellStyle name="supText 2 3" xfId="14670"/>
    <cellStyle name="supText 2 4" xfId="14671"/>
    <cellStyle name="supText 2 5" xfId="14672"/>
    <cellStyle name="supText 2 6" xfId="14673"/>
    <cellStyle name="supText 2_Annexe 6 IAS" xfId="14674"/>
    <cellStyle name="supText 3" xfId="14675"/>
    <cellStyle name="supText 3 2" xfId="14676"/>
    <cellStyle name="supText 3 2 2" xfId="14677"/>
    <cellStyle name="supText 3 2 3" xfId="14678"/>
    <cellStyle name="supText 3 2_Annexe 6 IAS" xfId="14679"/>
    <cellStyle name="supText 3 3" xfId="14680"/>
    <cellStyle name="supText 3 4" xfId="14681"/>
    <cellStyle name="supText 3 5" xfId="14682"/>
    <cellStyle name="supText 3 6" xfId="14683"/>
    <cellStyle name="supText 3_Annexe 6 IAS" xfId="14684"/>
    <cellStyle name="supText 4" xfId="14685"/>
    <cellStyle name="supText 4 2" xfId="14686"/>
    <cellStyle name="supText 4 2 2" xfId="14687"/>
    <cellStyle name="supText 4 2_Annexe 6 IAS" xfId="14688"/>
    <cellStyle name="supText 4 3" xfId="14689"/>
    <cellStyle name="supText 4 4" xfId="14690"/>
    <cellStyle name="supText 4 5" xfId="14691"/>
    <cellStyle name="supText 4_Annexe 6 IAS" xfId="14692"/>
    <cellStyle name="supText 5" xfId="14693"/>
    <cellStyle name="supText 5 2" xfId="14694"/>
    <cellStyle name="supText 5 2 2" xfId="14695"/>
    <cellStyle name="supText 5 2_Annexe 6 IAS" xfId="14696"/>
    <cellStyle name="supText 5 3" xfId="14697"/>
    <cellStyle name="supText 5 4" xfId="14698"/>
    <cellStyle name="supText 5 5" xfId="14699"/>
    <cellStyle name="supText 5_Annexe 6 IAS" xfId="14700"/>
    <cellStyle name="supText 6" xfId="14701"/>
    <cellStyle name="supText 6 2" xfId="14702"/>
    <cellStyle name="supText 6 2 2" xfId="14703"/>
    <cellStyle name="supText 6 2_Annexe 6 IAS" xfId="14704"/>
    <cellStyle name="supText 6 3" xfId="14705"/>
    <cellStyle name="supText 6 4" xfId="14706"/>
    <cellStyle name="supText 6_Annexe 6 IAS" xfId="14707"/>
    <cellStyle name="supText 7" xfId="14708"/>
    <cellStyle name="supText 7 2" xfId="14709"/>
    <cellStyle name="supText 7 3" xfId="14710"/>
    <cellStyle name="supText 7 4" xfId="14711"/>
    <cellStyle name="supText 7_Annexe 6 IAS" xfId="14712"/>
    <cellStyle name="supText 8" xfId="14713"/>
    <cellStyle name="supText 8 2" xfId="14714"/>
    <cellStyle name="supText 8 3" xfId="14715"/>
    <cellStyle name="supText 8 4" xfId="14716"/>
    <cellStyle name="supText 8_Annexe 6 IAS" xfId="14717"/>
    <cellStyle name="supText 9" xfId="14718"/>
    <cellStyle name="supText 9 2" xfId="14719"/>
    <cellStyle name="supText 9 3" xfId="14720"/>
    <cellStyle name="supText 9 4" xfId="14721"/>
    <cellStyle name="supText 9_Annexe 6 IAS" xfId="14722"/>
    <cellStyle name="supText_Annexe 6 IAS" xfId="14723"/>
    <cellStyle name="swpBody01" xfId="14724"/>
    <cellStyle name="swpBodyFirstCol" xfId="14725"/>
    <cellStyle name="swpCaption" xfId="14726"/>
    <cellStyle name="swpCaption 2" xfId="14727"/>
    <cellStyle name="swpCaption 2 2" xfId="14728"/>
    <cellStyle name="swpCaption 2_Cadrage conso" xfId="14729"/>
    <cellStyle name="swpCaption 3" xfId="14730"/>
    <cellStyle name="swpCaption_Annexe 6 IAS" xfId="14731"/>
    <cellStyle name="swpClear" xfId="14732"/>
    <cellStyle name="swpHBBookTitle" xfId="14733"/>
    <cellStyle name="swpHBChapterTitle" xfId="14734"/>
    <cellStyle name="swpHead01" xfId="14735"/>
    <cellStyle name="swpHead01 2" xfId="14736"/>
    <cellStyle name="swpHead01 2 2" xfId="14737"/>
    <cellStyle name="swpHead01 3" xfId="14738"/>
    <cellStyle name="swpHead01 3 2" xfId="14739"/>
    <cellStyle name="swpHead01 4" xfId="14740"/>
    <cellStyle name="swpHead01 5" xfId="14741"/>
    <cellStyle name="swpHead01_Cadrage conso" xfId="14742"/>
    <cellStyle name="swpHead01R" xfId="14743"/>
    <cellStyle name="swpHead01R 2" xfId="14744"/>
    <cellStyle name="swpHead01R 3" xfId="14745"/>
    <cellStyle name="swpHead01R 4" xfId="14746"/>
    <cellStyle name="swpHead01R 5" xfId="14747"/>
    <cellStyle name="swpHead02" xfId="14748"/>
    <cellStyle name="swpHead02R" xfId="14749"/>
    <cellStyle name="swpHead03" xfId="14750"/>
    <cellStyle name="swpHead03R" xfId="14751"/>
    <cellStyle name="swpHeadBraL" xfId="14752"/>
    <cellStyle name="swpHeadBraM" xfId="14753"/>
    <cellStyle name="swpHeadBraM 2" xfId="15642"/>
    <cellStyle name="swpHeadBraR" xfId="14754"/>
    <cellStyle name="swpTag" xfId="14755"/>
    <cellStyle name="swpTotals" xfId="14756"/>
    <cellStyle name="swpTotals 2" xfId="14757"/>
    <cellStyle name="swpTotals 3" xfId="14758"/>
    <cellStyle name="swpTotals 4" xfId="14759"/>
    <cellStyle name="swpTotals 5" xfId="14760"/>
    <cellStyle name="swpTotalsNo" xfId="14761"/>
    <cellStyle name="swpTotalsNo 2" xfId="14762"/>
    <cellStyle name="swpTotalsNo 3" xfId="14763"/>
    <cellStyle name="swpTotalsNo 4" xfId="14764"/>
    <cellStyle name="swpTotalsNo 5" xfId="14765"/>
    <cellStyle name="swpTotalsTotal" xfId="14766"/>
    <cellStyle name="swpTotalsTotal 2" xfId="14767"/>
    <cellStyle name="Sx" xfId="14768"/>
    <cellStyle name="Sx 2" xfId="14769"/>
    <cellStyle name="Sx_Cadrage conso" xfId="14770"/>
    <cellStyle name="Tab Title 1" xfId="14771"/>
    <cellStyle name="Tabella Immobiliare" xfId="14772"/>
    <cellStyle name="Tabella Immobiliare 2" xfId="14773"/>
    <cellStyle name="Tabella Immobiliare 2 2" xfId="14774"/>
    <cellStyle name="Tabella Immobiliare 2 2 2" xfId="14775"/>
    <cellStyle name="Tabella Immobiliare 2 2 3" xfId="14776"/>
    <cellStyle name="Tabella Immobiliare 2 2 4" xfId="14777"/>
    <cellStyle name="Tabella Immobiliare 2 2 5" xfId="14778"/>
    <cellStyle name="Tabella Immobiliare 2 2 6" xfId="14779"/>
    <cellStyle name="Tabella Immobiliare 2 3" xfId="14780"/>
    <cellStyle name="Tabella Immobiliare 2 4" xfId="14781"/>
    <cellStyle name="Tabella Immobiliare 2 5" xfId="14782"/>
    <cellStyle name="Tabella Immobiliare 2 6" xfId="14783"/>
    <cellStyle name="Tabella Immobiliare 2 7" xfId="14784"/>
    <cellStyle name="Tabella Immobiliare 3" xfId="14785"/>
    <cellStyle name="Tabella Immobiliare 3 2" xfId="14786"/>
    <cellStyle name="Tabella Immobiliare 3 3" xfId="14787"/>
    <cellStyle name="Tabella Immobiliare 3 4" xfId="14788"/>
    <cellStyle name="Tabella Immobiliare 3 5" xfId="14789"/>
    <cellStyle name="Tabella Immobiliare 3 6" xfId="14790"/>
    <cellStyle name="Tabella Immobiliare 4" xfId="14791"/>
    <cellStyle name="Tabella Immobiliare 5" xfId="14792"/>
    <cellStyle name="Tabella Immobiliare 6" xfId="14793"/>
    <cellStyle name="Tabella Immobiliare 7" xfId="14794"/>
    <cellStyle name="Tabella Immobiliare 8" xfId="14795"/>
    <cellStyle name="Tabella Immobiliare_Cadrage conso" xfId="14796"/>
    <cellStyle name="Table Col Head" xfId="14797"/>
    <cellStyle name="Table Head" xfId="14798"/>
    <cellStyle name="Table Head Aligned" xfId="14799"/>
    <cellStyle name="Table Head Aligned 10" xfId="14800"/>
    <cellStyle name="Table Head Aligned 11" xfId="14801"/>
    <cellStyle name="Table Head Aligned 12" xfId="14802"/>
    <cellStyle name="Table Head Aligned 13" xfId="14803"/>
    <cellStyle name="Table Head Aligned 2" xfId="14804"/>
    <cellStyle name="Table Head Aligned 2 2" xfId="14805"/>
    <cellStyle name="Table Head Aligned 2_Annexe 6 IAS" xfId="14806"/>
    <cellStyle name="Table Head Aligned 3" xfId="14807"/>
    <cellStyle name="Table Head Aligned 3 2" xfId="14808"/>
    <cellStyle name="Table Head Aligned 3_Annexe 6 IAS" xfId="14809"/>
    <cellStyle name="Table Head Aligned 4" xfId="14810"/>
    <cellStyle name="Table Head Aligned 4 2" xfId="14811"/>
    <cellStyle name="Table Head Aligned 4_Annexe 6 IAS" xfId="14812"/>
    <cellStyle name="Table Head Aligned 5" xfId="14813"/>
    <cellStyle name="Table Head Aligned 5 2" xfId="14814"/>
    <cellStyle name="Table Head Aligned 5_Annexe 6 IAS" xfId="14815"/>
    <cellStyle name="Table Head Aligned 6" xfId="14816"/>
    <cellStyle name="Table Head Aligned 7" xfId="14817"/>
    <cellStyle name="Table Head Aligned 8" xfId="14818"/>
    <cellStyle name="Table Head Aligned 9" xfId="14819"/>
    <cellStyle name="Table Head Aligned_Annexe 6 IAS" xfId="14820"/>
    <cellStyle name="Table Head Blue" xfId="14821"/>
    <cellStyle name="Table Head Blue 10" xfId="14822"/>
    <cellStyle name="Table Head Blue 11" xfId="14823"/>
    <cellStyle name="Table Head Blue 12" xfId="14824"/>
    <cellStyle name="Table Head Blue 13" xfId="14825"/>
    <cellStyle name="Table Head Blue 14" xfId="14826"/>
    <cellStyle name="Table Head Blue 15" xfId="14827"/>
    <cellStyle name="Table Head Blue 16" xfId="14828"/>
    <cellStyle name="Table Head Blue 17" xfId="14829"/>
    <cellStyle name="Table Head Blue 2" xfId="14830"/>
    <cellStyle name="Table Head Blue 3" xfId="14831"/>
    <cellStyle name="Table Head Blue 4" xfId="14832"/>
    <cellStyle name="Table Head Blue 5" xfId="14833"/>
    <cellStyle name="Table Head Blue 6" xfId="14834"/>
    <cellStyle name="Table Head Blue 7" xfId="14835"/>
    <cellStyle name="Table Head Blue 8" xfId="14836"/>
    <cellStyle name="Table Head Blue 9" xfId="14837"/>
    <cellStyle name="Table Head Blue_~0950885" xfId="14838"/>
    <cellStyle name="Table Head Green" xfId="14839"/>
    <cellStyle name="Table Head Green 10" xfId="14840"/>
    <cellStyle name="Table Head Green 11" xfId="14841"/>
    <cellStyle name="Table Head Green 12" xfId="14842"/>
    <cellStyle name="Table Head Green 13" xfId="14843"/>
    <cellStyle name="Table Head Green 14" xfId="14844"/>
    <cellStyle name="Table Head Green 15" xfId="14845"/>
    <cellStyle name="Table Head Green 16" xfId="14846"/>
    <cellStyle name="Table Head Green 17" xfId="14847"/>
    <cellStyle name="Table Head Green 18" xfId="14848"/>
    <cellStyle name="Table Head Green 2" xfId="14849"/>
    <cellStyle name="Table Head Green 2 2" xfId="14850"/>
    <cellStyle name="Table Head Green 2_Annexe 6 IAS" xfId="14851"/>
    <cellStyle name="Table Head Green 3" xfId="14852"/>
    <cellStyle name="Table Head Green 3 2" xfId="14853"/>
    <cellStyle name="Table Head Green 3_Annexe 6 IAS" xfId="14854"/>
    <cellStyle name="Table Head Green 4" xfId="14855"/>
    <cellStyle name="Table Head Green 4 2" xfId="14856"/>
    <cellStyle name="Table Head Green 4_Annexe 6 IAS" xfId="14857"/>
    <cellStyle name="Table Head Green 5" xfId="14858"/>
    <cellStyle name="Table Head Green 5 2" xfId="14859"/>
    <cellStyle name="Table Head Green 5_Annexe 6 IAS" xfId="14860"/>
    <cellStyle name="Table Head Green 6" xfId="14861"/>
    <cellStyle name="Table Head Green 7" xfId="14862"/>
    <cellStyle name="Table Head Green 8" xfId="14863"/>
    <cellStyle name="Table Head Green 9" xfId="14864"/>
    <cellStyle name="Table Head Green_~0950885" xfId="14865"/>
    <cellStyle name="Table Head_Annexe 6 IAS" xfId="14866"/>
    <cellStyle name="Table Heading" xfId="14867"/>
    <cellStyle name="Table Sub Head" xfId="14868"/>
    <cellStyle name="Table Text" xfId="14869"/>
    <cellStyle name="Table Text 2" xfId="14870"/>
    <cellStyle name="Table Text 2 2" xfId="14871"/>
    <cellStyle name="Table Text 2 2 2" xfId="14872"/>
    <cellStyle name="Table Text 2 3" xfId="14873"/>
    <cellStyle name="Table Text 3" xfId="14874"/>
    <cellStyle name="Table Text 3 2" xfId="14875"/>
    <cellStyle name="Table Text 4" xfId="14876"/>
    <cellStyle name="Table Text_Cadrage conso" xfId="14877"/>
    <cellStyle name="Table Title" xfId="14878"/>
    <cellStyle name="Table Title 10" xfId="14879"/>
    <cellStyle name="Table Title 11" xfId="14880"/>
    <cellStyle name="Table Title 12" xfId="14881"/>
    <cellStyle name="Table Title 13" xfId="14882"/>
    <cellStyle name="Table Title 14" xfId="14883"/>
    <cellStyle name="Table Title 15" xfId="14884"/>
    <cellStyle name="Table Title 16" xfId="14885"/>
    <cellStyle name="Table Title 17" xfId="14886"/>
    <cellStyle name="Table Title 2" xfId="14887"/>
    <cellStyle name="Table Title 3" xfId="14888"/>
    <cellStyle name="Table Title 4" xfId="14889"/>
    <cellStyle name="Table Title 5" xfId="14890"/>
    <cellStyle name="Table Title 6" xfId="14891"/>
    <cellStyle name="Table Title 7" xfId="14892"/>
    <cellStyle name="Table Title 8" xfId="14893"/>
    <cellStyle name="Table Title 9" xfId="14894"/>
    <cellStyle name="Table Title_~0950885" xfId="14895"/>
    <cellStyle name="Table Units" xfId="14896"/>
    <cellStyle name="Table Units 10" xfId="14897"/>
    <cellStyle name="Table Units 11" xfId="14898"/>
    <cellStyle name="Table Units 12" xfId="14899"/>
    <cellStyle name="Table Units 13" xfId="14900"/>
    <cellStyle name="Table Units 14" xfId="14901"/>
    <cellStyle name="Table Units 15" xfId="14902"/>
    <cellStyle name="Table Units 16" xfId="14903"/>
    <cellStyle name="Table Units 17" xfId="14904"/>
    <cellStyle name="Table Units 2" xfId="14905"/>
    <cellStyle name="Table Units 2 2" xfId="14906"/>
    <cellStyle name="Table Units 2_Annexe 6 IAS" xfId="14907"/>
    <cellStyle name="Table Units 3" xfId="14908"/>
    <cellStyle name="Table Units 3 2" xfId="14909"/>
    <cellStyle name="Table Units 3_Annexe 6 IAS" xfId="14910"/>
    <cellStyle name="Table Units 4" xfId="14911"/>
    <cellStyle name="Table Units 4 2" xfId="14912"/>
    <cellStyle name="Table Units 4_Annexe 6 IAS" xfId="14913"/>
    <cellStyle name="Table Units 5" xfId="14914"/>
    <cellStyle name="Table Units 5 2" xfId="14915"/>
    <cellStyle name="Table Units 5_Annexe 6 IAS" xfId="14916"/>
    <cellStyle name="Table Units 6" xfId="14917"/>
    <cellStyle name="Table Units 7" xfId="14918"/>
    <cellStyle name="Table Units 8" xfId="14919"/>
    <cellStyle name="Table Units 9" xfId="14920"/>
    <cellStyle name="Table Units_Annexe 6 IAS" xfId="14921"/>
    <cellStyle name="Table_Header" xfId="14922"/>
    <cellStyle name="Tag" xfId="14923"/>
    <cellStyle name="Tag 2" xfId="14924"/>
    <cellStyle name="Tag_Annexe 6 IAS" xfId="14925"/>
    <cellStyle name="TEST" xfId="14926"/>
    <cellStyle name="Testo avviso" xfId="14927"/>
    <cellStyle name="Testo descrittivo" xfId="14928"/>
    <cellStyle name="-Têtes de colonnes" xfId="14929"/>
    <cellStyle name="Text" xfId="14930"/>
    <cellStyle name="Text [Bullet]" xfId="14931"/>
    <cellStyle name="Text [Bullet] 2" xfId="14932"/>
    <cellStyle name="Text [Bullet] 2 2" xfId="14933"/>
    <cellStyle name="Text [Bullet] 2 2 2" xfId="14934"/>
    <cellStyle name="Text [Bullet] 2 3" xfId="14935"/>
    <cellStyle name="Text [Bullet] 3" xfId="14936"/>
    <cellStyle name="Text [Bullet] 3 2" xfId="14937"/>
    <cellStyle name="Text [Bullet] 4" xfId="14938"/>
    <cellStyle name="Text [Bullet]_Cadrage conso" xfId="14939"/>
    <cellStyle name="Text [Dash]" xfId="14940"/>
    <cellStyle name="Text [Dash] 2" xfId="14941"/>
    <cellStyle name="Text [Dash] 2 2" xfId="14942"/>
    <cellStyle name="Text [Dash] 2 2 2" xfId="14943"/>
    <cellStyle name="Text [Dash] 2 3" xfId="14944"/>
    <cellStyle name="Text [Dash] 3" xfId="14945"/>
    <cellStyle name="Text [Dash] 3 2" xfId="14946"/>
    <cellStyle name="Text [Dash] 4" xfId="14947"/>
    <cellStyle name="Text [Dash]_Cadrage conso" xfId="14948"/>
    <cellStyle name="Text [Em-Dash]" xfId="14949"/>
    <cellStyle name="Text [Em-Dash] 2" xfId="14950"/>
    <cellStyle name="Text [Em-Dash] 2 2" xfId="14951"/>
    <cellStyle name="Text [Em-Dash] 2 2 2" xfId="14952"/>
    <cellStyle name="Text [Em-Dash] 2 3" xfId="14953"/>
    <cellStyle name="Text [Em-Dash] 3" xfId="14954"/>
    <cellStyle name="Text [Em-Dash] 3 2" xfId="14955"/>
    <cellStyle name="Text [Em-Dash] 4" xfId="14956"/>
    <cellStyle name="Text [Em-Dash]_Cadrage conso" xfId="14957"/>
    <cellStyle name="Text 1" xfId="14958"/>
    <cellStyle name="Text 1 2" xfId="14959"/>
    <cellStyle name="Text 1 2 2" xfId="14960"/>
    <cellStyle name="Text 1 2 2 2" xfId="14961"/>
    <cellStyle name="Text 1 2 3" xfId="14962"/>
    <cellStyle name="Text 1 3" xfId="14963"/>
    <cellStyle name="Text 1 3 2" xfId="14964"/>
    <cellStyle name="Text 1 4" xfId="14965"/>
    <cellStyle name="Text 1_Cadrage conso" xfId="14966"/>
    <cellStyle name="Text Head 1" xfId="14967"/>
    <cellStyle name="Text Head 1 2" xfId="14968"/>
    <cellStyle name="Text Head 1 2 2" xfId="14969"/>
    <cellStyle name="Text Head 1 2 2 2" xfId="14970"/>
    <cellStyle name="Text Head 1 2 3" xfId="14971"/>
    <cellStyle name="Text Head 1 3" xfId="14972"/>
    <cellStyle name="Text Head 1 3 2" xfId="14973"/>
    <cellStyle name="Text Head 1 4" xfId="14974"/>
    <cellStyle name="Text Head 1_Cadrage conso" xfId="14975"/>
    <cellStyle name="Text Indent A" xfId="14976"/>
    <cellStyle name="Text Indent A 2" xfId="14977"/>
    <cellStyle name="Text Indent A 2 2" xfId="14978"/>
    <cellStyle name="Text Indent A 2_Annexe 6 IAS" xfId="14979"/>
    <cellStyle name="Text Indent A 3" xfId="14980"/>
    <cellStyle name="Text Indent A 4" xfId="14981"/>
    <cellStyle name="Text Indent A 5" xfId="14982"/>
    <cellStyle name="Text Indent A_Annexe 6 IAS" xfId="14983"/>
    <cellStyle name="Text Indent B" xfId="14984"/>
    <cellStyle name="Text Indent B 10" xfId="14985"/>
    <cellStyle name="Text Indent B 11" xfId="14986"/>
    <cellStyle name="Text Indent B 12" xfId="14987"/>
    <cellStyle name="Text Indent B 13" xfId="14988"/>
    <cellStyle name="Text Indent B 14" xfId="14989"/>
    <cellStyle name="Text Indent B 15" xfId="14990"/>
    <cellStyle name="Text Indent B 16" xfId="14991"/>
    <cellStyle name="Text Indent B 17" xfId="14992"/>
    <cellStyle name="Text Indent B 2" xfId="14993"/>
    <cellStyle name="Text Indent B 2 2" xfId="14994"/>
    <cellStyle name="Text Indent B 2 2 2" xfId="14995"/>
    <cellStyle name="Text Indent B 2 3" xfId="14996"/>
    <cellStyle name="Text Indent B 3" xfId="14997"/>
    <cellStyle name="Text Indent B 3 2" xfId="14998"/>
    <cellStyle name="Text Indent B 4" xfId="14999"/>
    <cellStyle name="Text Indent B 5" xfId="15000"/>
    <cellStyle name="Text Indent B 6" xfId="15001"/>
    <cellStyle name="Text Indent B 7" xfId="15002"/>
    <cellStyle name="Text Indent B 8" xfId="15003"/>
    <cellStyle name="Text Indent B 9" xfId="15004"/>
    <cellStyle name="Text Indent B_Annexe 6 IAS" xfId="15005"/>
    <cellStyle name="Text Indent C" xfId="15006"/>
    <cellStyle name="Text Indent C 2" xfId="15007"/>
    <cellStyle name="Text Indent C 2 2" xfId="15008"/>
    <cellStyle name="Text Indent C 2 2 2" xfId="15009"/>
    <cellStyle name="Text Indent C 2 3" xfId="15010"/>
    <cellStyle name="Text Indent C 2 4" xfId="15011"/>
    <cellStyle name="Text Indent C 2_Cadrage conso" xfId="15012"/>
    <cellStyle name="Text Indent C 3" xfId="15013"/>
    <cellStyle name="Text Indent C 3 2" xfId="15014"/>
    <cellStyle name="Text Indent C 4" xfId="15015"/>
    <cellStyle name="Text Indent C 5" xfId="15016"/>
    <cellStyle name="Text Indent C_Annexe 6 IAS" xfId="15017"/>
    <cellStyle name="Text Wrap" xfId="15018"/>
    <cellStyle name="Text Wrap 2" xfId="15019"/>
    <cellStyle name="Texte explicatif 2" xfId="15020"/>
    <cellStyle name="Texte explicatif 3" xfId="15021"/>
    <cellStyle name="Texte explicatif 4" xfId="15022"/>
    <cellStyle name="Texte explicatif 5" xfId="15023"/>
    <cellStyle name="TextStyle" xfId="15024"/>
    <cellStyle name="tidle" xfId="15025"/>
    <cellStyle name="tidle 10" xfId="15026"/>
    <cellStyle name="tidle 11" xfId="15027"/>
    <cellStyle name="tidle 12" xfId="15028"/>
    <cellStyle name="tidle 13" xfId="15029"/>
    <cellStyle name="tidle 14" xfId="15030"/>
    <cellStyle name="tidle 15" xfId="15031"/>
    <cellStyle name="tidle 16" xfId="15032"/>
    <cellStyle name="tidle 17" xfId="15033"/>
    <cellStyle name="tidle 2" xfId="15034"/>
    <cellStyle name="tidle 2 2" xfId="15035"/>
    <cellStyle name="tidle 2_Annexe 6 IAS" xfId="15036"/>
    <cellStyle name="tidle 3" xfId="15037"/>
    <cellStyle name="tidle 3 2" xfId="15038"/>
    <cellStyle name="tidle 3_Annexe 6 IAS" xfId="15039"/>
    <cellStyle name="tidle 4" xfId="15040"/>
    <cellStyle name="tidle 4 2" xfId="15041"/>
    <cellStyle name="tidle 4_Annexe 6 IAS" xfId="15042"/>
    <cellStyle name="tidle 5" xfId="15043"/>
    <cellStyle name="tidle 5 2" xfId="15044"/>
    <cellStyle name="tidle 5_Annexe 6 IAS" xfId="15045"/>
    <cellStyle name="tidle 6" xfId="15046"/>
    <cellStyle name="tidle 7" xfId="15047"/>
    <cellStyle name="tidle 8" xfId="15048"/>
    <cellStyle name="tidle 9" xfId="15049"/>
    <cellStyle name="tidle_Annexe 6 IAS" xfId="15050"/>
    <cellStyle name="TIMES" xfId="15051"/>
    <cellStyle name="Times [1]" xfId="15052"/>
    <cellStyle name="Times [1] 2" xfId="15053"/>
    <cellStyle name="Times [1] 2 2" xfId="15054"/>
    <cellStyle name="Times [1] 2 2 2" xfId="15055"/>
    <cellStyle name="Times [1] 2 3" xfId="15056"/>
    <cellStyle name="Times [1] 3" xfId="15057"/>
    <cellStyle name="Times [1] 3 2" xfId="15058"/>
    <cellStyle name="Times [1] 4" xfId="15059"/>
    <cellStyle name="Times [1]_Cadrage conso" xfId="15060"/>
    <cellStyle name="Times [2]" xfId="15061"/>
    <cellStyle name="Times [2] 2" xfId="15062"/>
    <cellStyle name="Times [2] 2 2" xfId="15063"/>
    <cellStyle name="Times [2] 2 2 2" xfId="15064"/>
    <cellStyle name="Times [2] 2 3" xfId="15065"/>
    <cellStyle name="Times [2] 3" xfId="15066"/>
    <cellStyle name="Times [2] 3 2" xfId="15067"/>
    <cellStyle name="Times [2] 4" xfId="15068"/>
    <cellStyle name="Times [2]_Cadrage conso" xfId="15069"/>
    <cellStyle name="Times 10" xfId="15070"/>
    <cellStyle name="Times 12" xfId="15071"/>
    <cellStyle name="Times 12 2" xfId="15072"/>
    <cellStyle name="Times 12 2 2" xfId="15073"/>
    <cellStyle name="Times 12 2 2 2" xfId="15074"/>
    <cellStyle name="Times 12 2 3" xfId="15075"/>
    <cellStyle name="Times 12 3" xfId="15076"/>
    <cellStyle name="Times 12 3 2" xfId="15077"/>
    <cellStyle name="Times 12 4" xfId="15078"/>
    <cellStyle name="Times 12_Cadrage conso" xfId="15079"/>
    <cellStyle name="TIMES_17-Juste valeur en annexe" xfId="15080"/>
    <cellStyle name="Titel" xfId="15081"/>
    <cellStyle name="Title" xfId="15082"/>
    <cellStyle name="Title 10" xfId="15083"/>
    <cellStyle name="Title 11" xfId="15084"/>
    <cellStyle name="Title 12" xfId="15085"/>
    <cellStyle name="Title 13" xfId="15086"/>
    <cellStyle name="Title 2" xfId="15087"/>
    <cellStyle name="Title 3" xfId="15088"/>
    <cellStyle name="Title 4" xfId="15089"/>
    <cellStyle name="Title 5" xfId="15090"/>
    <cellStyle name="Title 6" xfId="15091"/>
    <cellStyle name="Title 7" xfId="15092"/>
    <cellStyle name="Title 8" xfId="15093"/>
    <cellStyle name="Title 9" xfId="15094"/>
    <cellStyle name="Title_45647 - Annexe 6a au 31 03 2011 v2" xfId="15095"/>
    <cellStyle name="Titles_Avg_BS " xfId="15096"/>
    <cellStyle name="Titolo" xfId="15097"/>
    <cellStyle name="Titolo 1" xfId="15098"/>
    <cellStyle name="Titolo 2" xfId="15099"/>
    <cellStyle name="Titolo 3" xfId="15100"/>
    <cellStyle name="Titolo 4" xfId="15101"/>
    <cellStyle name="Titolo_Annexe 6 IAS" xfId="15102"/>
    <cellStyle name="Titolo1" xfId="15103"/>
    <cellStyle name="Titolo2" xfId="15104"/>
    <cellStyle name="Titre 1" xfId="15105"/>
    <cellStyle name="Titre 2" xfId="15106"/>
    <cellStyle name="Titre 2 2" xfId="15107"/>
    <cellStyle name="Titre 2_Annexe 6 IAS" xfId="15108"/>
    <cellStyle name="Titre 3" xfId="15109"/>
    <cellStyle name="Titre 3 2" xfId="15110"/>
    <cellStyle name="Titre 3 3" xfId="15111"/>
    <cellStyle name="Titre 3_Annexe 6 IAS" xfId="15112"/>
    <cellStyle name="Titre 4" xfId="15113"/>
    <cellStyle name="Titre 5" xfId="15114"/>
    <cellStyle name="Titre " xfId="15115"/>
    <cellStyle name="Titre 1 2" xfId="15116"/>
    <cellStyle name="Titre 1 3" xfId="15117"/>
    <cellStyle name="Titre 1 4" xfId="15118"/>
    <cellStyle name="Titre 1 5" xfId="15119"/>
    <cellStyle name="Titre 2 2" xfId="15120"/>
    <cellStyle name="Titre 2 3" xfId="15121"/>
    <cellStyle name="Titre 2 4" xfId="15122"/>
    <cellStyle name="Titre 2 5" xfId="15123"/>
    <cellStyle name="Titre 3 2" xfId="15124"/>
    <cellStyle name="Titre 3 3" xfId="15125"/>
    <cellStyle name="Titre 3 4" xfId="15126"/>
    <cellStyle name="Titre 3 5" xfId="15127"/>
    <cellStyle name="Titre 4 2" xfId="15128"/>
    <cellStyle name="Titre 4 3" xfId="15129"/>
    <cellStyle name="Titre 4 4" xfId="15130"/>
    <cellStyle name="Titre 4 5" xfId="15131"/>
    <cellStyle name="TitreRub" xfId="15132"/>
    <cellStyle name="TitreTab" xfId="15133"/>
    <cellStyle name="Titulo" xfId="15134"/>
    <cellStyle name="Título 1" xfId="15135"/>
    <cellStyle name="Titulo 2" xfId="15136"/>
    <cellStyle name="Título 2" xfId="15137"/>
    <cellStyle name="Titulo 3" xfId="15138"/>
    <cellStyle name="Título 3" xfId="15139"/>
    <cellStyle name="Titulo 4" xfId="15140"/>
    <cellStyle name="Titulo 5" xfId="15141"/>
    <cellStyle name="Tons" xfId="15142"/>
    <cellStyle name="TOP" xfId="15143"/>
    <cellStyle name="TOP 2" xfId="15144"/>
    <cellStyle name="TOP 2 2" xfId="15145"/>
    <cellStyle name="TOP 2 2 2" xfId="15146"/>
    <cellStyle name="TOP 2 2 2 2" xfId="15147"/>
    <cellStyle name="TOP 2 2 3" xfId="15148"/>
    <cellStyle name="TOP 2 2 4" xfId="15149"/>
    <cellStyle name="TOP 2 2 5" xfId="15150"/>
    <cellStyle name="TOP 2 2 6" xfId="15151"/>
    <cellStyle name="TOP 2 3" xfId="15152"/>
    <cellStyle name="TOP 2 3 2" xfId="15153"/>
    <cellStyle name="TOP 2 4" xfId="15154"/>
    <cellStyle name="TOP 2 5" xfId="15155"/>
    <cellStyle name="TOP 2 6" xfId="15156"/>
    <cellStyle name="TOP 2 7" xfId="15157"/>
    <cellStyle name="TOP 3" xfId="15158"/>
    <cellStyle name="TOP 3 2" xfId="15159"/>
    <cellStyle name="TOP 3 2 2" xfId="15160"/>
    <cellStyle name="TOP 3 3" xfId="15161"/>
    <cellStyle name="TOP 3 4" xfId="15162"/>
    <cellStyle name="TOP 3 5" xfId="15163"/>
    <cellStyle name="TOP 3 6" xfId="15164"/>
    <cellStyle name="TOP 4" xfId="15165"/>
    <cellStyle name="TOP 4 2" xfId="15166"/>
    <cellStyle name="TOP 5" xfId="15167"/>
    <cellStyle name="TOP 5 2" xfId="15168"/>
    <cellStyle name="TOP 6" xfId="15169"/>
    <cellStyle name="TOP 7" xfId="15170"/>
    <cellStyle name="TOP 8" xfId="15171"/>
    <cellStyle name="TOP_Cadrage conso" xfId="15172"/>
    <cellStyle name="Totaal" xfId="15173"/>
    <cellStyle name="Total 10" xfId="15174"/>
    <cellStyle name="Total 11" xfId="15175"/>
    <cellStyle name="Total 12" xfId="15176"/>
    <cellStyle name="Total 13" xfId="15177"/>
    <cellStyle name="Total 14" xfId="15178"/>
    <cellStyle name="Total 2" xfId="15179"/>
    <cellStyle name="Total 2 2" xfId="15180"/>
    <cellStyle name="Total 2 2 2" xfId="15181"/>
    <cellStyle name="Total 2 3" xfId="15182"/>
    <cellStyle name="Total 2 3 2" xfId="15183"/>
    <cellStyle name="Total 2 4" xfId="15184"/>
    <cellStyle name="Total 2 5" xfId="15185"/>
    <cellStyle name="Total 2_Annexe 6 IAS" xfId="15186"/>
    <cellStyle name="Total 3" xfId="15187"/>
    <cellStyle name="Total 3 2" xfId="15188"/>
    <cellStyle name="Total 3 2 2" xfId="15189"/>
    <cellStyle name="Total 3 3" xfId="15190"/>
    <cellStyle name="Total 3 3 2" xfId="15191"/>
    <cellStyle name="Total 3 4" xfId="15192"/>
    <cellStyle name="Total 3 5" xfId="15193"/>
    <cellStyle name="Total 3_Cadrage conso" xfId="15194"/>
    <cellStyle name="Total 4" xfId="15195"/>
    <cellStyle name="Total 4 2" xfId="15196"/>
    <cellStyle name="Total 4 2 2" xfId="15197"/>
    <cellStyle name="Total 4 3" xfId="15198"/>
    <cellStyle name="Total 4 3 2" xfId="15199"/>
    <cellStyle name="Total 4 4" xfId="15200"/>
    <cellStyle name="Total 4 5" xfId="15201"/>
    <cellStyle name="Total 4_Cadrage conso" xfId="15202"/>
    <cellStyle name="Total 5" xfId="15203"/>
    <cellStyle name="Total 5 2" xfId="15204"/>
    <cellStyle name="Total 5_Cadrage conso" xfId="15205"/>
    <cellStyle name="Total 6" xfId="15206"/>
    <cellStyle name="Total 6 2" xfId="15207"/>
    <cellStyle name="Total 6_Cadrage conso" xfId="15208"/>
    <cellStyle name="Total 7" xfId="15209"/>
    <cellStyle name="Total 8" xfId="15210"/>
    <cellStyle name="Total 9" xfId="15211"/>
    <cellStyle name="Totale" xfId="15212"/>
    <cellStyle name="Totale 2" xfId="15213"/>
    <cellStyle name="Totale 3" xfId="15214"/>
    <cellStyle name="Totale 4" xfId="15215"/>
    <cellStyle name="Totale 5" xfId="15216"/>
    <cellStyle name="TotalNumbers_Avg_BS " xfId="15217"/>
    <cellStyle name="Totals" xfId="15218"/>
    <cellStyle name="Totals 10" xfId="15219"/>
    <cellStyle name="Totals 11" xfId="15220"/>
    <cellStyle name="Totals 12" xfId="15221"/>
    <cellStyle name="Totals 13" xfId="15222"/>
    <cellStyle name="Totals 14" xfId="15223"/>
    <cellStyle name="Totals 15" xfId="15224"/>
    <cellStyle name="Totals 16" xfId="15225"/>
    <cellStyle name="Totals 17" xfId="15226"/>
    <cellStyle name="Totals 2" xfId="15227"/>
    <cellStyle name="Totals 2 2" xfId="15228"/>
    <cellStyle name="Totals 2 3" xfId="15229"/>
    <cellStyle name="Totals 2 4" xfId="15230"/>
    <cellStyle name="Totals 2 5" xfId="15231"/>
    <cellStyle name="Totals 2 6" xfId="15232"/>
    <cellStyle name="Totals 2_Annexe 6 IAS" xfId="15233"/>
    <cellStyle name="Totals 3" xfId="15234"/>
    <cellStyle name="Totals 3 2" xfId="15235"/>
    <cellStyle name="Totals 3_Annexe 6 IAS" xfId="15236"/>
    <cellStyle name="Totals 4" xfId="15237"/>
    <cellStyle name="Totals 4 2" xfId="15238"/>
    <cellStyle name="Totals 4_Annexe 6 IAS" xfId="15239"/>
    <cellStyle name="Totals 5" xfId="15240"/>
    <cellStyle name="Totals 5 2" xfId="15241"/>
    <cellStyle name="Totals 5_Annexe 6 IAS" xfId="15242"/>
    <cellStyle name="Totals 6" xfId="15243"/>
    <cellStyle name="Totals 7" xfId="15244"/>
    <cellStyle name="Totals 8" xfId="15245"/>
    <cellStyle name="Totals 9" xfId="15246"/>
    <cellStyle name="Totals_Annexe 6 IAS" xfId="15247"/>
    <cellStyle name="Toto" xfId="15248"/>
    <cellStyle name="Toto 2" xfId="15249"/>
    <cellStyle name="Toto_Annexe 6 IAS" xfId="15250"/>
    <cellStyle name="Trade_Title" xfId="15251"/>
    <cellStyle name="-Trait bleu Bas" xfId="15252"/>
    <cellStyle name="Treasuries" xfId="15253"/>
    <cellStyle name="Treasuries 10" xfId="15254"/>
    <cellStyle name="Treasuries 11" xfId="15255"/>
    <cellStyle name="Treasuries 12" xfId="15256"/>
    <cellStyle name="Treasuries 13" xfId="15257"/>
    <cellStyle name="Treasuries 14" xfId="15258"/>
    <cellStyle name="Treasuries 15" xfId="15259"/>
    <cellStyle name="Treasuries 16" xfId="15260"/>
    <cellStyle name="Treasuries 17" xfId="15261"/>
    <cellStyle name="Treasuries 2" xfId="15262"/>
    <cellStyle name="Treasuries 2 2" xfId="15263"/>
    <cellStyle name="Treasuries 2_Annexe 6 IAS" xfId="15264"/>
    <cellStyle name="Treasuries 3" xfId="15265"/>
    <cellStyle name="Treasuries 3 2" xfId="15266"/>
    <cellStyle name="Treasuries 3_Annexe 6 IAS" xfId="15267"/>
    <cellStyle name="Treasuries 4" xfId="15268"/>
    <cellStyle name="Treasuries 4 2" xfId="15269"/>
    <cellStyle name="Treasuries 4_Annexe 6 IAS" xfId="15270"/>
    <cellStyle name="Treasuries 5" xfId="15271"/>
    <cellStyle name="Treasuries 5 2" xfId="15272"/>
    <cellStyle name="Treasuries 5_Annexe 6 IAS" xfId="15273"/>
    <cellStyle name="Treasuries 6" xfId="15274"/>
    <cellStyle name="Treasuries 7" xfId="15275"/>
    <cellStyle name="Treasuries 8" xfId="15276"/>
    <cellStyle name="Treasuries 9" xfId="15277"/>
    <cellStyle name="Treasuries_Annexe 6 IAS" xfId="15278"/>
    <cellStyle name="TypeIn" xfId="15279"/>
    <cellStyle name="UBOLD" xfId="15280"/>
    <cellStyle name="Ugly" xfId="15281"/>
    <cellStyle name="Ugly 2" xfId="15282"/>
    <cellStyle name="Ugly 3" xfId="15283"/>
    <cellStyle name="Ugly 4" xfId="15284"/>
    <cellStyle name="Ugly 5" xfId="15285"/>
    <cellStyle name="Ugly 6" xfId="15286"/>
    <cellStyle name="Ugly_Annexe 6 IAS" xfId="15287"/>
    <cellStyle name="Uitvoer" xfId="15288"/>
    <cellStyle name="Underline - small" xfId="15289"/>
    <cellStyle name="Underline - small 2" xfId="15290"/>
    <cellStyle name="Underline - small_~0950885" xfId="15291"/>
    <cellStyle name="Underline -normal" xfId="15292"/>
    <cellStyle name="Underline -normal 10" xfId="15293"/>
    <cellStyle name="Underline -normal 11" xfId="15294"/>
    <cellStyle name="Underline -normal 12" xfId="15295"/>
    <cellStyle name="Underline -normal 13" xfId="15296"/>
    <cellStyle name="Underline -normal 14" xfId="15297"/>
    <cellStyle name="Underline -normal 15" xfId="15298"/>
    <cellStyle name="Underline -normal 16" xfId="15299"/>
    <cellStyle name="Underline -normal 17" xfId="15300"/>
    <cellStyle name="Underline -normal 2" xfId="15301"/>
    <cellStyle name="Underline -normal 2 2" xfId="15302"/>
    <cellStyle name="Underline -normal 2_Annexe 6 IAS" xfId="15303"/>
    <cellStyle name="Underline -normal 3" xfId="15304"/>
    <cellStyle name="Underline -normal 4" xfId="15305"/>
    <cellStyle name="Underline -normal 5" xfId="15306"/>
    <cellStyle name="Underline -normal 6" xfId="15307"/>
    <cellStyle name="Underline -normal 7" xfId="15308"/>
    <cellStyle name="Underline -normal 8" xfId="15309"/>
    <cellStyle name="Underline -normal 9" xfId="15310"/>
    <cellStyle name="Underline -normal_~0950885" xfId="15311"/>
    <cellStyle name="Underline_Single" xfId="15312"/>
    <cellStyle name="underlineHeading_Avg_BS " xfId="15313"/>
    <cellStyle name="Unlocked" xfId="15314"/>
    <cellStyle name="unpro" xfId="15315"/>
    <cellStyle name="UNPROBLD" xfId="15316"/>
    <cellStyle name="unprobold" xfId="15317"/>
    <cellStyle name="unprotected" xfId="15318"/>
    <cellStyle name="Upper Line" xfId="15319"/>
    <cellStyle name="Upper Line 10" xfId="15320"/>
    <cellStyle name="Upper Line 11" xfId="15321"/>
    <cellStyle name="Upper Line 12" xfId="15322"/>
    <cellStyle name="Upper Line 13" xfId="15323"/>
    <cellStyle name="Upper Line 14" xfId="15324"/>
    <cellStyle name="Upper Line 15" xfId="15325"/>
    <cellStyle name="Upper Line 16" xfId="15326"/>
    <cellStyle name="Upper Line 17" xfId="15327"/>
    <cellStyle name="Upper Line 2" xfId="15328"/>
    <cellStyle name="Upper Line 2 2" xfId="15329"/>
    <cellStyle name="Upper Line 2 2 2" xfId="15330"/>
    <cellStyle name="Upper Line 2 3" xfId="15331"/>
    <cellStyle name="Upper Line 2 4" xfId="15332"/>
    <cellStyle name="Upper Line 2 5" xfId="15333"/>
    <cellStyle name="Upper Line 2 6" xfId="15334"/>
    <cellStyle name="Upper Line 2_Annexe 6 IAS" xfId="15335"/>
    <cellStyle name="Upper Line 3" xfId="15336"/>
    <cellStyle name="Upper Line 3 2" xfId="15337"/>
    <cellStyle name="Upper Line 3 2 2" xfId="15338"/>
    <cellStyle name="Upper Line 3_Annexe 6 IAS" xfId="15339"/>
    <cellStyle name="Upper Line 4" xfId="15340"/>
    <cellStyle name="Upper Line 4 2" xfId="15341"/>
    <cellStyle name="Upper Line 4_Annexe 6 IAS" xfId="15342"/>
    <cellStyle name="Upper Line 5" xfId="15343"/>
    <cellStyle name="Upper Line 5 2" xfId="15344"/>
    <cellStyle name="Upper Line 5_Annexe 6 IAS" xfId="15345"/>
    <cellStyle name="Upper Line 6" xfId="15346"/>
    <cellStyle name="Upper Line 7" xfId="15347"/>
    <cellStyle name="Upper Line 8" xfId="15348"/>
    <cellStyle name="Upper Line 9" xfId="15349"/>
    <cellStyle name="Upper Line_Annexe 6 IAS" xfId="15350"/>
    <cellStyle name="us" xfId="15351"/>
    <cellStyle name="used" xfId="15352"/>
    <cellStyle name="used 10" xfId="15353"/>
    <cellStyle name="used 11" xfId="15354"/>
    <cellStyle name="used 12" xfId="15355"/>
    <cellStyle name="used 13" xfId="15356"/>
    <cellStyle name="used 14" xfId="15357"/>
    <cellStyle name="used 15" xfId="15358"/>
    <cellStyle name="used 16" xfId="15359"/>
    <cellStyle name="used 17" xfId="15360"/>
    <cellStyle name="used 18" xfId="15361"/>
    <cellStyle name="used 19" xfId="15362"/>
    <cellStyle name="used 2" xfId="15363"/>
    <cellStyle name="used 2 2" xfId="15364"/>
    <cellStyle name="used 2_Annexe 6 IAS" xfId="15365"/>
    <cellStyle name="used 20" xfId="15366"/>
    <cellStyle name="used 21" xfId="15367"/>
    <cellStyle name="used 22" xfId="15368"/>
    <cellStyle name="used 3" xfId="15369"/>
    <cellStyle name="used 3 2" xfId="15370"/>
    <cellStyle name="used 3_Annexe 6 IAS" xfId="15371"/>
    <cellStyle name="used 4" xfId="15372"/>
    <cellStyle name="used 4 2" xfId="15373"/>
    <cellStyle name="used 4_Annexe 6 IAS" xfId="15374"/>
    <cellStyle name="used 5" xfId="15375"/>
    <cellStyle name="used 5 2" xfId="15376"/>
    <cellStyle name="used 5_Annexe 6 IAS" xfId="15377"/>
    <cellStyle name="used 6" xfId="15378"/>
    <cellStyle name="used 6 2" xfId="15379"/>
    <cellStyle name="used 6_Annexe 6 IAS" xfId="15380"/>
    <cellStyle name="used 7" xfId="15381"/>
    <cellStyle name="used 7 2" xfId="15382"/>
    <cellStyle name="used 7_Annexe 6 IAS" xfId="15383"/>
    <cellStyle name="used 8" xfId="15384"/>
    <cellStyle name="used 9" xfId="15385"/>
    <cellStyle name="used_Annexe 6 IAS" xfId="15386"/>
    <cellStyle name="UserInput" xfId="15387"/>
    <cellStyle name="V" xfId="15388"/>
    <cellStyle name="Valore non valido" xfId="15389"/>
    <cellStyle name="Valore non valido 10" xfId="15390"/>
    <cellStyle name="Valore non valido 11" xfId="15391"/>
    <cellStyle name="Valore non valido 12" xfId="15392"/>
    <cellStyle name="Valore non valido 13" xfId="15393"/>
    <cellStyle name="Valore non valido 14" xfId="15394"/>
    <cellStyle name="Valore non valido 15" xfId="15395"/>
    <cellStyle name="Valore non valido 16" xfId="15396"/>
    <cellStyle name="Valore non valido 17" xfId="15397"/>
    <cellStyle name="Valore non valido 2" xfId="15398"/>
    <cellStyle name="Valore non valido 3" xfId="15399"/>
    <cellStyle name="Valore non valido 4" xfId="15400"/>
    <cellStyle name="Valore non valido 5" xfId="15401"/>
    <cellStyle name="Valore non valido 6" xfId="15402"/>
    <cellStyle name="Valore non valido 7" xfId="15403"/>
    <cellStyle name="Valore non valido 8" xfId="15404"/>
    <cellStyle name="Valore non valido 9" xfId="15405"/>
    <cellStyle name="Valore non valido_Annexe 6 IAS" xfId="15406"/>
    <cellStyle name="Valore valido" xfId="15407"/>
    <cellStyle name="Valore valido 10" xfId="15408"/>
    <cellStyle name="Valore valido 11" xfId="15409"/>
    <cellStyle name="Valore valido 12" xfId="15410"/>
    <cellStyle name="Valore valido 13" xfId="15411"/>
    <cellStyle name="Valore valido 14" xfId="15412"/>
    <cellStyle name="Valore valido 15" xfId="15413"/>
    <cellStyle name="Valore valido 16" xfId="15414"/>
    <cellStyle name="Valore valido 17" xfId="15415"/>
    <cellStyle name="Valore valido 2" xfId="15416"/>
    <cellStyle name="Valore valido 3" xfId="15417"/>
    <cellStyle name="Valore valido 4" xfId="15418"/>
    <cellStyle name="Valore valido 5" xfId="15419"/>
    <cellStyle name="Valore valido 6" xfId="15420"/>
    <cellStyle name="Valore valido 7" xfId="15421"/>
    <cellStyle name="Valore valido 8" xfId="15422"/>
    <cellStyle name="Valore valido 9" xfId="15423"/>
    <cellStyle name="Valore valido_Annexe 6 IAS" xfId="15424"/>
    <cellStyle name="Valuta (0)_ budget 2003 x regione prot" xfId="15425"/>
    <cellStyle name="Valuta [0]" xfId="15426"/>
    <cellStyle name="Valuta [0] 2" xfId="15427"/>
    <cellStyle name="Valuta [0] 3" xfId="15428"/>
    <cellStyle name="Valuta [0]_Annexe 6 IAS" xfId="15429"/>
    <cellStyle name="Valuta_Blad1" xfId="15430"/>
    <cellStyle name="Valutario" xfId="15431"/>
    <cellStyle name="Vérification 10" xfId="15432"/>
    <cellStyle name="Vérification 11" xfId="15433"/>
    <cellStyle name="Vérification 12" xfId="15434"/>
    <cellStyle name="Vérification 2" xfId="15435"/>
    <cellStyle name="Vérification 3" xfId="15436"/>
    <cellStyle name="Vérification 4" xfId="15437"/>
    <cellStyle name="Vérification 4 2" xfId="15438"/>
    <cellStyle name="Vérification 4 3" xfId="15439"/>
    <cellStyle name="Vérification 4_Annexe 6 IAS" xfId="15440"/>
    <cellStyle name="Vérification 5" xfId="15441"/>
    <cellStyle name="Vérification 6" xfId="15442"/>
    <cellStyle name="Vérification 7" xfId="15443"/>
    <cellStyle name="Vérification 8" xfId="15444"/>
    <cellStyle name="Vérification 8 2" xfId="15445"/>
    <cellStyle name="Vérification 8_Annexe 6 IAS" xfId="15446"/>
    <cellStyle name="Vérification 9" xfId="15447"/>
    <cellStyle name="Vérification de cellule" xfId="15448"/>
    <cellStyle name="Verklarende tekst" xfId="15449"/>
    <cellStyle name="VerticalText" xfId="15450"/>
    <cellStyle name="Virgul?_SITMF 12.2003" xfId="15451"/>
    <cellStyle name="Virgulă_SITMF 12.2003" xfId="15452"/>
    <cellStyle name="Waarschuwingstekst" xfId="15453"/>
    <cellStyle name="Währung [0]_1998" xfId="15454"/>
    <cellStyle name="Währung_1998" xfId="15455"/>
    <cellStyle name="Walutowy [0]_Bilan 09_2000" xfId="15456"/>
    <cellStyle name="Walutowy_Bilan 09_2000" xfId="15457"/>
    <cellStyle name="Warning" xfId="15458"/>
    <cellStyle name="Warning Text" xfId="15459"/>
    <cellStyle name="Warning Text 10" xfId="15460"/>
    <cellStyle name="Warning Text 11" xfId="15461"/>
    <cellStyle name="Warning Text 12" xfId="15462"/>
    <cellStyle name="Warning Text 13" xfId="15463"/>
    <cellStyle name="Warning Text 2" xfId="15464"/>
    <cellStyle name="Warning Text 2 2" xfId="15465"/>
    <cellStyle name="Warning Text 2_Cadrage conso" xfId="15466"/>
    <cellStyle name="Warning Text 3" xfId="15467"/>
    <cellStyle name="Warning Text 3 2" xfId="15468"/>
    <cellStyle name="Warning Text 3_Cadrage conso" xfId="15469"/>
    <cellStyle name="Warning Text 4" xfId="15470"/>
    <cellStyle name="Warning Text 5" xfId="15471"/>
    <cellStyle name="Warning Text 6" xfId="15472"/>
    <cellStyle name="Warning Text 7" xfId="15473"/>
    <cellStyle name="Warning Text 8" xfId="15474"/>
    <cellStyle name="Warning Text 9" xfId="15475"/>
    <cellStyle name="Warning Text_45647 - Annexe 6a au 31 03 2011 v2" xfId="15476"/>
    <cellStyle name="WASP_PLStyle" xfId="15477"/>
    <cellStyle name="Week" xfId="15478"/>
    <cellStyle name="Week 2" xfId="15479"/>
    <cellStyle name="Week_Cadrage conso" xfId="15480"/>
    <cellStyle name="Wording - blue" xfId="15481"/>
    <cellStyle name="Wording - blue 2" xfId="15482"/>
    <cellStyle name="Wording - blue_Annexe 6 IAS" xfId="15483"/>
    <cellStyle name="Wording - green" xfId="15484"/>
    <cellStyle name="Wording - green 2" xfId="15485"/>
    <cellStyle name="Wording - green_Annexe 6 IAS" xfId="15486"/>
    <cellStyle name="Wording - magenta" xfId="15487"/>
    <cellStyle name="Wording - titles" xfId="15488"/>
    <cellStyle name="Wording - titles 2" xfId="15489"/>
    <cellStyle name="Wording - titles_Annexe 6 IAS" xfId="15490"/>
    <cellStyle name="WorkSheetIllustrationTitle" xfId="15491"/>
    <cellStyle name="Wrapped" xfId="15492"/>
    <cellStyle name="WSIllParameterFunction" xfId="15493"/>
    <cellStyle name="WSIllParameterLiteral" xfId="15494"/>
    <cellStyle name="WSIllParameterLiteralDate" xfId="15495"/>
    <cellStyle name="x" xfId="15496"/>
    <cellStyle name="x 2" xfId="15497"/>
    <cellStyle name="x 3" xfId="15498"/>
    <cellStyle name="x_Annexe 6 IAS" xfId="15499"/>
    <cellStyle name="x_Cadrage conso" xfId="15500"/>
    <cellStyle name="x_CONFIGURATION" xfId="15501"/>
    <cellStyle name="x_CONFIGURATION_Annexe 6 IAS" xfId="15502"/>
    <cellStyle name="x_CONTROLES" xfId="15503"/>
    <cellStyle name="x_CONTROLES_Annexe 6 IAS" xfId="15504"/>
    <cellStyle name="x_Degas HFTO" xfId="15505"/>
    <cellStyle name="x_Degas HFTO_Annexe 6 IAS" xfId="15506"/>
    <cellStyle name="x_Feuil1" xfId="15507"/>
    <cellStyle name="x_Feuil1_Annexe 6 IAS" xfId="15508"/>
    <cellStyle name="x_shadow publication 2010.12" xfId="15509"/>
    <cellStyle name="x_shadow publication 2010.12_Annexe 6 IAS" xfId="15510"/>
    <cellStyle name="x_shadow publication 2010.12_CONFIGURATION" xfId="15511"/>
    <cellStyle name="x_shadow publication 2010.12_CONFIGURATION_Annexe 6 IAS" xfId="15512"/>
    <cellStyle name="x_shadow publication 2010.12_CONTROLES" xfId="15513"/>
    <cellStyle name="x_shadow publication 2010.12_CONTROLES_Annexe 6 IAS" xfId="15514"/>
    <cellStyle name="x_shadow publication 2010.12_Feuil1" xfId="15515"/>
    <cellStyle name="x_shadow publication 2010.12_Feuil1_Annexe 6 IAS" xfId="15516"/>
    <cellStyle name="x_shadow publication 2010.12_Sheet2" xfId="15517"/>
    <cellStyle name="x_shadow publication 2010.12_Sheet2_Annexe 6 IAS" xfId="15518"/>
    <cellStyle name="x_Sheet2" xfId="15519"/>
    <cellStyle name="x_Sheet2_Annexe 6 IAS" xfId="15520"/>
    <cellStyle name="x_Synthese cumul 300910" xfId="15521"/>
    <cellStyle name="x_Synthese cumul 300910_Annexe 6 IAS" xfId="15522"/>
    <cellStyle name="x_Synthese cumul 300910_CONFIGURATION" xfId="15523"/>
    <cellStyle name="x_Synthese cumul 300910_CONFIGURATION_Annexe 6 IAS" xfId="15524"/>
    <cellStyle name="x_Synthese cumul 300910_CONTROLES" xfId="15525"/>
    <cellStyle name="x_Synthese cumul 300910_CONTROLES_Annexe 6 IAS" xfId="15526"/>
    <cellStyle name="x_Synthese cumul 300910_Feuil1" xfId="15527"/>
    <cellStyle name="x_Synthese cumul 300910_Feuil1_Annexe 6 IAS" xfId="15528"/>
    <cellStyle name="x_Synthese cumul 300910_Sheet2" xfId="15529"/>
    <cellStyle name="x_Synthese cumul 300910_Sheet2_Annexe 6 IAS" xfId="15530"/>
    <cellStyle name="xy" xfId="15531"/>
    <cellStyle name="Y2K Compliant Date Fmt" xfId="15532"/>
    <cellStyle name="Y2K Compliant Date Fmt 2" xfId="15533"/>
    <cellStyle name="Y2K Compliant Date Fmt_Annexe 6 IAS" xfId="15534"/>
    <cellStyle name="year" xfId="15535"/>
    <cellStyle name="year 10" xfId="15536"/>
    <cellStyle name="year 11" xfId="15537"/>
    <cellStyle name="year 12" xfId="15538"/>
    <cellStyle name="year 13" xfId="15539"/>
    <cellStyle name="year 14" xfId="15540"/>
    <cellStyle name="year 15" xfId="15541"/>
    <cellStyle name="year 16" xfId="15542"/>
    <cellStyle name="year 17" xfId="15543"/>
    <cellStyle name="year 18" xfId="15544"/>
    <cellStyle name="Year 2" xfId="15545"/>
    <cellStyle name="Year 2 2" xfId="15546"/>
    <cellStyle name="Year 2 2 2" xfId="15547"/>
    <cellStyle name="Year 2 3" xfId="15548"/>
    <cellStyle name="year 2_Annexe 6 IAS" xfId="15549"/>
    <cellStyle name="Year 3" xfId="15550"/>
    <cellStyle name="Year 3 2" xfId="15551"/>
    <cellStyle name="year 3_Annexe 6 IAS" xfId="15552"/>
    <cellStyle name="Year 4" xfId="15553"/>
    <cellStyle name="year 4 2" xfId="15554"/>
    <cellStyle name="year 4_Annexe 6 IAS" xfId="15555"/>
    <cellStyle name="Year 5" xfId="15556"/>
    <cellStyle name="year 5 2" xfId="15557"/>
    <cellStyle name="year 5_Annexe 6 IAS" xfId="15558"/>
    <cellStyle name="year 6" xfId="15559"/>
    <cellStyle name="year 7" xfId="15560"/>
    <cellStyle name="year 8" xfId="15561"/>
    <cellStyle name="year 9" xfId="15562"/>
    <cellStyle name="year_Annexe 6 IAS" xfId="15563"/>
    <cellStyle name="Years" xfId="15564"/>
    <cellStyle name="Yen" xfId="15565"/>
    <cellStyle name="Yen 2" xfId="15566"/>
    <cellStyle name="Yen 2 2" xfId="15567"/>
    <cellStyle name="Yen 2 2 2" xfId="15568"/>
    <cellStyle name="Yen 2 3" xfId="15569"/>
    <cellStyle name="Yen 3" xfId="15570"/>
    <cellStyle name="Yen 3 2" xfId="15571"/>
    <cellStyle name="Yen 4" xfId="15572"/>
    <cellStyle name="Yen_Cadrage conso" xfId="15573"/>
    <cellStyle name="YTD" xfId="15574"/>
    <cellStyle name="Βασικό_11-99" xfId="15575"/>
    <cellStyle name="Δεσμός_cosmote us gaap 31.3.2000" xfId="15576"/>
    <cellStyle name="Διαχωριστικό χιλιάδων/υποδιαστολή [0]_11-99" xfId="15577"/>
    <cellStyle name="Διαχωριστικό χιλιάδων/υποδιαστολή_11-99" xfId="15578"/>
    <cellStyle name="Νομισματικό [0]_11-99" xfId="15579"/>
    <cellStyle name="Νομισματικό_11-99" xfId="15580"/>
    <cellStyle name="쉼표 [0]_CY200506-BSPL" xfId="15581"/>
    <cellStyle name="콤마 [0]_2BSPL200001" xfId="15582"/>
    <cellStyle name="콤마_2BSPL200001" xfId="15583"/>
    <cellStyle name="표준_accounting code-saving" xfId="15584"/>
    <cellStyle name="一般_Balance" xfId="15585"/>
    <cellStyle name="千分位[0]_Balance" xfId="15586"/>
    <cellStyle name="千分位_Balance" xfId="15587"/>
    <cellStyle name="桁区切り [0.00]_2002.11.01_N_NISHIMURA_BNPP Spread PRD " xfId="15588"/>
    <cellStyle name="桁区切り_2002.11.01_N_NISHIMURA_BNPP Spread PRD " xfId="15589"/>
    <cellStyle name="標準_2003-12_Sent_Thesee_Conduit" xfId="15590"/>
    <cellStyle name="貨幣 [0]_Balance" xfId="15591"/>
    <cellStyle name="貨幣_Balance" xfId="15592"/>
    <cellStyle name="通貨 [0.00]_2003-12_Sent_Thesee_Conduit" xfId="15593"/>
    <cellStyle name="通貨_2003-12_Sent_Thesee_Conduit" xfId="15594"/>
  </cellStyles>
  <dxfs count="0"/>
  <tableStyles count="0" defaultTableStyle="TableStyleMedium2" defaultPivotStyle="PivotStyleLight16"/>
  <colors>
    <mruColors>
      <color rgb="FF595959"/>
      <color rgb="FF95BDBC"/>
      <color rgb="FF6098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sharedStrings" Target="sharedStrings.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ebvpr-fs02\userdata\CP06revAnnex1_workinprogres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prod\dfs\mng\users\home\Delavaljm\CBFA\COREP\sarah.xlsx"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nbg-file01\NBG-Shares\FSA\BANKS\Credo%20Bank\00_Reports\TOP\TOP-BCD-MM-2021123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BVPR-FS02\Projects\C\0130%20-%20RESCO\6.%20Subgroups\SGRPP\MREL\Reporting%20and%20disclosure\SRB%20templates\liability_data_reporting_2019_v2.7.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Nbg-file01\nbg-shares\Reporting%20Department\NBG\2018\Monthly\LD\Working\12.Working%20LD_Dec_IU_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bvpr-fs02\userdata\Expert%20Groups\Accounting%20and%20Auditing\Other%20folders\EGFI%20Workstream%20Reporting\Circulated%20papers\2009\Marco%20Burroni\Banca%20d'Italia\Documents%20and%20Settings\Administrator\Desktop\CP06revAnnex1_workinprog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bvpr-fs02\userdata\Standing%20Committees\Regulation%20and%20Policy\Sub%20Groups\TF%20Leverage%20Ratio\TFLR%20Meeting%2015%20March%202012\Basel%20III%20implementation%20monitoring%20reporting%20template%20v2-3-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bg-file01\nbg-shares\Reporting%20Department\NBG\2020\Monthly\DS\Workings\07\DS_working%20-%20July.xlsb"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BVPR-FS02\Projects\P\My%20Documents\work\egfi%20november%202006\EGFI%202006%2010%20Rev5%20-%20Annex%201%20(Disclosure%20of%20COREP%20Implementatio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bvpr-fs02\userdata\Users\malba\AppData\Local\Microsoft\Windows\Temporary%20Internet%20Files\Content.Outlook\5FJ8X6ZY\TemplateAnalysisMatrix%202012%2010%2003_EGA%20(3).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bvpr-fs02\userdata\Documentum\dmcl\0000a01f\u192684\810cbb36\Documentum\dmcl\0000a01f\u181994\80cba7ac\TBG_IS4_ReportingTemplat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bvpr-fs02\userdata\Users\malba\AppData\Roaming\Microsoft\Excel\TemplateAnalysisMatrix%202012%2012%2004%20-%20Mari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 val="Validation sheet"/>
    </sheetNames>
    <sheetDataSet>
      <sheetData sheetId="0" refreshError="1"/>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details"/>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s "/>
      <sheetName val="Deposits"/>
      <sheetName val="Instruction"/>
      <sheetName val="დამხმარე გვარდი"/>
    </sheetNames>
    <sheetDataSet>
      <sheetData sheetId="0" refreshError="1"/>
      <sheetData sheetId="1" refreshError="1"/>
      <sheetData sheetId="2" refreshError="1"/>
      <sheetData sheetId="3">
        <row r="1">
          <cell r="A1" t="str">
            <v>კი</v>
          </cell>
          <cell r="C1" t="str">
            <v>სახელმწიფო ორგანიზაციები</v>
          </cell>
        </row>
        <row r="2">
          <cell r="C2" t="str">
            <v xml:space="preserve">საფინანსო ინსტიტუტები </v>
          </cell>
        </row>
        <row r="3">
          <cell r="C3" t="str">
            <v>ლომბარდული სესხები</v>
          </cell>
        </row>
        <row r="4">
          <cell r="C4" t="str">
            <v>უძრავი ქონების დეველოპმენტი</v>
          </cell>
        </row>
        <row r="5">
          <cell r="C5" t="str">
            <v>უძრავი ქონების მენეჯმენტი</v>
          </cell>
        </row>
        <row r="6">
          <cell r="C6" t="str">
            <v>სამშენებლო კომპანიები (არა დეველოპერები)</v>
          </cell>
        </row>
        <row r="7">
          <cell r="C7" t="str">
            <v>სამშენებლო მასალების მოპოვება, წარმოება და ვაჭრობა</v>
          </cell>
        </row>
        <row r="8">
          <cell r="C8" t="str">
            <v>სამომხმარებლო საქონლის ვაჭრობა</v>
          </cell>
        </row>
        <row r="9">
          <cell r="C9" t="str">
            <v>სამომხმარებლო საქონლის წარმოება</v>
          </cell>
        </row>
        <row r="10">
          <cell r="C10" t="str">
            <v>ხანგრძლივი მოხმარების სამომხმარებლო პროდუქციის წარმოება და ვაჭრობა</v>
          </cell>
        </row>
        <row r="11">
          <cell r="C11" t="str">
            <v>ფეხსაცმლის, ტანსაცმლის და ტექსტილის წარმოება და ვაჭრობა</v>
          </cell>
        </row>
        <row r="12">
          <cell r="A12" t="str">
            <v>ი/ს</v>
          </cell>
          <cell r="C12" t="str">
            <v>ვაჭრობა (სხვა)</v>
          </cell>
        </row>
        <row r="13">
          <cell r="A13" t="str">
            <v>სპს</v>
          </cell>
          <cell r="C13" t="str">
            <v>წარმოება (სხვა)</v>
          </cell>
        </row>
        <row r="14">
          <cell r="A14" t="str">
            <v>კს</v>
          </cell>
          <cell r="C14" t="str">
            <v>სასტუმროები და ტურიზმი</v>
          </cell>
        </row>
        <row r="15">
          <cell r="A15" t="str">
            <v>შპს</v>
          </cell>
          <cell r="C15" t="str">
            <v>რესტორნები, ბარები, კაფეები და სწრაფი კვების ობიექტები</v>
          </cell>
        </row>
        <row r="16">
          <cell r="A16" t="str">
            <v>სს</v>
          </cell>
          <cell r="C16" t="str">
            <v>მძიმე მრეწველობა</v>
          </cell>
        </row>
        <row r="17">
          <cell r="A17" t="str">
            <v>კოოპერატივი</v>
          </cell>
          <cell r="C17" t="str">
            <v>ბენზინგასამართსადგურებსა და ბანზინის იმპორტიორებზე გაცემული სესხები</v>
          </cell>
        </row>
        <row r="18">
          <cell r="A18" t="str">
            <v>ფ/პ</v>
          </cell>
          <cell r="C18" t="str">
            <v>ენერგეტიკა</v>
          </cell>
        </row>
        <row r="19">
          <cell r="A19" t="str">
            <v>სხვა</v>
          </cell>
          <cell r="C19" t="str">
            <v>ავტომობილების დილერები</v>
          </cell>
        </row>
        <row r="20">
          <cell r="C20" t="str">
            <v>ჯანდაცვა</v>
          </cell>
        </row>
        <row r="21">
          <cell r="C21" t="str">
            <v>ფარმაცევტიკა</v>
          </cell>
        </row>
        <row r="22">
          <cell r="C22" t="str">
            <v>ტელეკომუნიკაცია</v>
          </cell>
        </row>
        <row r="23">
          <cell r="C23" t="str">
            <v>სერვისი</v>
          </cell>
        </row>
        <row r="24">
          <cell r="C24" t="str">
            <v>სოფლის მეურნეობის სექტორი</v>
          </cell>
        </row>
        <row r="25">
          <cell r="C25" t="str">
            <v>სხვა (ჯართის ბიზნესის ჩართვით)</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99.00"/>
      <sheetName val="T01.00"/>
      <sheetName val="T02.00"/>
      <sheetName val="T03.01"/>
      <sheetName val="T03.02"/>
      <sheetName val="T03.03"/>
      <sheetName val="T04.00"/>
      <sheetName val="T05.00"/>
      <sheetName val="T06.00"/>
      <sheetName val="T07.00"/>
      <sheetName val="T08.00"/>
      <sheetName val="Lists"/>
    </sheetNames>
    <sheetDataSet>
      <sheetData sheetId="0"/>
      <sheetData sheetId="1"/>
      <sheetData sheetId="2"/>
      <sheetData sheetId="3"/>
      <sheetData sheetId="4"/>
      <sheetData sheetId="5"/>
      <sheetData sheetId="6"/>
      <sheetData sheetId="7"/>
      <sheetData sheetId="8"/>
      <sheetData sheetId="9"/>
      <sheetData sheetId="10"/>
      <sheetData sheetId="11">
        <row r="2">
          <cell r="B2" t="str">
            <v>AUSTRIA</v>
          </cell>
        </row>
        <row r="3">
          <cell r="B3" t="str">
            <v>BELGIUM</v>
          </cell>
        </row>
        <row r="4">
          <cell r="B4" t="str">
            <v>BULGARIA</v>
          </cell>
        </row>
        <row r="5">
          <cell r="B5" t="str">
            <v>CROATIA</v>
          </cell>
        </row>
        <row r="6">
          <cell r="B6" t="str">
            <v>CYPRUS</v>
          </cell>
        </row>
        <row r="7">
          <cell r="B7" t="str">
            <v>CZECH REPUBLIC</v>
          </cell>
        </row>
        <row r="8">
          <cell r="B8" t="str">
            <v>DENMARK</v>
          </cell>
        </row>
        <row r="9">
          <cell r="B9" t="str">
            <v>ESTONIA</v>
          </cell>
        </row>
        <row r="10">
          <cell r="B10" t="str">
            <v>FINLAND</v>
          </cell>
        </row>
        <row r="11">
          <cell r="B11" t="str">
            <v>FRANCE</v>
          </cell>
        </row>
        <row r="12">
          <cell r="B12" t="str">
            <v>GERMANY</v>
          </cell>
        </row>
        <row r="13">
          <cell r="B13" t="str">
            <v>GREECE</v>
          </cell>
        </row>
        <row r="14">
          <cell r="B14" t="str">
            <v>HUNGARY</v>
          </cell>
        </row>
        <row r="15">
          <cell r="B15" t="str">
            <v>IRELAND</v>
          </cell>
        </row>
        <row r="16">
          <cell r="B16" t="str">
            <v>ITALY</v>
          </cell>
        </row>
        <row r="17">
          <cell r="B17" t="str">
            <v>LATVIA</v>
          </cell>
        </row>
        <row r="18">
          <cell r="B18" t="str">
            <v>LITHUANIA</v>
          </cell>
        </row>
        <row r="19">
          <cell r="B19" t="str">
            <v>LUXEMBOURG</v>
          </cell>
        </row>
        <row r="20">
          <cell r="B20" t="str">
            <v>MALTA</v>
          </cell>
        </row>
        <row r="21">
          <cell r="B21" t="str">
            <v>NETHERLANDS</v>
          </cell>
        </row>
        <row r="22">
          <cell r="B22" t="str">
            <v>POLAND</v>
          </cell>
        </row>
        <row r="23">
          <cell r="B23" t="str">
            <v>PORTUGAL</v>
          </cell>
        </row>
        <row r="24">
          <cell r="B24" t="str">
            <v>ROMANIA</v>
          </cell>
        </row>
        <row r="25">
          <cell r="B25" t="str">
            <v>SLOVAKIA</v>
          </cell>
        </row>
        <row r="26">
          <cell r="B26" t="str">
            <v>SLOVENIA</v>
          </cell>
        </row>
        <row r="27">
          <cell r="B27" t="str">
            <v>SPAIN</v>
          </cell>
        </row>
        <row r="28">
          <cell r="B28" t="str">
            <v>SWEDEN</v>
          </cell>
        </row>
        <row r="29">
          <cell r="B29" t="str">
            <v>UNITED KINGDOM</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struction"/>
      <sheetName val="LD"/>
      <sheetName val="ND"/>
      <sheetName val="CI"/>
      <sheetName val="check LD"/>
      <sheetName val="check ND"/>
      <sheetName val="LD Corrections"/>
      <sheetName val="ND Corrections"/>
      <sheetName val="4514.81"/>
      <sheetName val="1712.02"/>
      <sheetName val="bank"/>
      <sheetName val="BankCountry Ratings"/>
      <sheetName val="Countries"/>
      <sheetName val="Currency Codes"/>
      <sheetName val="Ratings"/>
      <sheetName val="Sheet1"/>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A3" t="str">
            <v>AF</v>
          </cell>
        </row>
        <row r="4">
          <cell r="A4" t="str">
            <v>AX</v>
          </cell>
        </row>
        <row r="5">
          <cell r="A5" t="str">
            <v>AL</v>
          </cell>
        </row>
        <row r="6">
          <cell r="A6" t="str">
            <v>DZ</v>
          </cell>
        </row>
        <row r="7">
          <cell r="A7" t="str">
            <v>AS</v>
          </cell>
        </row>
        <row r="8">
          <cell r="A8" t="str">
            <v>AD</v>
          </cell>
        </row>
        <row r="9">
          <cell r="A9" t="str">
            <v>AO</v>
          </cell>
        </row>
        <row r="10">
          <cell r="A10" t="str">
            <v>AI</v>
          </cell>
        </row>
        <row r="11">
          <cell r="A11" t="str">
            <v>AQ</v>
          </cell>
        </row>
        <row r="12">
          <cell r="A12" t="str">
            <v>AG</v>
          </cell>
        </row>
        <row r="13">
          <cell r="A13" t="str">
            <v>AR</v>
          </cell>
        </row>
        <row r="14">
          <cell r="A14" t="str">
            <v>AM</v>
          </cell>
        </row>
        <row r="15">
          <cell r="A15" t="str">
            <v>AW</v>
          </cell>
        </row>
        <row r="16">
          <cell r="A16" t="str">
            <v>AC</v>
          </cell>
        </row>
        <row r="17">
          <cell r="A17" t="str">
            <v>AU</v>
          </cell>
        </row>
        <row r="18">
          <cell r="A18" t="str">
            <v>AT</v>
          </cell>
        </row>
        <row r="19">
          <cell r="A19" t="str">
            <v>AZ</v>
          </cell>
        </row>
        <row r="20">
          <cell r="A20" t="str">
            <v>BS</v>
          </cell>
        </row>
        <row r="21">
          <cell r="A21" t="str">
            <v>BH</v>
          </cell>
        </row>
        <row r="22">
          <cell r="A22" t="str">
            <v>BD</v>
          </cell>
        </row>
        <row r="23">
          <cell r="A23" t="str">
            <v>BB</v>
          </cell>
        </row>
        <row r="24">
          <cell r="A24" t="str">
            <v>BY</v>
          </cell>
        </row>
        <row r="25">
          <cell r="A25" t="str">
            <v>BE</v>
          </cell>
        </row>
        <row r="26">
          <cell r="A26" t="str">
            <v>BZ</v>
          </cell>
        </row>
        <row r="27">
          <cell r="A27" t="str">
            <v>BJ</v>
          </cell>
        </row>
        <row r="28">
          <cell r="A28" t="str">
            <v>BM</v>
          </cell>
        </row>
        <row r="29">
          <cell r="A29" t="str">
            <v>BT</v>
          </cell>
        </row>
        <row r="30">
          <cell r="A30" t="str">
            <v>BO</v>
          </cell>
        </row>
        <row r="31">
          <cell r="A31" t="str">
            <v>BA</v>
          </cell>
        </row>
        <row r="32">
          <cell r="A32" t="str">
            <v>BW</v>
          </cell>
        </row>
        <row r="33">
          <cell r="A33" t="str">
            <v>BV</v>
          </cell>
        </row>
        <row r="34">
          <cell r="A34" t="str">
            <v>BR</v>
          </cell>
        </row>
        <row r="35">
          <cell r="A35" t="str">
            <v>IO</v>
          </cell>
        </row>
        <row r="36">
          <cell r="A36" t="str">
            <v>VG</v>
          </cell>
        </row>
        <row r="37">
          <cell r="A37" t="str">
            <v>BN</v>
          </cell>
        </row>
        <row r="38">
          <cell r="A38" t="str">
            <v>BG</v>
          </cell>
        </row>
        <row r="39">
          <cell r="A39" t="str">
            <v>BF</v>
          </cell>
        </row>
        <row r="40">
          <cell r="A40" t="str">
            <v>BI</v>
          </cell>
        </row>
        <row r="41">
          <cell r="A41" t="str">
            <v>KH</v>
          </cell>
        </row>
        <row r="42">
          <cell r="A42" t="str">
            <v>CM</v>
          </cell>
        </row>
        <row r="43">
          <cell r="A43" t="str">
            <v>CA</v>
          </cell>
        </row>
        <row r="44">
          <cell r="A44" t="str">
            <v>CV</v>
          </cell>
        </row>
        <row r="45">
          <cell r="A45" t="str">
            <v>KY</v>
          </cell>
        </row>
        <row r="46">
          <cell r="A46" t="str">
            <v>CF</v>
          </cell>
        </row>
        <row r="47">
          <cell r="A47" t="str">
            <v>TD</v>
          </cell>
        </row>
        <row r="48">
          <cell r="A48" t="str">
            <v>CL</v>
          </cell>
        </row>
        <row r="49">
          <cell r="A49" t="str">
            <v>CN</v>
          </cell>
        </row>
        <row r="50">
          <cell r="A50" t="str">
            <v>CX</v>
          </cell>
        </row>
        <row r="51">
          <cell r="A51" t="str">
            <v>CC</v>
          </cell>
        </row>
        <row r="52">
          <cell r="A52" t="str">
            <v>CO</v>
          </cell>
        </row>
        <row r="53">
          <cell r="A53" t="str">
            <v>KM</v>
          </cell>
        </row>
        <row r="54">
          <cell r="A54" t="str">
            <v>CG</v>
          </cell>
        </row>
        <row r="55">
          <cell r="A55" t="str">
            <v>CD</v>
          </cell>
        </row>
        <row r="56">
          <cell r="A56" t="str">
            <v>CK</v>
          </cell>
        </row>
        <row r="57">
          <cell r="A57" t="str">
            <v>CR</v>
          </cell>
        </row>
        <row r="58">
          <cell r="A58" t="str">
            <v>CI</v>
          </cell>
        </row>
        <row r="59">
          <cell r="A59" t="str">
            <v>HR</v>
          </cell>
        </row>
        <row r="60">
          <cell r="A60" t="str">
            <v>CU</v>
          </cell>
        </row>
        <row r="61">
          <cell r="A61" t="str">
            <v>CY</v>
          </cell>
        </row>
        <row r="62">
          <cell r="A62" t="str">
            <v>CZ</v>
          </cell>
        </row>
        <row r="63">
          <cell r="A63" t="str">
            <v>CS</v>
          </cell>
        </row>
        <row r="64">
          <cell r="A64" t="str">
            <v>DK</v>
          </cell>
        </row>
        <row r="65">
          <cell r="A65" t="str">
            <v>DJ</v>
          </cell>
        </row>
        <row r="66">
          <cell r="A66" t="str">
            <v>DM</v>
          </cell>
        </row>
        <row r="67">
          <cell r="A67" t="str">
            <v>DO</v>
          </cell>
        </row>
        <row r="68">
          <cell r="A68" t="str">
            <v>TP</v>
          </cell>
        </row>
        <row r="69">
          <cell r="A69" t="str">
            <v>EC</v>
          </cell>
        </row>
        <row r="70">
          <cell r="A70" t="str">
            <v>EG</v>
          </cell>
        </row>
        <row r="71">
          <cell r="A71" t="str">
            <v>SV</v>
          </cell>
        </row>
        <row r="72">
          <cell r="A72" t="str">
            <v>GQ</v>
          </cell>
        </row>
        <row r="73">
          <cell r="A73" t="str">
            <v>ER</v>
          </cell>
        </row>
        <row r="74">
          <cell r="A74" t="str">
            <v>EE</v>
          </cell>
        </row>
        <row r="75">
          <cell r="A75" t="str">
            <v>ET</v>
          </cell>
        </row>
        <row r="76">
          <cell r="A76" t="str">
            <v>EU</v>
          </cell>
        </row>
        <row r="77">
          <cell r="A77" t="str">
            <v>MK</v>
          </cell>
        </row>
        <row r="78">
          <cell r="A78" t="str">
            <v>FK</v>
          </cell>
        </row>
        <row r="79">
          <cell r="A79" t="str">
            <v>FO</v>
          </cell>
        </row>
        <row r="80">
          <cell r="A80" t="str">
            <v>FJ</v>
          </cell>
        </row>
        <row r="81">
          <cell r="A81" t="str">
            <v>FI</v>
          </cell>
        </row>
        <row r="82">
          <cell r="A82" t="str">
            <v>FR</v>
          </cell>
        </row>
        <row r="83">
          <cell r="A83" t="str">
            <v>FX</v>
          </cell>
        </row>
        <row r="84">
          <cell r="A84" t="str">
            <v>GF</v>
          </cell>
        </row>
        <row r="85">
          <cell r="A85" t="str">
            <v>PF</v>
          </cell>
        </row>
        <row r="86">
          <cell r="A86" t="str">
            <v>TF</v>
          </cell>
        </row>
        <row r="87">
          <cell r="A87" t="str">
            <v>GA</v>
          </cell>
        </row>
        <row r="88">
          <cell r="A88" t="str">
            <v>GM</v>
          </cell>
        </row>
        <row r="89">
          <cell r="A89" t="str">
            <v>GE</v>
          </cell>
        </row>
        <row r="90">
          <cell r="A90" t="str">
            <v>DE</v>
          </cell>
        </row>
        <row r="91">
          <cell r="A91" t="str">
            <v>GH</v>
          </cell>
        </row>
        <row r="92">
          <cell r="A92" t="str">
            <v>GI</v>
          </cell>
        </row>
        <row r="93">
          <cell r="A93" t="str">
            <v>GB</v>
          </cell>
        </row>
        <row r="94">
          <cell r="A94" t="str">
            <v>GR</v>
          </cell>
        </row>
        <row r="95">
          <cell r="A95" t="str">
            <v>GL</v>
          </cell>
        </row>
        <row r="96">
          <cell r="A96" t="str">
            <v>GD</v>
          </cell>
        </row>
        <row r="97">
          <cell r="A97" t="str">
            <v>GP</v>
          </cell>
        </row>
        <row r="98">
          <cell r="A98" t="str">
            <v>GU</v>
          </cell>
        </row>
        <row r="99">
          <cell r="A99" t="str">
            <v>GT</v>
          </cell>
        </row>
        <row r="100">
          <cell r="A100" t="str">
            <v>GG</v>
          </cell>
        </row>
        <row r="101">
          <cell r="A101" t="str">
            <v>GN</v>
          </cell>
        </row>
        <row r="102">
          <cell r="A102" t="str">
            <v>GW</v>
          </cell>
        </row>
        <row r="103">
          <cell r="A103" t="str">
            <v>GY</v>
          </cell>
        </row>
        <row r="104">
          <cell r="A104" t="str">
            <v>HT</v>
          </cell>
        </row>
        <row r="105">
          <cell r="A105" t="str">
            <v>HM</v>
          </cell>
        </row>
        <row r="106">
          <cell r="A106" t="str">
            <v>HN</v>
          </cell>
        </row>
        <row r="107">
          <cell r="A107" t="str">
            <v>HK</v>
          </cell>
        </row>
        <row r="108">
          <cell r="A108" t="str">
            <v>HU</v>
          </cell>
        </row>
        <row r="109">
          <cell r="A109" t="str">
            <v>IS</v>
          </cell>
        </row>
        <row r="110">
          <cell r="A110" t="str">
            <v>IN</v>
          </cell>
        </row>
        <row r="111">
          <cell r="A111" t="str">
            <v>ID</v>
          </cell>
        </row>
        <row r="112">
          <cell r="A112" t="str">
            <v>IR</v>
          </cell>
        </row>
        <row r="113">
          <cell r="A113" t="str">
            <v>IQ</v>
          </cell>
        </row>
        <row r="114">
          <cell r="A114" t="str">
            <v>IE</v>
          </cell>
        </row>
        <row r="115">
          <cell r="A115" t="str">
            <v>IM</v>
          </cell>
        </row>
        <row r="116">
          <cell r="A116" t="str">
            <v>IL</v>
          </cell>
        </row>
        <row r="117">
          <cell r="A117" t="str">
            <v>IT</v>
          </cell>
        </row>
        <row r="118">
          <cell r="A118" t="str">
            <v>JM</v>
          </cell>
        </row>
        <row r="119">
          <cell r="A119" t="str">
            <v>JP</v>
          </cell>
        </row>
        <row r="120">
          <cell r="A120" t="str">
            <v>JE</v>
          </cell>
        </row>
        <row r="121">
          <cell r="A121" t="str">
            <v>JO</v>
          </cell>
        </row>
        <row r="122">
          <cell r="A122" t="str">
            <v>KZ</v>
          </cell>
        </row>
        <row r="123">
          <cell r="A123" t="str">
            <v>KE</v>
          </cell>
        </row>
        <row r="124">
          <cell r="A124" t="str">
            <v>KI</v>
          </cell>
        </row>
        <row r="125">
          <cell r="A125" t="str">
            <v>KP</v>
          </cell>
        </row>
        <row r="126">
          <cell r="A126" t="str">
            <v>KR</v>
          </cell>
        </row>
        <row r="127">
          <cell r="A127" t="str">
            <v>XK</v>
          </cell>
        </row>
        <row r="128">
          <cell r="A128" t="str">
            <v>KW</v>
          </cell>
        </row>
        <row r="129">
          <cell r="A129" t="str">
            <v>KG</v>
          </cell>
        </row>
        <row r="130">
          <cell r="A130" t="str">
            <v>LA</v>
          </cell>
        </row>
        <row r="131">
          <cell r="A131" t="str">
            <v>LV</v>
          </cell>
        </row>
        <row r="132">
          <cell r="A132" t="str">
            <v>LB</v>
          </cell>
        </row>
        <row r="133">
          <cell r="A133" t="str">
            <v>LS</v>
          </cell>
        </row>
        <row r="134">
          <cell r="A134" t="str">
            <v>LR</v>
          </cell>
        </row>
        <row r="135">
          <cell r="A135" t="str">
            <v>LY</v>
          </cell>
        </row>
        <row r="136">
          <cell r="A136" t="str">
            <v>LI</v>
          </cell>
        </row>
        <row r="137">
          <cell r="A137" t="str">
            <v>LT</v>
          </cell>
        </row>
        <row r="138">
          <cell r="A138" t="str">
            <v>LU</v>
          </cell>
        </row>
        <row r="139">
          <cell r="A139" t="str">
            <v>MO</v>
          </cell>
        </row>
        <row r="140">
          <cell r="A140" t="str">
            <v>MG</v>
          </cell>
        </row>
        <row r="141">
          <cell r="A141" t="str">
            <v>MW</v>
          </cell>
        </row>
        <row r="142">
          <cell r="A142" t="str">
            <v>MY</v>
          </cell>
        </row>
        <row r="143">
          <cell r="A143" t="str">
            <v>MV</v>
          </cell>
        </row>
        <row r="144">
          <cell r="A144" t="str">
            <v>ML</v>
          </cell>
        </row>
        <row r="145">
          <cell r="A145" t="str">
            <v>MT</v>
          </cell>
        </row>
        <row r="146">
          <cell r="A146" t="str">
            <v>MH</v>
          </cell>
        </row>
        <row r="147">
          <cell r="A147" t="str">
            <v>MQ</v>
          </cell>
        </row>
        <row r="148">
          <cell r="A148" t="str">
            <v>MR</v>
          </cell>
        </row>
        <row r="149">
          <cell r="A149" t="str">
            <v>MU</v>
          </cell>
        </row>
        <row r="150">
          <cell r="A150" t="str">
            <v>YT</v>
          </cell>
        </row>
        <row r="151">
          <cell r="A151" t="str">
            <v>MX</v>
          </cell>
        </row>
        <row r="152">
          <cell r="A152" t="str">
            <v>FM</v>
          </cell>
        </row>
        <row r="153">
          <cell r="A153" t="str">
            <v>MD</v>
          </cell>
        </row>
        <row r="154">
          <cell r="A154" t="str">
            <v>MC</v>
          </cell>
        </row>
        <row r="155">
          <cell r="A155" t="str">
            <v>MN</v>
          </cell>
        </row>
        <row r="156">
          <cell r="A156" t="str">
            <v>ME</v>
          </cell>
        </row>
        <row r="157">
          <cell r="A157" t="str">
            <v>MS</v>
          </cell>
        </row>
        <row r="158">
          <cell r="A158" t="str">
            <v>MA</v>
          </cell>
        </row>
        <row r="159">
          <cell r="A159" t="str">
            <v>MZ</v>
          </cell>
        </row>
        <row r="160">
          <cell r="A160" t="str">
            <v>MM</v>
          </cell>
        </row>
        <row r="161">
          <cell r="A161" t="str">
            <v>NA</v>
          </cell>
        </row>
        <row r="162">
          <cell r="A162" t="str">
            <v>NR</v>
          </cell>
        </row>
        <row r="163">
          <cell r="A163" t="str">
            <v>NP</v>
          </cell>
        </row>
        <row r="164">
          <cell r="A164" t="str">
            <v>NL</v>
          </cell>
        </row>
        <row r="165">
          <cell r="A165" t="str">
            <v>AN</v>
          </cell>
        </row>
        <row r="166">
          <cell r="A166" t="str">
            <v>NT</v>
          </cell>
        </row>
        <row r="167">
          <cell r="A167" t="str">
            <v>NC</v>
          </cell>
        </row>
        <row r="168">
          <cell r="A168" t="str">
            <v>NZ</v>
          </cell>
        </row>
        <row r="169">
          <cell r="A169" t="str">
            <v>NI</v>
          </cell>
        </row>
        <row r="170">
          <cell r="A170" t="str">
            <v>NE</v>
          </cell>
        </row>
        <row r="171">
          <cell r="A171" t="str">
            <v>NG</v>
          </cell>
        </row>
        <row r="172">
          <cell r="A172" t="str">
            <v>NU</v>
          </cell>
        </row>
        <row r="173">
          <cell r="A173" t="str">
            <v>NF</v>
          </cell>
        </row>
        <row r="174">
          <cell r="A174" t="str">
            <v>MP</v>
          </cell>
        </row>
        <row r="175">
          <cell r="A175" t="str">
            <v>NO</v>
          </cell>
        </row>
        <row r="176">
          <cell r="A176" t="str">
            <v>OM</v>
          </cell>
        </row>
        <row r="177">
          <cell r="A177" t="str">
            <v>PK</v>
          </cell>
        </row>
        <row r="178">
          <cell r="A178" t="str">
            <v>PW</v>
          </cell>
        </row>
        <row r="179">
          <cell r="A179" t="str">
            <v>PS</v>
          </cell>
        </row>
        <row r="180">
          <cell r="A180" t="str">
            <v>PA</v>
          </cell>
        </row>
        <row r="181">
          <cell r="A181" t="str">
            <v>PG</v>
          </cell>
        </row>
        <row r="182">
          <cell r="A182" t="str">
            <v>PY</v>
          </cell>
        </row>
        <row r="183">
          <cell r="A183" t="str">
            <v>PE</v>
          </cell>
        </row>
        <row r="184">
          <cell r="A184" t="str">
            <v>PH</v>
          </cell>
        </row>
        <row r="185">
          <cell r="A185" t="str">
            <v>PN</v>
          </cell>
        </row>
        <row r="186">
          <cell r="A186" t="str">
            <v>PL</v>
          </cell>
        </row>
        <row r="187">
          <cell r="A187" t="str">
            <v>PT</v>
          </cell>
        </row>
        <row r="188">
          <cell r="A188" t="str">
            <v>PR</v>
          </cell>
        </row>
        <row r="189">
          <cell r="A189" t="str">
            <v>QA</v>
          </cell>
        </row>
        <row r="190">
          <cell r="A190" t="str">
            <v>RE</v>
          </cell>
        </row>
        <row r="191">
          <cell r="A191" t="str">
            <v>RO</v>
          </cell>
        </row>
        <row r="192">
          <cell r="A192" t="str">
            <v>RU</v>
          </cell>
        </row>
        <row r="193">
          <cell r="A193" t="str">
            <v>RW</v>
          </cell>
        </row>
        <row r="194">
          <cell r="A194" t="str">
            <v>GS</v>
          </cell>
        </row>
        <row r="195">
          <cell r="A195" t="str">
            <v>KN</v>
          </cell>
        </row>
        <row r="196">
          <cell r="A196" t="str">
            <v>LC</v>
          </cell>
        </row>
        <row r="197">
          <cell r="A197" t="str">
            <v>MF</v>
          </cell>
        </row>
        <row r="198">
          <cell r="A198" t="str">
            <v>VC</v>
          </cell>
        </row>
        <row r="199">
          <cell r="A199" t="str">
            <v>WS</v>
          </cell>
        </row>
        <row r="200">
          <cell r="A200" t="str">
            <v>SM</v>
          </cell>
        </row>
        <row r="201">
          <cell r="A201" t="str">
            <v>ST</v>
          </cell>
        </row>
        <row r="202">
          <cell r="A202" t="str">
            <v>SA</v>
          </cell>
        </row>
        <row r="203">
          <cell r="A203" t="str">
            <v>SN</v>
          </cell>
        </row>
        <row r="204">
          <cell r="A204" t="str">
            <v>RS</v>
          </cell>
        </row>
        <row r="205">
          <cell r="A205" t="str">
            <v>YU</v>
          </cell>
        </row>
        <row r="206">
          <cell r="A206" t="str">
            <v>SC</v>
          </cell>
        </row>
        <row r="207">
          <cell r="A207" t="str">
            <v>SL</v>
          </cell>
        </row>
        <row r="208">
          <cell r="A208" t="str">
            <v>SG</v>
          </cell>
        </row>
        <row r="209">
          <cell r="A209" t="str">
            <v>SK</v>
          </cell>
        </row>
        <row r="210">
          <cell r="A210" t="str">
            <v>SI</v>
          </cell>
        </row>
        <row r="211">
          <cell r="A211" t="str">
            <v>SB</v>
          </cell>
        </row>
        <row r="212">
          <cell r="A212" t="str">
            <v>SO</v>
          </cell>
        </row>
        <row r="213">
          <cell r="A213" t="str">
            <v>ZA</v>
          </cell>
        </row>
        <row r="214">
          <cell r="A214" t="str">
            <v>SS</v>
          </cell>
        </row>
        <row r="215">
          <cell r="A215" t="str">
            <v>ES</v>
          </cell>
        </row>
        <row r="216">
          <cell r="A216" t="str">
            <v>LK</v>
          </cell>
        </row>
        <row r="217">
          <cell r="A217" t="str">
            <v>SH</v>
          </cell>
        </row>
        <row r="218">
          <cell r="A218" t="str">
            <v>PM</v>
          </cell>
        </row>
        <row r="219">
          <cell r="A219" t="str">
            <v>SD</v>
          </cell>
        </row>
        <row r="220">
          <cell r="A220" t="str">
            <v>SR</v>
          </cell>
        </row>
        <row r="221">
          <cell r="A221" t="str">
            <v>SJ</v>
          </cell>
        </row>
        <row r="222">
          <cell r="A222" t="str">
            <v>SZ</v>
          </cell>
        </row>
        <row r="223">
          <cell r="A223" t="str">
            <v>SE</v>
          </cell>
        </row>
        <row r="224">
          <cell r="A224" t="str">
            <v>CH</v>
          </cell>
        </row>
        <row r="225">
          <cell r="A225" t="str">
            <v>SY</v>
          </cell>
        </row>
        <row r="226">
          <cell r="A226" t="str">
            <v>TW</v>
          </cell>
        </row>
        <row r="227">
          <cell r="A227" t="str">
            <v>TJ</v>
          </cell>
        </row>
        <row r="228">
          <cell r="A228" t="str">
            <v>TZ</v>
          </cell>
        </row>
        <row r="229">
          <cell r="A229" t="str">
            <v>TH</v>
          </cell>
        </row>
        <row r="230">
          <cell r="A230" t="str">
            <v>TG</v>
          </cell>
        </row>
        <row r="231">
          <cell r="A231" t="str">
            <v>TK</v>
          </cell>
        </row>
        <row r="232">
          <cell r="A232" t="str">
            <v>TO</v>
          </cell>
        </row>
        <row r="233">
          <cell r="A233" t="str">
            <v>TT</v>
          </cell>
        </row>
        <row r="234">
          <cell r="A234" t="str">
            <v>TN</v>
          </cell>
        </row>
        <row r="235">
          <cell r="A235" t="str">
            <v>TR</v>
          </cell>
        </row>
        <row r="236">
          <cell r="A236" t="str">
            <v>TM</v>
          </cell>
        </row>
        <row r="237">
          <cell r="A237" t="str">
            <v>TC</v>
          </cell>
        </row>
        <row r="238">
          <cell r="A238" t="str">
            <v>TV</v>
          </cell>
        </row>
        <row r="239">
          <cell r="A239" t="str">
            <v>UG</v>
          </cell>
        </row>
        <row r="240">
          <cell r="A240" t="str">
            <v>UA</v>
          </cell>
        </row>
        <row r="241">
          <cell r="A241" t="str">
            <v>AE</v>
          </cell>
        </row>
        <row r="242">
          <cell r="A242" t="str">
            <v>UK</v>
          </cell>
        </row>
        <row r="243">
          <cell r="A243" t="str">
            <v>US</v>
          </cell>
        </row>
        <row r="244">
          <cell r="A244" t="str">
            <v>UY</v>
          </cell>
        </row>
        <row r="245">
          <cell r="A245" t="str">
            <v>UM</v>
          </cell>
        </row>
        <row r="246">
          <cell r="A246" t="str">
            <v>SU</v>
          </cell>
        </row>
        <row r="247">
          <cell r="A247" t="str">
            <v>UZ</v>
          </cell>
        </row>
        <row r="248">
          <cell r="A248" t="str">
            <v>VU</v>
          </cell>
        </row>
        <row r="249">
          <cell r="A249" t="str">
            <v>VA</v>
          </cell>
        </row>
        <row r="250">
          <cell r="A250" t="str">
            <v>VE</v>
          </cell>
        </row>
        <row r="251">
          <cell r="A251" t="str">
            <v>VN</v>
          </cell>
        </row>
        <row r="252">
          <cell r="A252" t="str">
            <v>VI</v>
          </cell>
        </row>
        <row r="253">
          <cell r="A253" t="str">
            <v>WF</v>
          </cell>
        </row>
        <row r="254">
          <cell r="A254" t="str">
            <v>EH</v>
          </cell>
        </row>
        <row r="255">
          <cell r="A255" t="str">
            <v>YE</v>
          </cell>
        </row>
        <row r="256">
          <cell r="A256" t="str">
            <v>ZR</v>
          </cell>
        </row>
        <row r="257">
          <cell r="A257" t="str">
            <v>ZM</v>
          </cell>
        </row>
        <row r="258">
          <cell r="A258" t="str">
            <v>ZW</v>
          </cell>
        </row>
        <row r="259">
          <cell r="A259" t="str">
            <v>CW</v>
          </cell>
        </row>
        <row r="260">
          <cell r="A260" t="str">
            <v>IFI</v>
          </cell>
        </row>
        <row r="261">
          <cell r="A261" t="str">
            <v>BL</v>
          </cell>
        </row>
      </sheetData>
      <sheetData sheetId="14"/>
      <sheetData sheetId="15"/>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NB (Stock)"/>
      <sheetName val="D-NB (Flow)"/>
      <sheetName val="Data"/>
      <sheetName val="DataFlow"/>
      <sheetName val="Correction"/>
      <sheetName val="Correction_Add"/>
      <sheetName val="Main"/>
      <sheetName val="IncorrectDepRates"/>
      <sheetName val="check"/>
    </sheetNames>
    <sheetDataSet>
      <sheetData sheetId="0"/>
      <sheetData sheetId="1"/>
      <sheetData sheetId="2">
        <row r="1">
          <cell r="A1" t="str">
            <v>Date</v>
          </cell>
          <cell r="B1">
            <v>44043</v>
          </cell>
        </row>
        <row r="2">
          <cell r="A2" t="str">
            <v>Client Business ID</v>
          </cell>
          <cell r="B2" t="str">
            <v>2699512,1195866,1093891,2012282,2060153,6322641,1217091,6459577,3834161,1615391,3747646,2457191,2240199</v>
          </cell>
        </row>
        <row r="3">
          <cell r="A3" t="str">
            <v>without this client</v>
          </cell>
          <cell r="B3">
            <v>1</v>
          </cell>
        </row>
        <row r="5">
          <cell r="A5" t="str">
            <v>DepositTypeName</v>
          </cell>
          <cell r="B5" t="str">
            <v>IsLegalPerson</v>
          </cell>
          <cell r="C5" t="str">
            <v>IsResident</v>
          </cell>
          <cell r="D5" t="str">
            <v>CURRENCY</v>
          </cell>
          <cell r="E5" t="str">
            <v>AmountBacket</v>
          </cell>
          <cell r="F5" t="str">
            <v>MaturityBucket</v>
          </cell>
          <cell r="G5" t="str">
            <v>RepIntrst*BalanceInGel</v>
          </cell>
          <cell r="H5" t="str">
            <v>BalanceInGel</v>
          </cell>
          <cell r="I5" t="str">
            <v>COUNT</v>
          </cell>
        </row>
        <row r="6">
          <cell r="A6" t="str">
            <v>მიმდინარე ანგარიში</v>
          </cell>
          <cell r="B6" t="b">
            <v>0</v>
          </cell>
          <cell r="C6" t="b">
            <v>1</v>
          </cell>
          <cell r="D6" t="str">
            <v>GEL</v>
          </cell>
          <cell r="E6">
            <v>1</v>
          </cell>
          <cell r="F6">
            <v>1</v>
          </cell>
          <cell r="H6">
            <v>-2.199999988079071E-3</v>
          </cell>
          <cell r="I6">
            <v>0</v>
          </cell>
        </row>
        <row r="7">
          <cell r="A7" t="str">
            <v>მიმდინარე ანგარიში</v>
          </cell>
          <cell r="B7" t="b">
            <v>0</v>
          </cell>
          <cell r="C7" t="b">
            <v>1</v>
          </cell>
          <cell r="D7" t="str">
            <v>USD</v>
          </cell>
          <cell r="E7">
            <v>1</v>
          </cell>
          <cell r="F7">
            <v>1</v>
          </cell>
          <cell r="H7">
            <v>-1.5342384576797485E-3</v>
          </cell>
          <cell r="I7">
            <v>0</v>
          </cell>
        </row>
        <row r="8">
          <cell r="A8" t="str">
            <v>მიმდინარე ანგარიში</v>
          </cell>
          <cell r="B8" t="b">
            <v>1</v>
          </cell>
          <cell r="C8" t="b">
            <v>1</v>
          </cell>
          <cell r="D8" t="str">
            <v>GEL</v>
          </cell>
          <cell r="E8">
            <v>9</v>
          </cell>
          <cell r="F8">
            <v>1</v>
          </cell>
          <cell r="H8">
            <v>-44.102100372314453</v>
          </cell>
          <cell r="I8">
            <v>0</v>
          </cell>
        </row>
        <row r="9">
          <cell r="A9" t="str">
            <v>მიმდინარე ანგარიში</v>
          </cell>
          <cell r="B9" t="b">
            <v>1</v>
          </cell>
          <cell r="C9" t="b">
            <v>1</v>
          </cell>
          <cell r="D9" t="str">
            <v>USD</v>
          </cell>
          <cell r="E9">
            <v>9</v>
          </cell>
          <cell r="F9">
            <v>1</v>
          </cell>
          <cell r="H9">
            <v>-59321.676071882248</v>
          </cell>
          <cell r="I9">
            <v>0</v>
          </cell>
        </row>
        <row r="10">
          <cell r="A10" t="str">
            <v>მიმდინარე ანგარიში</v>
          </cell>
          <cell r="B10" t="b">
            <v>0</v>
          </cell>
          <cell r="C10" t="b">
            <v>0</v>
          </cell>
          <cell r="D10" t="str">
            <v>GEL</v>
          </cell>
          <cell r="E10">
            <v>1</v>
          </cell>
          <cell r="F10">
            <v>1</v>
          </cell>
          <cell r="H10">
            <v>0</v>
          </cell>
          <cell r="I10">
            <v>0</v>
          </cell>
        </row>
        <row r="11">
          <cell r="A11" t="str">
            <v>მიმდინარე ანგარიში</v>
          </cell>
          <cell r="B11" t="b">
            <v>0</v>
          </cell>
          <cell r="C11" t="b">
            <v>0</v>
          </cell>
          <cell r="D11" t="str">
            <v>USD</v>
          </cell>
          <cell r="E11">
            <v>1</v>
          </cell>
          <cell r="F11">
            <v>1</v>
          </cell>
          <cell r="H11">
            <v>2.0626187324523926E-3</v>
          </cell>
          <cell r="I11">
            <v>0</v>
          </cell>
        </row>
        <row r="12">
          <cell r="A12" t="str">
            <v>მიმდინარე ანგარიში</v>
          </cell>
          <cell r="B12" t="b">
            <v>1</v>
          </cell>
          <cell r="C12" t="b">
            <v>0</v>
          </cell>
          <cell r="D12" t="str">
            <v>GEL</v>
          </cell>
          <cell r="E12">
            <v>1</v>
          </cell>
          <cell r="F12">
            <v>1</v>
          </cell>
          <cell r="H12">
            <v>0</v>
          </cell>
          <cell r="I12">
            <v>0</v>
          </cell>
        </row>
        <row r="13">
          <cell r="A13" t="str">
            <v>მიმდინარე ანგარიში</v>
          </cell>
          <cell r="B13" t="b">
            <v>1</v>
          </cell>
          <cell r="C13" t="b">
            <v>0</v>
          </cell>
          <cell r="D13" t="str">
            <v>USD</v>
          </cell>
          <cell r="E13">
            <v>1</v>
          </cell>
          <cell r="F13">
            <v>1</v>
          </cell>
          <cell r="H13">
            <v>-4.0699094533920288E-3</v>
          </cell>
          <cell r="I13">
            <v>0</v>
          </cell>
        </row>
        <row r="14">
          <cell r="I14">
            <v>0</v>
          </cell>
        </row>
        <row r="15">
          <cell r="A15" t="str">
            <v>მოთხოვნამდე</v>
          </cell>
          <cell r="B15" t="b">
            <v>0</v>
          </cell>
          <cell r="C15" t="b">
            <v>1</v>
          </cell>
          <cell r="D15" t="str">
            <v>GEL</v>
          </cell>
          <cell r="E15">
            <v>1</v>
          </cell>
          <cell r="F15">
            <v>1</v>
          </cell>
          <cell r="H15">
            <v>0</v>
          </cell>
          <cell r="I15">
            <v>0</v>
          </cell>
        </row>
        <row r="16">
          <cell r="A16" t="str">
            <v>მოთხოვნამდე</v>
          </cell>
          <cell r="B16" t="b">
            <v>0</v>
          </cell>
          <cell r="C16" t="b">
            <v>1</v>
          </cell>
          <cell r="D16" t="str">
            <v>USD</v>
          </cell>
          <cell r="E16">
            <v>1</v>
          </cell>
          <cell r="F16">
            <v>1</v>
          </cell>
          <cell r="H16">
            <v>-4.3462514877319336E-3</v>
          </cell>
          <cell r="I16">
            <v>0</v>
          </cell>
        </row>
        <row r="17">
          <cell r="A17" t="str">
            <v>მოთხოვნამდე</v>
          </cell>
          <cell r="B17" t="b">
            <v>1</v>
          </cell>
          <cell r="C17" t="b">
            <v>1</v>
          </cell>
          <cell r="D17" t="str">
            <v>GEL</v>
          </cell>
          <cell r="E17">
            <v>1</v>
          </cell>
          <cell r="F17">
            <v>1</v>
          </cell>
          <cell r="H17">
            <v>-4.8000216484069824E-3</v>
          </cell>
          <cell r="I17">
            <v>0</v>
          </cell>
        </row>
        <row r="18">
          <cell r="A18" t="str">
            <v>მოთხოვნამდე</v>
          </cell>
          <cell r="B18" t="b">
            <v>1</v>
          </cell>
          <cell r="C18" t="b">
            <v>1</v>
          </cell>
          <cell r="D18" t="str">
            <v>USD</v>
          </cell>
          <cell r="E18">
            <v>1</v>
          </cell>
          <cell r="F18">
            <v>1</v>
          </cell>
          <cell r="H18">
            <v>-3.2507777214050293E-3</v>
          </cell>
          <cell r="I18">
            <v>0</v>
          </cell>
        </row>
        <row r="19">
          <cell r="A19" t="str">
            <v>მოთხოვნამდე</v>
          </cell>
          <cell r="B19" t="b">
            <v>0</v>
          </cell>
          <cell r="C19" t="b">
            <v>0</v>
          </cell>
          <cell r="D19" t="str">
            <v>GEL</v>
          </cell>
          <cell r="E19">
            <v>1</v>
          </cell>
          <cell r="F19">
            <v>1</v>
          </cell>
          <cell r="H19">
            <v>4.7999974340200424E-3</v>
          </cell>
          <cell r="I19">
            <v>0</v>
          </cell>
        </row>
        <row r="20">
          <cell r="A20" t="str">
            <v>მოთხოვნამდე</v>
          </cell>
          <cell r="B20" t="b">
            <v>0</v>
          </cell>
          <cell r="C20" t="b">
            <v>0</v>
          </cell>
          <cell r="D20" t="str">
            <v>USD</v>
          </cell>
          <cell r="E20">
            <v>1</v>
          </cell>
          <cell r="F20">
            <v>1</v>
          </cell>
          <cell r="H20">
            <v>-3.4950375556945801E-3</v>
          </cell>
          <cell r="I20">
            <v>0</v>
          </cell>
        </row>
        <row r="21">
          <cell r="A21" t="str">
            <v>მოთხოვნამდე</v>
          </cell>
          <cell r="B21" t="b">
            <v>1</v>
          </cell>
          <cell r="C21" t="b">
            <v>0</v>
          </cell>
          <cell r="D21" t="str">
            <v>GEL</v>
          </cell>
          <cell r="E21">
            <v>1</v>
          </cell>
          <cell r="F21">
            <v>1</v>
          </cell>
          <cell r="H21">
            <v>0</v>
          </cell>
          <cell r="I21">
            <v>0</v>
          </cell>
        </row>
        <row r="22">
          <cell r="A22" t="str">
            <v>მოთხოვნამდე</v>
          </cell>
          <cell r="B22" t="b">
            <v>1</v>
          </cell>
          <cell r="C22" t="b">
            <v>0</v>
          </cell>
          <cell r="D22" t="str">
            <v>USD</v>
          </cell>
          <cell r="E22">
            <v>1</v>
          </cell>
          <cell r="F22">
            <v>1</v>
          </cell>
          <cell r="H22">
            <v>4.5109987258911133E-3</v>
          </cell>
          <cell r="I22">
            <v>0</v>
          </cell>
        </row>
        <row r="23">
          <cell r="I23">
            <v>0</v>
          </cell>
        </row>
        <row r="24">
          <cell r="A24" t="str">
            <v>ვადიანი</v>
          </cell>
          <cell r="B24" t="b">
            <v>0</v>
          </cell>
          <cell r="C24" t="b">
            <v>1</v>
          </cell>
          <cell r="D24" t="str">
            <v>GEL</v>
          </cell>
          <cell r="E24">
            <v>1</v>
          </cell>
          <cell r="F24">
            <v>1</v>
          </cell>
          <cell r="H24">
            <v>3.099977970123291E-3</v>
          </cell>
          <cell r="I24">
            <v>0</v>
          </cell>
        </row>
        <row r="25">
          <cell r="A25" t="str">
            <v>ვადიანი</v>
          </cell>
          <cell r="B25" t="b">
            <v>0</v>
          </cell>
          <cell r="C25" t="b">
            <v>1</v>
          </cell>
          <cell r="D25" t="str">
            <v>USD</v>
          </cell>
          <cell r="E25">
            <v>3</v>
          </cell>
          <cell r="F25">
            <v>2</v>
          </cell>
          <cell r="H25">
            <v>-1.3320446014404297E-3</v>
          </cell>
          <cell r="I25">
            <v>0</v>
          </cell>
        </row>
        <row r="26">
          <cell r="A26" t="str">
            <v>ვადიანი</v>
          </cell>
          <cell r="B26" t="b">
            <v>1</v>
          </cell>
          <cell r="C26" t="b">
            <v>1</v>
          </cell>
          <cell r="D26" t="str">
            <v>GEL</v>
          </cell>
          <cell r="E26">
            <v>1</v>
          </cell>
          <cell r="F26">
            <v>1</v>
          </cell>
          <cell r="H26">
            <v>1.6001462936401367E-3</v>
          </cell>
          <cell r="I26">
            <v>0</v>
          </cell>
        </row>
        <row r="27">
          <cell r="A27" t="str">
            <v>ვადიანი</v>
          </cell>
          <cell r="B27" t="b">
            <v>1</v>
          </cell>
          <cell r="C27" t="b">
            <v>1</v>
          </cell>
          <cell r="D27" t="str">
            <v>USD</v>
          </cell>
          <cell r="E27">
            <v>1</v>
          </cell>
          <cell r="F27">
            <v>1</v>
          </cell>
          <cell r="H27">
            <v>-1.3710111379623413E-3</v>
          </cell>
          <cell r="I27">
            <v>0</v>
          </cell>
        </row>
        <row r="28">
          <cell r="A28" t="str">
            <v>ვადიანი</v>
          </cell>
          <cell r="B28" t="b">
            <v>0</v>
          </cell>
          <cell r="C28" t="b">
            <v>0</v>
          </cell>
          <cell r="D28" t="str">
            <v>GEL</v>
          </cell>
          <cell r="E28">
            <v>1</v>
          </cell>
          <cell r="F28">
            <v>2</v>
          </cell>
          <cell r="H28">
            <v>0</v>
          </cell>
          <cell r="I28">
            <v>0</v>
          </cell>
        </row>
        <row r="29">
          <cell r="A29" t="str">
            <v>ვადიანი</v>
          </cell>
          <cell r="B29" t="b">
            <v>0</v>
          </cell>
          <cell r="C29" t="b">
            <v>0</v>
          </cell>
          <cell r="D29" t="str">
            <v>USD</v>
          </cell>
          <cell r="E29">
            <v>1</v>
          </cell>
          <cell r="F29">
            <v>1</v>
          </cell>
          <cell r="H29">
            <v>3.2920241355895996E-3</v>
          </cell>
          <cell r="I29">
            <v>0</v>
          </cell>
        </row>
        <row r="30">
          <cell r="A30" t="str">
            <v>ვადიანი</v>
          </cell>
          <cell r="B30" t="b">
            <v>1</v>
          </cell>
          <cell r="C30" t="b">
            <v>0</v>
          </cell>
          <cell r="D30" t="str">
            <v>GEL</v>
          </cell>
          <cell r="E30">
            <v>1</v>
          </cell>
          <cell r="F30">
            <v>1</v>
          </cell>
          <cell r="H30">
            <v>0</v>
          </cell>
          <cell r="I30">
            <v>0</v>
          </cell>
        </row>
        <row r="31">
          <cell r="A31" t="str">
            <v>ვადიანი</v>
          </cell>
          <cell r="B31" t="b">
            <v>1</v>
          </cell>
          <cell r="C31" t="b">
            <v>0</v>
          </cell>
          <cell r="D31" t="str">
            <v>USD</v>
          </cell>
          <cell r="E31">
            <v>1</v>
          </cell>
          <cell r="F31">
            <v>1</v>
          </cell>
          <cell r="H31">
            <v>2.9440037906169891E-3</v>
          </cell>
        </row>
        <row r="32">
          <cell r="E32" t="str">
            <v xml:space="preserve"> </v>
          </cell>
        </row>
        <row r="35">
          <cell r="A35" t="str">
            <v>DepositTypeName</v>
          </cell>
          <cell r="B35" t="str">
            <v>IsLegalPerson</v>
          </cell>
          <cell r="C35" t="str">
            <v>IsResident</v>
          </cell>
          <cell r="D35" t="str">
            <v>CURRENCY</v>
          </cell>
          <cell r="E35" t="str">
            <v>AmountBacket</v>
          </cell>
          <cell r="F35" t="str">
            <v>MaturityBucket</v>
          </cell>
          <cell r="G35" t="str">
            <v>RepIntrst*BalanceInGel</v>
          </cell>
          <cell r="H35" t="str">
            <v>BalanceInGel</v>
          </cell>
          <cell r="I35" t="str">
            <v>COUNT</v>
          </cell>
        </row>
        <row r="36">
          <cell r="A36" t="str">
            <v>ბარათი</v>
          </cell>
          <cell r="B36" t="b">
            <v>0</v>
          </cell>
          <cell r="C36" t="b">
            <v>0</v>
          </cell>
          <cell r="D36" t="str">
            <v>USD</v>
          </cell>
          <cell r="E36">
            <v>2</v>
          </cell>
          <cell r="F36">
            <v>1</v>
          </cell>
          <cell r="G36">
            <v>0</v>
          </cell>
          <cell r="H36">
            <v>1888243.3904692801</v>
          </cell>
          <cell r="I36">
            <v>1307</v>
          </cell>
        </row>
        <row r="37">
          <cell r="A37" t="str">
            <v>ბარათი</v>
          </cell>
          <cell r="B37" t="b">
            <v>0</v>
          </cell>
          <cell r="C37" t="b">
            <v>0</v>
          </cell>
          <cell r="D37" t="str">
            <v>USD</v>
          </cell>
          <cell r="E37">
            <v>5</v>
          </cell>
          <cell r="F37">
            <v>1</v>
          </cell>
          <cell r="G37">
            <v>0</v>
          </cell>
          <cell r="H37">
            <v>27607047.001131002</v>
          </cell>
          <cell r="I37">
            <v>385</v>
          </cell>
        </row>
        <row r="38">
          <cell r="A38" t="str">
            <v>ბარათი</v>
          </cell>
          <cell r="B38" t="b">
            <v>0</v>
          </cell>
          <cell r="C38" t="b">
            <v>1</v>
          </cell>
          <cell r="D38" t="str">
            <v>EUR</v>
          </cell>
          <cell r="E38">
            <v>5</v>
          </cell>
          <cell r="F38">
            <v>1</v>
          </cell>
          <cell r="G38">
            <v>0</v>
          </cell>
          <cell r="H38">
            <v>14215787.94469</v>
          </cell>
          <cell r="I38">
            <v>206</v>
          </cell>
        </row>
        <row r="39">
          <cell r="A39" t="str">
            <v>ბარათი</v>
          </cell>
          <cell r="B39" t="b">
            <v>0</v>
          </cell>
          <cell r="C39" t="b">
            <v>1</v>
          </cell>
          <cell r="D39" t="str">
            <v>EUR</v>
          </cell>
          <cell r="E39">
            <v>8</v>
          </cell>
          <cell r="F39">
            <v>1</v>
          </cell>
          <cell r="G39">
            <v>0</v>
          </cell>
          <cell r="H39">
            <v>7223378.7531780005</v>
          </cell>
          <cell r="I39">
            <v>3</v>
          </cell>
        </row>
        <row r="40">
          <cell r="A40" t="str">
            <v>ბარათი</v>
          </cell>
          <cell r="B40" t="b">
            <v>1</v>
          </cell>
          <cell r="C40" t="b">
            <v>1</v>
          </cell>
          <cell r="D40" t="str">
            <v>EUR</v>
          </cell>
          <cell r="E40">
            <v>1</v>
          </cell>
          <cell r="F40">
            <v>1</v>
          </cell>
          <cell r="G40">
            <v>0</v>
          </cell>
          <cell r="H40">
            <v>150632.86924614001</v>
          </cell>
          <cell r="I40">
            <v>1560</v>
          </cell>
        </row>
        <row r="41">
          <cell r="A41" t="str">
            <v>ბარათი</v>
          </cell>
          <cell r="B41" t="b">
            <v>1</v>
          </cell>
          <cell r="C41" t="b">
            <v>1</v>
          </cell>
          <cell r="D41" t="str">
            <v>EUR</v>
          </cell>
          <cell r="E41">
            <v>4</v>
          </cell>
          <cell r="F41">
            <v>1</v>
          </cell>
          <cell r="G41">
            <v>0</v>
          </cell>
          <cell r="H41">
            <v>592313.15015200002</v>
          </cell>
          <cell r="I41">
            <v>19</v>
          </cell>
        </row>
        <row r="42">
          <cell r="A42" t="str">
            <v>ბარათი</v>
          </cell>
          <cell r="B42" t="b">
            <v>1</v>
          </cell>
          <cell r="C42" t="b">
            <v>1</v>
          </cell>
          <cell r="D42" t="str">
            <v>GEL</v>
          </cell>
          <cell r="E42">
            <v>7</v>
          </cell>
          <cell r="F42">
            <v>1</v>
          </cell>
          <cell r="G42">
            <v>0</v>
          </cell>
          <cell r="H42">
            <v>4112860.42</v>
          </cell>
          <cell r="I42">
            <v>6</v>
          </cell>
        </row>
        <row r="43">
          <cell r="A43" t="str">
            <v>ვადიანი</v>
          </cell>
          <cell r="B43" t="b">
            <v>0</v>
          </cell>
          <cell r="C43" t="b">
            <v>0</v>
          </cell>
          <cell r="D43" t="str">
            <v>GEL</v>
          </cell>
          <cell r="E43">
            <v>1</v>
          </cell>
          <cell r="F43">
            <v>2</v>
          </cell>
          <cell r="G43">
            <v>51499.1875</v>
          </cell>
          <cell r="H43">
            <v>5628.25</v>
          </cell>
          <cell r="I43">
            <v>15</v>
          </cell>
        </row>
        <row r="44">
          <cell r="A44" t="str">
            <v>ვადიანი</v>
          </cell>
          <cell r="B44" t="b">
            <v>0</v>
          </cell>
          <cell r="C44" t="b">
            <v>0</v>
          </cell>
          <cell r="D44" t="str">
            <v>GEL</v>
          </cell>
          <cell r="E44">
            <v>1</v>
          </cell>
          <cell r="F44">
            <v>5</v>
          </cell>
          <cell r="G44">
            <v>18596.705000000002</v>
          </cell>
          <cell r="H44">
            <v>1817.89</v>
          </cell>
          <cell r="I44">
            <v>8</v>
          </cell>
        </row>
        <row r="45">
          <cell r="A45" t="str">
            <v>ვადიანი</v>
          </cell>
          <cell r="B45" t="b">
            <v>0</v>
          </cell>
          <cell r="C45" t="b">
            <v>0</v>
          </cell>
          <cell r="D45" t="str">
            <v>GEL</v>
          </cell>
          <cell r="E45">
            <v>2</v>
          </cell>
          <cell r="F45">
            <v>1</v>
          </cell>
          <cell r="G45">
            <v>90173.5</v>
          </cell>
          <cell r="H45">
            <v>9630</v>
          </cell>
          <cell r="I45">
            <v>5</v>
          </cell>
        </row>
        <row r="46">
          <cell r="A46" t="str">
            <v>ვადიანი</v>
          </cell>
          <cell r="B46" t="b">
            <v>0</v>
          </cell>
          <cell r="C46" t="b">
            <v>0</v>
          </cell>
          <cell r="D46" t="str">
            <v>GEL</v>
          </cell>
          <cell r="E46">
            <v>2</v>
          </cell>
          <cell r="F46">
            <v>4</v>
          </cell>
          <cell r="G46">
            <v>264847.63500000001</v>
          </cell>
          <cell r="H46">
            <v>27181.37</v>
          </cell>
          <cell r="I46">
            <v>18</v>
          </cell>
        </row>
        <row r="47">
          <cell r="A47" t="str">
            <v>ვადიანი</v>
          </cell>
          <cell r="B47" t="b">
            <v>0</v>
          </cell>
          <cell r="C47" t="b">
            <v>0</v>
          </cell>
          <cell r="D47" t="str">
            <v>GEL</v>
          </cell>
          <cell r="E47">
            <v>3</v>
          </cell>
          <cell r="F47">
            <v>3</v>
          </cell>
          <cell r="G47">
            <v>7599025.466</v>
          </cell>
          <cell r="H47">
            <v>763262.58</v>
          </cell>
          <cell r="I47">
            <v>86</v>
          </cell>
        </row>
        <row r="48">
          <cell r="A48" t="str">
            <v>ვადიანი</v>
          </cell>
          <cell r="B48" t="b">
            <v>0</v>
          </cell>
          <cell r="C48" t="b">
            <v>0</v>
          </cell>
          <cell r="D48" t="str">
            <v>GEL</v>
          </cell>
          <cell r="E48">
            <v>4</v>
          </cell>
          <cell r="F48">
            <v>2</v>
          </cell>
          <cell r="G48">
            <v>36471335.463500001</v>
          </cell>
          <cell r="H48">
            <v>3312865.71</v>
          </cell>
          <cell r="I48">
            <v>75</v>
          </cell>
        </row>
        <row r="49">
          <cell r="A49" t="str">
            <v>ვადიანი</v>
          </cell>
          <cell r="B49" t="b">
            <v>0</v>
          </cell>
          <cell r="C49" t="b">
            <v>0</v>
          </cell>
          <cell r="D49" t="str">
            <v>GEL</v>
          </cell>
          <cell r="E49">
            <v>5</v>
          </cell>
          <cell r="F49">
            <v>1</v>
          </cell>
          <cell r="G49">
            <v>9137399</v>
          </cell>
          <cell r="H49">
            <v>883760</v>
          </cell>
          <cell r="I49">
            <v>11</v>
          </cell>
        </row>
        <row r="50">
          <cell r="A50" t="str">
            <v>ვადიანი</v>
          </cell>
          <cell r="B50" t="b">
            <v>0</v>
          </cell>
          <cell r="C50" t="b">
            <v>0</v>
          </cell>
          <cell r="D50" t="str">
            <v>USD</v>
          </cell>
          <cell r="E50">
            <v>1</v>
          </cell>
          <cell r="F50">
            <v>5</v>
          </cell>
          <cell r="G50">
            <v>2694.808916</v>
          </cell>
          <cell r="H50">
            <v>917.94515799999999</v>
          </cell>
          <cell r="I50">
            <v>3</v>
          </cell>
        </row>
        <row r="51">
          <cell r="A51" t="str">
            <v>ვადიანი</v>
          </cell>
          <cell r="B51" t="b">
            <v>0</v>
          </cell>
          <cell r="C51" t="b">
            <v>0</v>
          </cell>
          <cell r="D51" t="str">
            <v>USD</v>
          </cell>
          <cell r="E51">
            <v>2</v>
          </cell>
          <cell r="F51">
            <v>1</v>
          </cell>
          <cell r="G51">
            <v>6205.2380000000003</v>
          </cell>
          <cell r="H51">
            <v>4915.04</v>
          </cell>
          <cell r="I51">
            <v>3</v>
          </cell>
        </row>
        <row r="52">
          <cell r="A52" t="str">
            <v>ვადიანი</v>
          </cell>
          <cell r="B52" t="b">
            <v>0</v>
          </cell>
          <cell r="C52" t="b">
            <v>0</v>
          </cell>
          <cell r="D52" t="str">
            <v>USD</v>
          </cell>
          <cell r="E52">
            <v>2</v>
          </cell>
          <cell r="F52">
            <v>4</v>
          </cell>
          <cell r="G52">
            <v>41054.659445999998</v>
          </cell>
          <cell r="H52">
            <v>14996.831485999999</v>
          </cell>
          <cell r="I52">
            <v>10</v>
          </cell>
        </row>
        <row r="53">
          <cell r="A53" t="str">
            <v>ვადიანი</v>
          </cell>
          <cell r="B53" t="b">
            <v>0</v>
          </cell>
          <cell r="C53" t="b">
            <v>0</v>
          </cell>
          <cell r="D53" t="str">
            <v>USD</v>
          </cell>
          <cell r="E53">
            <v>3</v>
          </cell>
          <cell r="F53">
            <v>3</v>
          </cell>
          <cell r="G53">
            <v>2209939.1996289999</v>
          </cell>
          <cell r="H53">
            <v>901755.50774399994</v>
          </cell>
          <cell r="I53">
            <v>89</v>
          </cell>
        </row>
        <row r="54">
          <cell r="A54" t="str">
            <v>ვადიანი</v>
          </cell>
          <cell r="B54" t="b">
            <v>0</v>
          </cell>
          <cell r="C54" t="b">
            <v>0</v>
          </cell>
          <cell r="D54" t="str">
            <v>USD</v>
          </cell>
          <cell r="E54">
            <v>4</v>
          </cell>
          <cell r="F54">
            <v>2</v>
          </cell>
          <cell r="G54">
            <v>1270384.905459</v>
          </cell>
          <cell r="H54">
            <v>826533.554535</v>
          </cell>
          <cell r="I54">
            <v>27</v>
          </cell>
        </row>
        <row r="55">
          <cell r="A55" t="str">
            <v>ვადიანი</v>
          </cell>
          <cell r="B55" t="b">
            <v>0</v>
          </cell>
          <cell r="C55" t="b">
            <v>0</v>
          </cell>
          <cell r="D55" t="str">
            <v>USD</v>
          </cell>
          <cell r="E55">
            <v>4</v>
          </cell>
          <cell r="F55">
            <v>5</v>
          </cell>
          <cell r="G55">
            <v>2079448.8227339999</v>
          </cell>
          <cell r="H55">
            <v>747272.69792499999</v>
          </cell>
          <cell r="I55">
            <v>21</v>
          </cell>
        </row>
        <row r="56">
          <cell r="A56" t="str">
            <v>ვადიანი</v>
          </cell>
          <cell r="B56" t="b">
            <v>0</v>
          </cell>
          <cell r="C56" t="b">
            <v>0</v>
          </cell>
          <cell r="D56" t="str">
            <v>USD</v>
          </cell>
          <cell r="E56">
            <v>5</v>
          </cell>
          <cell r="F56">
            <v>1</v>
          </cell>
          <cell r="G56">
            <v>3387172.1688999999</v>
          </cell>
          <cell r="H56">
            <v>2045179.0473140001</v>
          </cell>
          <cell r="I56">
            <v>32</v>
          </cell>
        </row>
        <row r="57">
          <cell r="A57" t="str">
            <v>ვადიანი</v>
          </cell>
          <cell r="B57" t="b">
            <v>0</v>
          </cell>
          <cell r="C57" t="b">
            <v>0</v>
          </cell>
          <cell r="D57" t="str">
            <v>USD</v>
          </cell>
          <cell r="E57">
            <v>5</v>
          </cell>
          <cell r="F57">
            <v>4</v>
          </cell>
          <cell r="G57">
            <v>11952453.482873</v>
          </cell>
          <cell r="H57">
            <v>4071213.7373569999</v>
          </cell>
          <cell r="I57">
            <v>55</v>
          </cell>
        </row>
        <row r="58">
          <cell r="A58" t="str">
            <v>ვადიანი</v>
          </cell>
          <cell r="B58" t="b">
            <v>0</v>
          </cell>
          <cell r="C58" t="b">
            <v>0</v>
          </cell>
          <cell r="D58" t="str">
            <v>USD</v>
          </cell>
          <cell r="E58">
            <v>6</v>
          </cell>
          <cell r="F58">
            <v>3</v>
          </cell>
          <cell r="G58">
            <v>57336408.255831003</v>
          </cell>
          <cell r="H58">
            <v>21118787.573727999</v>
          </cell>
          <cell r="I58">
            <v>93</v>
          </cell>
        </row>
        <row r="59">
          <cell r="A59" t="str">
            <v>ვადიანი</v>
          </cell>
          <cell r="B59" t="b">
            <v>0</v>
          </cell>
          <cell r="C59" t="b">
            <v>0</v>
          </cell>
          <cell r="D59" t="str">
            <v>USD</v>
          </cell>
          <cell r="E59">
            <v>7</v>
          </cell>
          <cell r="F59">
            <v>2</v>
          </cell>
          <cell r="G59">
            <v>4293307.3704869999</v>
          </cell>
          <cell r="H59">
            <v>2304150.6003359999</v>
          </cell>
          <cell r="I59">
            <v>3</v>
          </cell>
        </row>
        <row r="60">
          <cell r="A60" t="str">
            <v>ვადიანი</v>
          </cell>
          <cell r="B60" t="b">
            <v>0</v>
          </cell>
          <cell r="C60" t="b">
            <v>0</v>
          </cell>
          <cell r="D60" t="str">
            <v>USD</v>
          </cell>
          <cell r="E60">
            <v>8</v>
          </cell>
          <cell r="F60">
            <v>1</v>
          </cell>
          <cell r="G60">
            <v>33161344.813999999</v>
          </cell>
          <cell r="H60">
            <v>16716358.23</v>
          </cell>
          <cell r="I60">
            <v>6</v>
          </cell>
        </row>
        <row r="61">
          <cell r="A61" t="str">
            <v>ვადიანი</v>
          </cell>
          <cell r="B61" t="b">
            <v>0</v>
          </cell>
          <cell r="C61" t="b">
            <v>1</v>
          </cell>
          <cell r="D61" t="str">
            <v>EUR</v>
          </cell>
          <cell r="E61">
            <v>8</v>
          </cell>
          <cell r="F61">
            <v>5</v>
          </cell>
          <cell r="G61">
            <v>2572841.0076239998</v>
          </cell>
          <cell r="H61">
            <v>3430454.6768319998</v>
          </cell>
          <cell r="I61">
            <v>1</v>
          </cell>
        </row>
        <row r="62">
          <cell r="A62" t="str">
            <v>ვადიანი</v>
          </cell>
          <cell r="B62" t="b">
            <v>0</v>
          </cell>
          <cell r="C62" t="b">
            <v>1</v>
          </cell>
          <cell r="D62" t="str">
            <v>USD</v>
          </cell>
          <cell r="E62">
            <v>1</v>
          </cell>
          <cell r="F62">
            <v>1</v>
          </cell>
          <cell r="G62">
            <v>84734.636822999993</v>
          </cell>
          <cell r="H62">
            <v>53792.010180999998</v>
          </cell>
          <cell r="I62">
            <v>151</v>
          </cell>
        </row>
        <row r="63">
          <cell r="A63" t="str">
            <v>ვადიანი</v>
          </cell>
          <cell r="B63" t="b">
            <v>0</v>
          </cell>
          <cell r="C63" t="b">
            <v>1</v>
          </cell>
          <cell r="D63" t="str">
            <v>USD</v>
          </cell>
          <cell r="E63">
            <v>1</v>
          </cell>
          <cell r="F63">
            <v>4</v>
          </cell>
          <cell r="G63">
            <v>425530.73286799999</v>
          </cell>
          <cell r="H63">
            <v>159206.40901100001</v>
          </cell>
          <cell r="I63">
            <v>389</v>
          </cell>
        </row>
        <row r="64">
          <cell r="A64" t="str">
            <v>ვადიანი</v>
          </cell>
          <cell r="B64" t="b">
            <v>0</v>
          </cell>
          <cell r="C64" t="b">
            <v>1</v>
          </cell>
          <cell r="D64" t="str">
            <v>USD</v>
          </cell>
          <cell r="E64">
            <v>2</v>
          </cell>
          <cell r="F64">
            <v>3</v>
          </cell>
          <cell r="G64">
            <v>2150749.5846830001</v>
          </cell>
          <cell r="H64">
            <v>788955.92340500001</v>
          </cell>
          <cell r="I64">
            <v>506</v>
          </cell>
        </row>
        <row r="65">
          <cell r="A65" t="str">
            <v>ვადიანი</v>
          </cell>
          <cell r="B65" t="b">
            <v>0</v>
          </cell>
          <cell r="C65" t="b">
            <v>1</v>
          </cell>
          <cell r="D65" t="str">
            <v>USD</v>
          </cell>
          <cell r="E65">
            <v>3</v>
          </cell>
          <cell r="F65">
            <v>2</v>
          </cell>
          <cell r="G65">
            <v>25385574.687796999</v>
          </cell>
          <cell r="H65">
            <v>12110752.283669</v>
          </cell>
          <cell r="I65">
            <v>1340</v>
          </cell>
        </row>
        <row r="66">
          <cell r="A66" t="str">
            <v>ვადიანი</v>
          </cell>
          <cell r="B66" t="b">
            <v>0</v>
          </cell>
          <cell r="C66" t="b">
            <v>1</v>
          </cell>
          <cell r="D66" t="str">
            <v>USD</v>
          </cell>
          <cell r="E66">
            <v>4</v>
          </cell>
          <cell r="F66">
            <v>1</v>
          </cell>
          <cell r="G66">
            <v>26771132.819362</v>
          </cell>
          <cell r="H66">
            <v>15824198.231972</v>
          </cell>
          <cell r="I66">
            <v>495</v>
          </cell>
        </row>
        <row r="67">
          <cell r="A67" t="str">
            <v>ვადიანი</v>
          </cell>
          <cell r="B67" t="b">
            <v>1</v>
          </cell>
          <cell r="C67" t="b">
            <v>1</v>
          </cell>
          <cell r="D67" t="str">
            <v>EUR</v>
          </cell>
          <cell r="E67">
            <v>8</v>
          </cell>
          <cell r="F67">
            <v>3</v>
          </cell>
          <cell r="G67">
            <v>8159044.5999999996</v>
          </cell>
          <cell r="H67">
            <v>4655094</v>
          </cell>
          <cell r="I67">
            <v>2</v>
          </cell>
        </row>
        <row r="68">
          <cell r="A68" t="str">
            <v>ვადიანი</v>
          </cell>
          <cell r="B68" t="b">
            <v>1</v>
          </cell>
          <cell r="C68" t="b">
            <v>1</v>
          </cell>
          <cell r="D68" t="str">
            <v>GEL</v>
          </cell>
          <cell r="E68">
            <v>6</v>
          </cell>
          <cell r="F68">
            <v>5</v>
          </cell>
          <cell r="G68">
            <v>5200000</v>
          </cell>
          <cell r="H68">
            <v>650000</v>
          </cell>
          <cell r="I68">
            <v>2</v>
          </cell>
        </row>
        <row r="69">
          <cell r="A69" t="str">
            <v>ვადიანი</v>
          </cell>
          <cell r="B69" t="b">
            <v>1</v>
          </cell>
          <cell r="C69" t="b">
            <v>1</v>
          </cell>
          <cell r="D69" t="str">
            <v>GEL</v>
          </cell>
          <cell r="E69">
            <v>7</v>
          </cell>
          <cell r="F69">
            <v>4</v>
          </cell>
          <cell r="G69">
            <v>11186000</v>
          </cell>
          <cell r="H69">
            <v>1170000</v>
          </cell>
          <cell r="I69">
            <v>2</v>
          </cell>
        </row>
        <row r="70">
          <cell r="A70" t="str">
            <v>ვადიანი</v>
          </cell>
          <cell r="B70" t="b">
            <v>1</v>
          </cell>
          <cell r="C70" t="b">
            <v>1</v>
          </cell>
          <cell r="D70" t="str">
            <v>GEL</v>
          </cell>
          <cell r="E70">
            <v>8</v>
          </cell>
          <cell r="F70">
            <v>3</v>
          </cell>
          <cell r="G70">
            <v>164500000</v>
          </cell>
          <cell r="H70">
            <v>16000000</v>
          </cell>
          <cell r="I70">
            <v>5</v>
          </cell>
        </row>
        <row r="71">
          <cell r="A71" t="str">
            <v>მიმდინარე ანგარიში</v>
          </cell>
          <cell r="B71" t="b">
            <v>0</v>
          </cell>
          <cell r="C71" t="b">
            <v>0</v>
          </cell>
          <cell r="D71" t="str">
            <v>GEL</v>
          </cell>
          <cell r="E71">
            <v>3</v>
          </cell>
          <cell r="F71">
            <v>1</v>
          </cell>
          <cell r="G71">
            <v>0</v>
          </cell>
          <cell r="H71">
            <v>1176183.3</v>
          </cell>
          <cell r="I71">
            <v>186</v>
          </cell>
        </row>
        <row r="72">
          <cell r="A72" t="str">
            <v>მიმდინარე ანგარიში</v>
          </cell>
          <cell r="B72" t="b">
            <v>0</v>
          </cell>
          <cell r="C72" t="b">
            <v>0</v>
          </cell>
          <cell r="D72" t="str">
            <v>USD</v>
          </cell>
          <cell r="E72">
            <v>3</v>
          </cell>
          <cell r="F72">
            <v>1</v>
          </cell>
          <cell r="G72">
            <v>6902.8511310000004</v>
          </cell>
          <cell r="H72">
            <v>6952232.2888632901</v>
          </cell>
          <cell r="I72">
            <v>1000</v>
          </cell>
        </row>
        <row r="73">
          <cell r="A73" t="str">
            <v>მიმდინარე ანგარიში</v>
          </cell>
          <cell r="B73" t="b">
            <v>0</v>
          </cell>
          <cell r="C73" t="b">
            <v>0</v>
          </cell>
          <cell r="D73" t="str">
            <v>USD</v>
          </cell>
          <cell r="E73">
            <v>6</v>
          </cell>
          <cell r="F73">
            <v>1</v>
          </cell>
          <cell r="G73">
            <v>329934.62284199998</v>
          </cell>
          <cell r="H73">
            <v>24885612.914604001</v>
          </cell>
          <cell r="I73">
            <v>109</v>
          </cell>
        </row>
        <row r="74">
          <cell r="A74" t="str">
            <v>მიმდინარე ანგარიში</v>
          </cell>
          <cell r="B74" t="b">
            <v>1</v>
          </cell>
          <cell r="C74" t="b">
            <v>0</v>
          </cell>
          <cell r="D74" t="str">
            <v>EUR</v>
          </cell>
          <cell r="E74">
            <v>9</v>
          </cell>
          <cell r="F74">
            <v>1</v>
          </cell>
          <cell r="G74">
            <v>0</v>
          </cell>
          <cell r="H74">
            <v>5444969.6282000002</v>
          </cell>
          <cell r="I74">
            <v>1</v>
          </cell>
        </row>
        <row r="75">
          <cell r="A75" t="str">
            <v>მიმდინარე ანგარიში</v>
          </cell>
          <cell r="B75" t="b">
            <v>1</v>
          </cell>
          <cell r="C75" t="b">
            <v>1</v>
          </cell>
          <cell r="D75" t="str">
            <v>EUR</v>
          </cell>
          <cell r="E75">
            <v>2</v>
          </cell>
          <cell r="F75">
            <v>1</v>
          </cell>
          <cell r="G75">
            <v>1317.084402</v>
          </cell>
          <cell r="H75">
            <v>404265.539896</v>
          </cell>
          <cell r="I75">
            <v>270</v>
          </cell>
        </row>
        <row r="76">
          <cell r="A76" t="str">
            <v>მიმდინარე ანგარიში</v>
          </cell>
          <cell r="B76" t="b">
            <v>1</v>
          </cell>
          <cell r="C76" t="b">
            <v>1</v>
          </cell>
          <cell r="D76" t="str">
            <v>EUR</v>
          </cell>
          <cell r="E76">
            <v>5</v>
          </cell>
          <cell r="F76">
            <v>1</v>
          </cell>
          <cell r="G76">
            <v>0</v>
          </cell>
          <cell r="H76">
            <v>15394734.525110001</v>
          </cell>
          <cell r="I76">
            <v>217</v>
          </cell>
        </row>
        <row r="77">
          <cell r="A77" t="str">
            <v>მიმდინარე ანგარიში</v>
          </cell>
          <cell r="B77" t="b">
            <v>1</v>
          </cell>
          <cell r="C77" t="b">
            <v>1</v>
          </cell>
          <cell r="D77" t="str">
            <v>EUR</v>
          </cell>
          <cell r="E77">
            <v>8</v>
          </cell>
          <cell r="F77">
            <v>1</v>
          </cell>
          <cell r="G77">
            <v>17861410.519028001</v>
          </cell>
          <cell r="H77">
            <v>96783295.629896</v>
          </cell>
          <cell r="I77">
            <v>48</v>
          </cell>
        </row>
        <row r="78">
          <cell r="A78" t="str">
            <v>მიმდინარე ანგარიში</v>
          </cell>
          <cell r="B78" t="b">
            <v>1</v>
          </cell>
          <cell r="C78" t="b">
            <v>1</v>
          </cell>
          <cell r="D78" t="str">
            <v>GEL</v>
          </cell>
          <cell r="E78">
            <v>7</v>
          </cell>
          <cell r="F78">
            <v>1</v>
          </cell>
          <cell r="G78">
            <v>266578023.20626301</v>
          </cell>
          <cell r="H78">
            <v>101049632.67</v>
          </cell>
          <cell r="I78">
            <v>143</v>
          </cell>
        </row>
        <row r="79">
          <cell r="A79" t="str">
            <v>მიმდინარე ანგარიში</v>
          </cell>
          <cell r="B79" t="b">
            <v>1</v>
          </cell>
          <cell r="C79" t="b">
            <v>1</v>
          </cell>
          <cell r="D79" t="str">
            <v>OTH</v>
          </cell>
          <cell r="E79">
            <v>3</v>
          </cell>
          <cell r="F79">
            <v>1</v>
          </cell>
          <cell r="G79">
            <v>0</v>
          </cell>
          <cell r="H79">
            <v>739279.52489213005</v>
          </cell>
          <cell r="I79">
            <v>99</v>
          </cell>
        </row>
        <row r="80">
          <cell r="A80" t="str">
            <v>მიმდინარე ანგარიში</v>
          </cell>
          <cell r="B80" t="b">
            <v>1</v>
          </cell>
          <cell r="C80" t="b">
            <v>1</v>
          </cell>
          <cell r="D80" t="str">
            <v>OTH</v>
          </cell>
          <cell r="E80">
            <v>6</v>
          </cell>
          <cell r="F80">
            <v>1</v>
          </cell>
          <cell r="G80">
            <v>0</v>
          </cell>
          <cell r="H80">
            <v>6342855.0556006003</v>
          </cell>
          <cell r="I80">
            <v>31</v>
          </cell>
        </row>
        <row r="81">
          <cell r="A81" t="str">
            <v>მოთხოვნამდე</v>
          </cell>
          <cell r="B81" t="b">
            <v>0</v>
          </cell>
          <cell r="C81" t="b">
            <v>0</v>
          </cell>
          <cell r="D81" t="str">
            <v>USD</v>
          </cell>
          <cell r="E81">
            <v>3</v>
          </cell>
          <cell r="F81">
            <v>1</v>
          </cell>
          <cell r="G81">
            <v>6945329.731342</v>
          </cell>
          <cell r="H81">
            <v>11831623.0279059</v>
          </cell>
          <cell r="I81">
            <v>1497</v>
          </cell>
        </row>
        <row r="82">
          <cell r="A82" t="str">
            <v>მოთხოვნამდე</v>
          </cell>
          <cell r="B82" t="b">
            <v>0</v>
          </cell>
          <cell r="C82" t="b">
            <v>1</v>
          </cell>
          <cell r="D82" t="str">
            <v>EUR</v>
          </cell>
          <cell r="E82">
            <v>7</v>
          </cell>
          <cell r="F82">
            <v>1</v>
          </cell>
          <cell r="G82">
            <v>0</v>
          </cell>
          <cell r="H82">
            <v>6914166.2993879998</v>
          </cell>
          <cell r="I82">
            <v>11</v>
          </cell>
        </row>
        <row r="83">
          <cell r="A83" t="str">
            <v>მოთხოვნამდე</v>
          </cell>
          <cell r="B83" t="b">
            <v>0</v>
          </cell>
          <cell r="C83" t="b">
            <v>1</v>
          </cell>
          <cell r="D83" t="str">
            <v>OTH</v>
          </cell>
          <cell r="E83">
            <v>5</v>
          </cell>
          <cell r="F83">
            <v>1</v>
          </cell>
          <cell r="G83">
            <v>89116.072585999995</v>
          </cell>
          <cell r="H83">
            <v>1394754.811458</v>
          </cell>
          <cell r="I83">
            <v>19</v>
          </cell>
        </row>
        <row r="84">
          <cell r="A84" t="str">
            <v>მოთხოვნამდე</v>
          </cell>
          <cell r="B84" t="b">
            <v>0</v>
          </cell>
          <cell r="C84" t="b">
            <v>1</v>
          </cell>
          <cell r="D84" t="str">
            <v>OTH</v>
          </cell>
          <cell r="E84">
            <v>8</v>
          </cell>
          <cell r="F84">
            <v>1</v>
          </cell>
          <cell r="G84">
            <v>1138899.385488</v>
          </cell>
          <cell r="H84">
            <v>2664147.3246960002</v>
          </cell>
          <cell r="I84">
            <v>2</v>
          </cell>
        </row>
        <row r="85">
          <cell r="A85" t="str">
            <v>მოთხოვნამდე</v>
          </cell>
          <cell r="B85" t="b">
            <v>1</v>
          </cell>
          <cell r="C85" t="b">
            <v>0</v>
          </cell>
          <cell r="D85" t="str">
            <v>GEL</v>
          </cell>
          <cell r="E85">
            <v>9</v>
          </cell>
          <cell r="F85">
            <v>1</v>
          </cell>
          <cell r="G85">
            <v>61252425.049999997</v>
          </cell>
          <cell r="H85">
            <v>12250485.01</v>
          </cell>
          <cell r="I85">
            <v>1</v>
          </cell>
        </row>
        <row r="86">
          <cell r="A86" t="str">
            <v>მოთხოვნამდე</v>
          </cell>
          <cell r="B86" t="b">
            <v>1</v>
          </cell>
          <cell r="C86" t="b">
            <v>0</v>
          </cell>
          <cell r="D86" t="str">
            <v>OTH</v>
          </cell>
          <cell r="E86">
            <v>5</v>
          </cell>
          <cell r="F86">
            <v>1</v>
          </cell>
          <cell r="G86">
            <v>67195.674167999998</v>
          </cell>
          <cell r="H86">
            <v>89594.232224000007</v>
          </cell>
          <cell r="I86">
            <v>1</v>
          </cell>
        </row>
        <row r="87">
          <cell r="A87" t="str">
            <v>მოთხოვნამდე</v>
          </cell>
          <cell r="B87" t="b">
            <v>1</v>
          </cell>
          <cell r="C87" t="b">
            <v>1</v>
          </cell>
          <cell r="D87" t="str">
            <v>EUR</v>
          </cell>
          <cell r="E87">
            <v>2</v>
          </cell>
          <cell r="F87">
            <v>1</v>
          </cell>
          <cell r="G87">
            <v>0</v>
          </cell>
          <cell r="H87">
            <v>12655.576716</v>
          </cell>
          <cell r="I87">
            <v>9</v>
          </cell>
        </row>
        <row r="88">
          <cell r="A88" t="str">
            <v>მოთხოვნამდე</v>
          </cell>
          <cell r="B88" t="b">
            <v>1</v>
          </cell>
          <cell r="C88" t="b">
            <v>1</v>
          </cell>
          <cell r="D88" t="str">
            <v>EUR</v>
          </cell>
          <cell r="E88">
            <v>5</v>
          </cell>
          <cell r="F88">
            <v>1</v>
          </cell>
          <cell r="G88">
            <v>32448.314684000001</v>
          </cell>
          <cell r="H88">
            <v>1158584.15277</v>
          </cell>
          <cell r="I88">
            <v>17</v>
          </cell>
        </row>
        <row r="89">
          <cell r="A89" t="str">
            <v>მოთხოვნამდე</v>
          </cell>
          <cell r="B89" t="b">
            <v>1</v>
          </cell>
          <cell r="C89" t="b">
            <v>1</v>
          </cell>
          <cell r="D89" t="str">
            <v>GEL</v>
          </cell>
          <cell r="E89">
            <v>5</v>
          </cell>
          <cell r="F89">
            <v>1</v>
          </cell>
          <cell r="G89">
            <v>21689339.416999999</v>
          </cell>
          <cell r="H89">
            <v>7390883.1600000001</v>
          </cell>
          <cell r="I89">
            <v>99</v>
          </cell>
        </row>
        <row r="90">
          <cell r="A90" t="str">
            <v>მოთხოვნამდე</v>
          </cell>
          <cell r="B90" t="b">
            <v>1</v>
          </cell>
          <cell r="C90" t="b">
            <v>1</v>
          </cell>
          <cell r="D90" t="str">
            <v>GEL</v>
          </cell>
          <cell r="E90">
            <v>8</v>
          </cell>
          <cell r="F90">
            <v>1</v>
          </cell>
          <cell r="G90">
            <v>434318539.62</v>
          </cell>
          <cell r="H90">
            <v>75069820.030000001</v>
          </cell>
          <cell r="I90">
            <v>38</v>
          </cell>
        </row>
        <row r="91">
          <cell r="A91" t="str">
            <v>მოთხოვნამდე</v>
          </cell>
          <cell r="B91" t="b">
            <v>1</v>
          </cell>
          <cell r="C91" t="b">
            <v>1</v>
          </cell>
          <cell r="D91" t="str">
            <v>USD</v>
          </cell>
          <cell r="E91">
            <v>8</v>
          </cell>
          <cell r="F91">
            <v>1</v>
          </cell>
          <cell r="G91">
            <v>136071257.242643</v>
          </cell>
          <cell r="H91">
            <v>124989095.62297601</v>
          </cell>
          <cell r="I91">
            <v>55</v>
          </cell>
        </row>
        <row r="92">
          <cell r="A92" t="str">
            <v>სადეპოზიტო სერთიფიკატი</v>
          </cell>
          <cell r="B92" t="b">
            <v>0</v>
          </cell>
          <cell r="C92" t="b">
            <v>0</v>
          </cell>
          <cell r="D92" t="str">
            <v>EUR</v>
          </cell>
          <cell r="E92">
            <v>7</v>
          </cell>
          <cell r="F92">
            <v>5</v>
          </cell>
          <cell r="G92">
            <v>3197875.7878240002</v>
          </cell>
          <cell r="H92">
            <v>799468.94695600006</v>
          </cell>
          <cell r="I92">
            <v>1</v>
          </cell>
        </row>
        <row r="93">
          <cell r="A93" t="str">
            <v>სადეპოზიტო სერთიფიკატი</v>
          </cell>
          <cell r="B93" t="b">
            <v>0</v>
          </cell>
          <cell r="C93" t="b">
            <v>0</v>
          </cell>
          <cell r="D93" t="str">
            <v>EUR</v>
          </cell>
          <cell r="E93">
            <v>8</v>
          </cell>
          <cell r="F93">
            <v>4</v>
          </cell>
          <cell r="G93">
            <v>3825116</v>
          </cell>
          <cell r="H93">
            <v>1912558</v>
          </cell>
          <cell r="I93">
            <v>1</v>
          </cell>
        </row>
        <row r="94">
          <cell r="A94" t="str">
            <v>სადეპოზიტო სერთიფიკატი</v>
          </cell>
          <cell r="B94" t="b">
            <v>0</v>
          </cell>
          <cell r="C94" t="b">
            <v>1</v>
          </cell>
          <cell r="D94" t="str">
            <v>EUR</v>
          </cell>
          <cell r="E94">
            <v>4</v>
          </cell>
          <cell r="F94">
            <v>4</v>
          </cell>
          <cell r="G94">
            <v>875473.06905599998</v>
          </cell>
          <cell r="H94">
            <v>526824.24126599997</v>
          </cell>
          <cell r="I94">
            <v>15</v>
          </cell>
        </row>
        <row r="95">
          <cell r="A95" t="str">
            <v>სადეპოზიტო სერთიფიკატი</v>
          </cell>
          <cell r="B95" t="b">
            <v>0</v>
          </cell>
          <cell r="C95" t="b">
            <v>1</v>
          </cell>
          <cell r="D95" t="str">
            <v>EUR</v>
          </cell>
          <cell r="E95">
            <v>5</v>
          </cell>
          <cell r="F95">
            <v>3</v>
          </cell>
          <cell r="G95">
            <v>1743242.4428940001</v>
          </cell>
          <cell r="H95">
            <v>1627342.519694</v>
          </cell>
          <cell r="I95">
            <v>24</v>
          </cell>
        </row>
        <row r="96">
          <cell r="A96" t="str">
            <v>სადეპოზიტო სერთიფიკატი</v>
          </cell>
          <cell r="B96" t="b">
            <v>0</v>
          </cell>
          <cell r="C96" t="b">
            <v>1</v>
          </cell>
          <cell r="D96" t="str">
            <v>EUR</v>
          </cell>
          <cell r="E96">
            <v>6</v>
          </cell>
          <cell r="F96">
            <v>5</v>
          </cell>
          <cell r="G96">
            <v>19567116.768327001</v>
          </cell>
          <cell r="H96">
            <v>4579466.9459300004</v>
          </cell>
          <cell r="I96">
            <v>20</v>
          </cell>
        </row>
        <row r="97">
          <cell r="A97" t="str">
            <v>სადეპოზიტო სერთიფიკატი</v>
          </cell>
          <cell r="B97" t="b">
            <v>0</v>
          </cell>
          <cell r="C97" t="b">
            <v>1</v>
          </cell>
          <cell r="D97" t="str">
            <v>EUR</v>
          </cell>
          <cell r="E97">
            <v>7</v>
          </cell>
          <cell r="F97">
            <v>4</v>
          </cell>
          <cell r="G97">
            <v>10531202.715419</v>
          </cell>
          <cell r="H97">
            <v>4733965.257642</v>
          </cell>
          <cell r="I97">
            <v>7</v>
          </cell>
        </row>
        <row r="98">
          <cell r="A98" t="str">
            <v>სადეპოზიტო სერთიფიკატი</v>
          </cell>
          <cell r="B98" t="b">
            <v>0</v>
          </cell>
          <cell r="C98" t="b">
            <v>1</v>
          </cell>
          <cell r="D98" t="str">
            <v>OTH</v>
          </cell>
          <cell r="E98">
            <v>3</v>
          </cell>
          <cell r="F98">
            <v>3</v>
          </cell>
          <cell r="G98">
            <v>49563.258158999997</v>
          </cell>
          <cell r="H98">
            <v>24725.335999999999</v>
          </cell>
          <cell r="I98">
            <v>2</v>
          </cell>
        </row>
        <row r="99">
          <cell r="A99" t="str">
            <v>სადეპოზიტო სერთიფიკატი</v>
          </cell>
          <cell r="B99" t="b">
            <v>0</v>
          </cell>
          <cell r="C99" t="b">
            <v>1</v>
          </cell>
          <cell r="D99" t="str">
            <v>OTH</v>
          </cell>
          <cell r="E99">
            <v>4</v>
          </cell>
          <cell r="F99">
            <v>5</v>
          </cell>
          <cell r="G99">
            <v>167764.79999999999</v>
          </cell>
          <cell r="H99">
            <v>47932.800000000003</v>
          </cell>
          <cell r="I99">
            <v>1</v>
          </cell>
        </row>
        <row r="100">
          <cell r="A100" t="str">
            <v>სადეპოზიტო სერთიფიკატი</v>
          </cell>
          <cell r="B100" t="b">
            <v>0</v>
          </cell>
          <cell r="C100" t="b">
            <v>1</v>
          </cell>
          <cell r="D100" t="str">
            <v>OTH</v>
          </cell>
          <cell r="E100">
            <v>5</v>
          </cell>
          <cell r="F100">
            <v>4</v>
          </cell>
          <cell r="G100">
            <v>1289732.025746</v>
          </cell>
          <cell r="H100">
            <v>426783.78503199999</v>
          </cell>
          <cell r="I100">
            <v>6</v>
          </cell>
        </row>
        <row r="101">
          <cell r="A101" t="str">
            <v>სადეპოზიტო სერთიფიკატი</v>
          </cell>
          <cell r="B101" t="b">
            <v>0</v>
          </cell>
          <cell r="C101" t="b">
            <v>1</v>
          </cell>
          <cell r="D101" t="str">
            <v>OTH</v>
          </cell>
          <cell r="E101">
            <v>6</v>
          </cell>
          <cell r="F101">
            <v>3</v>
          </cell>
          <cell r="G101">
            <v>2096237.926517</v>
          </cell>
          <cell r="H101">
            <v>945827.66484800004</v>
          </cell>
          <cell r="I101">
            <v>4</v>
          </cell>
        </row>
        <row r="102">
          <cell r="A102" t="str">
            <v>სადეპოზიტო სერთიფიკატი</v>
          </cell>
          <cell r="B102" t="b">
            <v>1</v>
          </cell>
          <cell r="C102" t="b">
            <v>1</v>
          </cell>
          <cell r="D102" t="str">
            <v>GEL</v>
          </cell>
          <cell r="E102">
            <v>3</v>
          </cell>
          <cell r="F102">
            <v>3</v>
          </cell>
          <cell r="G102">
            <v>165000</v>
          </cell>
          <cell r="H102">
            <v>20000</v>
          </cell>
          <cell r="I102">
            <v>1</v>
          </cell>
        </row>
        <row r="103">
          <cell r="A103" t="str">
            <v>სადეპოზიტო სერთიფიკატი</v>
          </cell>
          <cell r="B103" t="b">
            <v>1</v>
          </cell>
          <cell r="C103" t="b">
            <v>1</v>
          </cell>
          <cell r="D103" t="str">
            <v>GEL</v>
          </cell>
          <cell r="E103">
            <v>6</v>
          </cell>
          <cell r="F103">
            <v>3</v>
          </cell>
          <cell r="G103">
            <v>22701382.403999999</v>
          </cell>
          <cell r="H103">
            <v>2113880.89</v>
          </cell>
          <cell r="I103">
            <v>8</v>
          </cell>
        </row>
        <row r="104">
          <cell r="A104" t="str">
            <v>სადეპოზიტო სერთიფიკატი</v>
          </cell>
          <cell r="B104" t="b">
            <v>1</v>
          </cell>
          <cell r="C104" t="b">
            <v>1</v>
          </cell>
          <cell r="D104" t="str">
            <v>GEL</v>
          </cell>
          <cell r="E104">
            <v>8</v>
          </cell>
          <cell r="F104">
            <v>4</v>
          </cell>
          <cell r="G104">
            <v>271600349.49220002</v>
          </cell>
          <cell r="H104">
            <v>22376913.539999999</v>
          </cell>
          <cell r="I104">
            <v>13</v>
          </cell>
        </row>
        <row r="105">
          <cell r="A105" t="str">
            <v>სადეპოზიტო სერთიფიკატი</v>
          </cell>
          <cell r="B105" t="b">
            <v>1</v>
          </cell>
          <cell r="C105" t="b">
            <v>1</v>
          </cell>
          <cell r="D105" t="str">
            <v>GEL</v>
          </cell>
          <cell r="E105">
            <v>9</v>
          </cell>
          <cell r="F105">
            <v>3</v>
          </cell>
          <cell r="G105">
            <v>522615495.64499998</v>
          </cell>
          <cell r="H105">
            <v>40201804.469999999</v>
          </cell>
          <cell r="I105">
            <v>3</v>
          </cell>
        </row>
        <row r="106">
          <cell r="A106" t="str">
            <v>ბარათი</v>
          </cell>
          <cell r="B106" t="b">
            <v>0</v>
          </cell>
          <cell r="C106" t="b">
            <v>0</v>
          </cell>
          <cell r="D106" t="str">
            <v>GEL</v>
          </cell>
          <cell r="E106">
            <v>3</v>
          </cell>
          <cell r="F106">
            <v>1</v>
          </cell>
          <cell r="G106">
            <v>0</v>
          </cell>
          <cell r="H106">
            <v>17531013.932399999</v>
          </cell>
          <cell r="I106">
            <v>3011</v>
          </cell>
        </row>
        <row r="107">
          <cell r="A107" t="str">
            <v>ბარათი</v>
          </cell>
          <cell r="B107" t="b">
            <v>0</v>
          </cell>
          <cell r="C107" t="b">
            <v>1</v>
          </cell>
          <cell r="D107" t="str">
            <v>USD</v>
          </cell>
          <cell r="E107">
            <v>5</v>
          </cell>
          <cell r="F107">
            <v>1</v>
          </cell>
          <cell r="G107">
            <v>0</v>
          </cell>
          <cell r="H107">
            <v>60170593.013754398</v>
          </cell>
          <cell r="I107">
            <v>864</v>
          </cell>
        </row>
        <row r="108">
          <cell r="A108" t="str">
            <v>ბარათი</v>
          </cell>
          <cell r="B108" t="b">
            <v>0</v>
          </cell>
          <cell r="C108" t="b">
            <v>1</v>
          </cell>
          <cell r="D108" t="str">
            <v>USD</v>
          </cell>
          <cell r="E108">
            <v>8</v>
          </cell>
          <cell r="F108">
            <v>1</v>
          </cell>
          <cell r="G108">
            <v>0</v>
          </cell>
          <cell r="H108">
            <v>5007157.6489610001</v>
          </cell>
          <cell r="I108">
            <v>3</v>
          </cell>
        </row>
        <row r="109">
          <cell r="A109" t="str">
            <v>ბარათი</v>
          </cell>
          <cell r="B109" t="b">
            <v>1</v>
          </cell>
          <cell r="C109" t="b">
            <v>1</v>
          </cell>
          <cell r="D109" t="str">
            <v>EUR</v>
          </cell>
          <cell r="E109">
            <v>2</v>
          </cell>
          <cell r="F109">
            <v>1</v>
          </cell>
          <cell r="G109">
            <v>0</v>
          </cell>
          <cell r="H109">
            <v>136946.76694599999</v>
          </cell>
          <cell r="I109">
            <v>95</v>
          </cell>
        </row>
        <row r="110">
          <cell r="A110" t="str">
            <v>ბარათი</v>
          </cell>
          <cell r="B110" t="b">
            <v>1</v>
          </cell>
          <cell r="C110" t="b">
            <v>1</v>
          </cell>
          <cell r="D110" t="str">
            <v>EUR</v>
          </cell>
          <cell r="E110">
            <v>5</v>
          </cell>
          <cell r="F110">
            <v>1</v>
          </cell>
          <cell r="G110">
            <v>0</v>
          </cell>
          <cell r="H110">
            <v>481088.59226399998</v>
          </cell>
          <cell r="I110">
            <v>7</v>
          </cell>
        </row>
        <row r="111">
          <cell r="A111" t="str">
            <v>ბარათი</v>
          </cell>
          <cell r="B111" t="b">
            <v>1</v>
          </cell>
          <cell r="C111" t="b">
            <v>1</v>
          </cell>
          <cell r="D111" t="str">
            <v>USD</v>
          </cell>
          <cell r="E111">
            <v>1</v>
          </cell>
          <cell r="F111">
            <v>1</v>
          </cell>
          <cell r="G111">
            <v>0</v>
          </cell>
          <cell r="H111">
            <v>436589.12619893998</v>
          </cell>
          <cell r="I111">
            <v>3753</v>
          </cell>
        </row>
        <row r="112">
          <cell r="A112" t="str">
            <v>ბარათი</v>
          </cell>
          <cell r="B112" t="b">
            <v>1</v>
          </cell>
          <cell r="C112" t="b">
            <v>1</v>
          </cell>
          <cell r="D112" t="str">
            <v>USD</v>
          </cell>
          <cell r="E112">
            <v>4</v>
          </cell>
          <cell r="F112">
            <v>1</v>
          </cell>
          <cell r="G112">
            <v>0</v>
          </cell>
          <cell r="H112">
            <v>1057342.174109</v>
          </cell>
          <cell r="I112">
            <v>34</v>
          </cell>
        </row>
        <row r="113">
          <cell r="A113" t="str">
            <v>ბარათი</v>
          </cell>
          <cell r="B113" t="b">
            <v>1</v>
          </cell>
          <cell r="C113" t="b">
            <v>1</v>
          </cell>
          <cell r="D113" t="str">
            <v>USD</v>
          </cell>
          <cell r="E113">
            <v>7</v>
          </cell>
          <cell r="F113">
            <v>1</v>
          </cell>
          <cell r="G113">
            <v>0</v>
          </cell>
          <cell r="H113">
            <v>626524.17298899998</v>
          </cell>
          <cell r="I113">
            <v>1</v>
          </cell>
        </row>
        <row r="114">
          <cell r="A114" t="str">
            <v>ვადიანი</v>
          </cell>
          <cell r="B114" t="b">
            <v>0</v>
          </cell>
          <cell r="C114" t="b">
            <v>0</v>
          </cell>
          <cell r="D114" t="str">
            <v>GEL</v>
          </cell>
          <cell r="E114">
            <v>1</v>
          </cell>
          <cell r="F114">
            <v>1</v>
          </cell>
          <cell r="G114">
            <v>35179.163</v>
          </cell>
          <cell r="H114">
            <v>3869.07</v>
          </cell>
          <cell r="I114">
            <v>12</v>
          </cell>
        </row>
        <row r="115">
          <cell r="A115" t="str">
            <v>ვადიანი</v>
          </cell>
          <cell r="B115" t="b">
            <v>0</v>
          </cell>
          <cell r="C115" t="b">
            <v>0</v>
          </cell>
          <cell r="D115" t="str">
            <v>OTH</v>
          </cell>
          <cell r="E115">
            <v>2</v>
          </cell>
          <cell r="F115">
            <v>3</v>
          </cell>
          <cell r="G115">
            <v>119.54839800000001</v>
          </cell>
          <cell r="H115">
            <v>1195.483976</v>
          </cell>
          <cell r="I115">
            <v>1</v>
          </cell>
        </row>
        <row r="116">
          <cell r="A116" t="str">
            <v>ვადიანი</v>
          </cell>
          <cell r="B116" t="b">
            <v>0</v>
          </cell>
          <cell r="C116" t="b">
            <v>0</v>
          </cell>
          <cell r="D116" t="str">
            <v>OTH</v>
          </cell>
          <cell r="E116">
            <v>4</v>
          </cell>
          <cell r="F116">
            <v>4</v>
          </cell>
          <cell r="G116">
            <v>43938.400000000001</v>
          </cell>
          <cell r="H116">
            <v>39944</v>
          </cell>
          <cell r="I116">
            <v>1</v>
          </cell>
        </row>
        <row r="117">
          <cell r="A117" t="str">
            <v>ვადიანი</v>
          </cell>
          <cell r="B117" t="b">
            <v>0</v>
          </cell>
          <cell r="C117" t="b">
            <v>0</v>
          </cell>
          <cell r="D117" t="str">
            <v>OTH</v>
          </cell>
          <cell r="E117">
            <v>7</v>
          </cell>
          <cell r="F117">
            <v>4</v>
          </cell>
          <cell r="G117">
            <v>1159196.8492000001</v>
          </cell>
          <cell r="H117">
            <v>891689.88399999996</v>
          </cell>
          <cell r="I117">
            <v>1</v>
          </cell>
        </row>
        <row r="118">
          <cell r="A118" t="str">
            <v>ვადიანი</v>
          </cell>
          <cell r="B118" t="b">
            <v>0</v>
          </cell>
          <cell r="C118" t="b">
            <v>0</v>
          </cell>
          <cell r="D118" t="str">
            <v>USD</v>
          </cell>
          <cell r="E118">
            <v>8</v>
          </cell>
          <cell r="F118">
            <v>4</v>
          </cell>
          <cell r="G118">
            <v>23411702.515500002</v>
          </cell>
          <cell r="H118">
            <v>5752747.1299999999</v>
          </cell>
          <cell r="I118">
            <v>2</v>
          </cell>
        </row>
        <row r="119">
          <cell r="A119" t="str">
            <v>ვადიანი</v>
          </cell>
          <cell r="B119" t="b">
            <v>0</v>
          </cell>
          <cell r="C119" t="b">
            <v>0</v>
          </cell>
          <cell r="D119" t="str">
            <v>USD</v>
          </cell>
          <cell r="E119">
            <v>9</v>
          </cell>
          <cell r="F119">
            <v>3</v>
          </cell>
          <cell r="G119">
            <v>25158861</v>
          </cell>
          <cell r="H119">
            <v>6450990</v>
          </cell>
          <cell r="I119">
            <v>1</v>
          </cell>
        </row>
        <row r="120">
          <cell r="A120" t="str">
            <v>ვადიანი</v>
          </cell>
          <cell r="B120" t="b">
            <v>0</v>
          </cell>
          <cell r="C120" t="b">
            <v>1</v>
          </cell>
          <cell r="D120" t="str">
            <v>EUR</v>
          </cell>
          <cell r="E120">
            <v>4</v>
          </cell>
          <cell r="F120">
            <v>5</v>
          </cell>
          <cell r="G120">
            <v>1613528.2052790001</v>
          </cell>
          <cell r="H120">
            <v>2708963.1733840001</v>
          </cell>
          <cell r="I120">
            <v>84</v>
          </cell>
        </row>
        <row r="121">
          <cell r="A121" t="str">
            <v>ვადიანი</v>
          </cell>
          <cell r="B121" t="b">
            <v>0</v>
          </cell>
          <cell r="C121" t="b">
            <v>1</v>
          </cell>
          <cell r="D121" t="str">
            <v>EUR</v>
          </cell>
          <cell r="E121">
            <v>5</v>
          </cell>
          <cell r="F121">
            <v>4</v>
          </cell>
          <cell r="G121">
            <v>7447370.9875140004</v>
          </cell>
          <cell r="H121">
            <v>6901477.5235519996</v>
          </cell>
          <cell r="I121">
            <v>99</v>
          </cell>
        </row>
        <row r="122">
          <cell r="A122" t="str">
            <v>ვადიანი</v>
          </cell>
          <cell r="B122" t="b">
            <v>0</v>
          </cell>
          <cell r="C122" t="b">
            <v>1</v>
          </cell>
          <cell r="D122" t="str">
            <v>EUR</v>
          </cell>
          <cell r="E122">
            <v>6</v>
          </cell>
          <cell r="F122">
            <v>3</v>
          </cell>
          <cell r="G122">
            <v>9982142.5894900002</v>
          </cell>
          <cell r="H122">
            <v>10989151.037489999</v>
          </cell>
          <cell r="I122">
            <v>56</v>
          </cell>
        </row>
        <row r="123">
          <cell r="A123" t="str">
            <v>ვადიანი</v>
          </cell>
          <cell r="B123" t="b">
            <v>0</v>
          </cell>
          <cell r="C123" t="b">
            <v>1</v>
          </cell>
          <cell r="D123" t="str">
            <v>EUR</v>
          </cell>
          <cell r="E123">
            <v>7</v>
          </cell>
          <cell r="F123">
            <v>5</v>
          </cell>
          <cell r="G123">
            <v>1396268.1047420001</v>
          </cell>
          <cell r="H123">
            <v>1215420.4688339999</v>
          </cell>
          <cell r="I123">
            <v>2</v>
          </cell>
        </row>
        <row r="124">
          <cell r="A124" t="str">
            <v>ვადიანი</v>
          </cell>
          <cell r="B124" t="b">
            <v>0</v>
          </cell>
          <cell r="C124" t="b">
            <v>1</v>
          </cell>
          <cell r="D124" t="str">
            <v>EUR</v>
          </cell>
          <cell r="E124">
            <v>8</v>
          </cell>
          <cell r="F124">
            <v>4</v>
          </cell>
          <cell r="G124">
            <v>5017217.01</v>
          </cell>
          <cell r="H124">
            <v>2767796.2</v>
          </cell>
          <cell r="I124">
            <v>2</v>
          </cell>
        </row>
        <row r="125">
          <cell r="A125" t="str">
            <v>ვადიანი</v>
          </cell>
          <cell r="B125" t="b">
            <v>0</v>
          </cell>
          <cell r="C125" t="b">
            <v>1</v>
          </cell>
          <cell r="D125" t="str">
            <v>OTH</v>
          </cell>
          <cell r="E125">
            <v>1</v>
          </cell>
          <cell r="F125">
            <v>3</v>
          </cell>
          <cell r="G125">
            <v>2247.1535739999999</v>
          </cell>
          <cell r="H125">
            <v>1744.9136960000001</v>
          </cell>
          <cell r="I125">
            <v>3</v>
          </cell>
        </row>
        <row r="126">
          <cell r="A126" t="str">
            <v>ვადიანი</v>
          </cell>
          <cell r="B126" t="b">
            <v>0</v>
          </cell>
          <cell r="C126" t="b">
            <v>1</v>
          </cell>
          <cell r="D126" t="str">
            <v>OTH</v>
          </cell>
          <cell r="E126">
            <v>2</v>
          </cell>
          <cell r="F126">
            <v>2</v>
          </cell>
          <cell r="G126">
            <v>714.92170599999997</v>
          </cell>
          <cell r="H126">
            <v>1299.8576479999999</v>
          </cell>
          <cell r="I126">
            <v>1</v>
          </cell>
        </row>
        <row r="127">
          <cell r="A127" t="str">
            <v>ვადიანი</v>
          </cell>
          <cell r="B127" t="b">
            <v>0</v>
          </cell>
          <cell r="C127" t="b">
            <v>1</v>
          </cell>
          <cell r="D127" t="str">
            <v>OTH</v>
          </cell>
          <cell r="E127">
            <v>3</v>
          </cell>
          <cell r="F127">
            <v>1</v>
          </cell>
          <cell r="G127">
            <v>1997.2</v>
          </cell>
          <cell r="H127">
            <v>7988.8</v>
          </cell>
          <cell r="I127">
            <v>1</v>
          </cell>
        </row>
        <row r="128">
          <cell r="A128" t="str">
            <v>ვადიანი</v>
          </cell>
          <cell r="B128" t="b">
            <v>0</v>
          </cell>
          <cell r="C128" t="b">
            <v>1</v>
          </cell>
          <cell r="D128" t="str">
            <v>OTH</v>
          </cell>
          <cell r="E128">
            <v>3</v>
          </cell>
          <cell r="F128">
            <v>4</v>
          </cell>
          <cell r="G128">
            <v>687973.34699700004</v>
          </cell>
          <cell r="H128">
            <v>382046.70475199999</v>
          </cell>
          <cell r="I128">
            <v>44</v>
          </cell>
        </row>
        <row r="129">
          <cell r="A129" t="str">
            <v>ვადიანი</v>
          </cell>
          <cell r="B129" t="b">
            <v>0</v>
          </cell>
          <cell r="C129" t="b">
            <v>1</v>
          </cell>
          <cell r="D129" t="str">
            <v>OTH</v>
          </cell>
          <cell r="E129">
            <v>4</v>
          </cell>
          <cell r="F129">
            <v>3</v>
          </cell>
          <cell r="G129">
            <v>424603.63951499999</v>
          </cell>
          <cell r="H129">
            <v>292263.57735199999</v>
          </cell>
          <cell r="I129">
            <v>10</v>
          </cell>
        </row>
        <row r="130">
          <cell r="A130" t="str">
            <v>ვადიანი</v>
          </cell>
          <cell r="B130" t="b">
            <v>0</v>
          </cell>
          <cell r="C130" t="b">
            <v>1</v>
          </cell>
          <cell r="D130" t="str">
            <v>OTH</v>
          </cell>
          <cell r="E130">
            <v>5</v>
          </cell>
          <cell r="F130">
            <v>2</v>
          </cell>
          <cell r="G130">
            <v>166422.01853</v>
          </cell>
          <cell r="H130">
            <v>263839.94622400001</v>
          </cell>
          <cell r="I130">
            <v>3</v>
          </cell>
        </row>
        <row r="131">
          <cell r="A131" t="str">
            <v>ვადიანი</v>
          </cell>
          <cell r="B131" t="b">
            <v>0</v>
          </cell>
          <cell r="C131" t="b">
            <v>1</v>
          </cell>
          <cell r="D131" t="str">
            <v>USD</v>
          </cell>
          <cell r="E131">
            <v>3</v>
          </cell>
          <cell r="F131">
            <v>5</v>
          </cell>
          <cell r="G131">
            <v>33788686.834372997</v>
          </cell>
          <cell r="H131">
            <v>10388262.753557</v>
          </cell>
          <cell r="I131">
            <v>1356</v>
          </cell>
        </row>
        <row r="132">
          <cell r="A132" t="str">
            <v>ვადიანი</v>
          </cell>
          <cell r="B132" t="b">
            <v>0</v>
          </cell>
          <cell r="C132" t="b">
            <v>1</v>
          </cell>
          <cell r="D132" t="str">
            <v>USD</v>
          </cell>
          <cell r="E132">
            <v>4</v>
          </cell>
          <cell r="F132">
            <v>4</v>
          </cell>
          <cell r="G132">
            <v>163021670.59088799</v>
          </cell>
          <cell r="H132">
            <v>49279799.385467298</v>
          </cell>
          <cell r="I132">
            <v>1527</v>
          </cell>
        </row>
        <row r="133">
          <cell r="A133" t="str">
            <v>ვადიანი</v>
          </cell>
          <cell r="B133" t="b">
            <v>0</v>
          </cell>
          <cell r="C133" t="b">
            <v>1</v>
          </cell>
          <cell r="D133" t="str">
            <v>USD</v>
          </cell>
          <cell r="E133">
            <v>5</v>
          </cell>
          <cell r="F133">
            <v>3</v>
          </cell>
          <cell r="G133">
            <v>222726846.71103299</v>
          </cell>
          <cell r="H133">
            <v>72711859.053573996</v>
          </cell>
          <cell r="I133">
            <v>1027</v>
          </cell>
        </row>
        <row r="134">
          <cell r="A134" t="str">
            <v>ვადიანი</v>
          </cell>
          <cell r="B134" t="b">
            <v>0</v>
          </cell>
          <cell r="C134" t="b">
            <v>1</v>
          </cell>
          <cell r="D134" t="str">
            <v>USD</v>
          </cell>
          <cell r="E134">
            <v>6</v>
          </cell>
          <cell r="F134">
            <v>2</v>
          </cell>
          <cell r="G134">
            <v>118834688.75929999</v>
          </cell>
          <cell r="H134">
            <v>51267136.623170003</v>
          </cell>
          <cell r="I134">
            <v>259</v>
          </cell>
        </row>
        <row r="135">
          <cell r="A135" t="str">
            <v>ვადიანი</v>
          </cell>
          <cell r="B135" t="b">
            <v>0</v>
          </cell>
          <cell r="C135" t="b">
            <v>1</v>
          </cell>
          <cell r="D135" t="str">
            <v>USD</v>
          </cell>
          <cell r="E135">
            <v>6</v>
          </cell>
          <cell r="F135">
            <v>5</v>
          </cell>
          <cell r="G135">
            <v>58258581.764379002</v>
          </cell>
          <cell r="H135">
            <v>14902932.350072</v>
          </cell>
          <cell r="I135">
            <v>71</v>
          </cell>
        </row>
        <row r="136">
          <cell r="A136" t="str">
            <v>ვადიანი</v>
          </cell>
          <cell r="B136" t="b">
            <v>0</v>
          </cell>
          <cell r="C136" t="b">
            <v>1</v>
          </cell>
          <cell r="D136" t="str">
            <v>USD</v>
          </cell>
          <cell r="E136">
            <v>7</v>
          </cell>
          <cell r="F136">
            <v>1</v>
          </cell>
          <cell r="G136">
            <v>17945921.525706001</v>
          </cell>
          <cell r="H136">
            <v>9253485.1994129997</v>
          </cell>
          <cell r="I136">
            <v>14</v>
          </cell>
        </row>
        <row r="137">
          <cell r="A137" t="str">
            <v>ვადიანი</v>
          </cell>
          <cell r="B137" t="b">
            <v>0</v>
          </cell>
          <cell r="C137" t="b">
            <v>1</v>
          </cell>
          <cell r="D137" t="str">
            <v>USD</v>
          </cell>
          <cell r="E137">
            <v>7</v>
          </cell>
          <cell r="F137">
            <v>4</v>
          </cell>
          <cell r="G137">
            <v>146755049.39341</v>
          </cell>
          <cell r="H137">
            <v>36434586.478575997</v>
          </cell>
          <cell r="I137">
            <v>54</v>
          </cell>
        </row>
        <row r="138">
          <cell r="A138" t="str">
            <v>ვადიანი</v>
          </cell>
          <cell r="B138" t="b">
            <v>0</v>
          </cell>
          <cell r="C138" t="b">
            <v>1</v>
          </cell>
          <cell r="D138" t="str">
            <v>USD</v>
          </cell>
          <cell r="E138">
            <v>8</v>
          </cell>
          <cell r="F138">
            <v>3</v>
          </cell>
          <cell r="G138">
            <v>232300229.922995</v>
          </cell>
          <cell r="H138">
            <v>60950219.142800003</v>
          </cell>
          <cell r="I138">
            <v>31</v>
          </cell>
        </row>
        <row r="139">
          <cell r="A139" t="str">
            <v>ვადიანი</v>
          </cell>
          <cell r="B139" t="b">
            <v>0</v>
          </cell>
          <cell r="C139" t="b">
            <v>1</v>
          </cell>
          <cell r="D139" t="str">
            <v>USD</v>
          </cell>
          <cell r="E139">
            <v>9</v>
          </cell>
          <cell r="F139">
            <v>2</v>
          </cell>
          <cell r="G139">
            <v>133781245</v>
          </cell>
          <cell r="H139">
            <v>39934700</v>
          </cell>
          <cell r="I139">
            <v>2</v>
          </cell>
        </row>
        <row r="140">
          <cell r="A140" t="str">
            <v>ვადიანი</v>
          </cell>
          <cell r="B140" t="b">
            <v>1</v>
          </cell>
          <cell r="C140" t="b">
            <v>1</v>
          </cell>
          <cell r="D140" t="str">
            <v>EUR</v>
          </cell>
          <cell r="E140">
            <v>6</v>
          </cell>
          <cell r="F140">
            <v>4</v>
          </cell>
          <cell r="G140">
            <v>696459.8</v>
          </cell>
          <cell r="H140">
            <v>342817</v>
          </cell>
          <cell r="I140">
            <v>2</v>
          </cell>
        </row>
        <row r="141">
          <cell r="A141" t="str">
            <v>ვადიანი</v>
          </cell>
          <cell r="B141" t="b">
            <v>1</v>
          </cell>
          <cell r="C141" t="b">
            <v>1</v>
          </cell>
          <cell r="D141" t="str">
            <v>GEL</v>
          </cell>
          <cell r="E141">
            <v>3</v>
          </cell>
          <cell r="F141">
            <v>4</v>
          </cell>
          <cell r="G141">
            <v>775221.75</v>
          </cell>
          <cell r="H141">
            <v>91996</v>
          </cell>
          <cell r="I141">
            <v>10</v>
          </cell>
        </row>
        <row r="142">
          <cell r="A142" t="str">
            <v>ვადიანი</v>
          </cell>
          <cell r="B142" t="b">
            <v>1</v>
          </cell>
          <cell r="C142" t="b">
            <v>1</v>
          </cell>
          <cell r="D142" t="str">
            <v>GEL</v>
          </cell>
          <cell r="E142">
            <v>4</v>
          </cell>
          <cell r="F142">
            <v>3</v>
          </cell>
          <cell r="G142">
            <v>2649691</v>
          </cell>
          <cell r="H142">
            <v>315952</v>
          </cell>
          <cell r="I142">
            <v>9</v>
          </cell>
        </row>
        <row r="143">
          <cell r="A143" t="str">
            <v>ვადიანი</v>
          </cell>
          <cell r="B143" t="b">
            <v>1</v>
          </cell>
          <cell r="C143" t="b">
            <v>1</v>
          </cell>
          <cell r="D143" t="str">
            <v>GEL</v>
          </cell>
          <cell r="E143">
            <v>5</v>
          </cell>
          <cell r="F143">
            <v>2</v>
          </cell>
          <cell r="G143">
            <v>1479030</v>
          </cell>
          <cell r="H143">
            <v>147903</v>
          </cell>
          <cell r="I143">
            <v>2</v>
          </cell>
        </row>
        <row r="144">
          <cell r="A144" t="str">
            <v>ვადიანი</v>
          </cell>
          <cell r="B144" t="b">
            <v>1</v>
          </cell>
          <cell r="C144" t="b">
            <v>1</v>
          </cell>
          <cell r="D144" t="str">
            <v>GEL</v>
          </cell>
          <cell r="E144">
            <v>5</v>
          </cell>
          <cell r="F144">
            <v>5</v>
          </cell>
          <cell r="G144">
            <v>1038728.6</v>
          </cell>
          <cell r="H144">
            <v>159682.15</v>
          </cell>
          <cell r="I144">
            <v>2</v>
          </cell>
        </row>
        <row r="145">
          <cell r="A145" t="str">
            <v>ვადიანი</v>
          </cell>
          <cell r="B145" t="b">
            <v>1</v>
          </cell>
          <cell r="C145" t="b">
            <v>1</v>
          </cell>
          <cell r="D145" t="str">
            <v>GEL</v>
          </cell>
          <cell r="E145">
            <v>6</v>
          </cell>
          <cell r="F145">
            <v>1</v>
          </cell>
          <cell r="G145">
            <v>16681500</v>
          </cell>
          <cell r="H145">
            <v>1633000</v>
          </cell>
          <cell r="I145">
            <v>6</v>
          </cell>
        </row>
        <row r="146">
          <cell r="A146" t="str">
            <v>ვადიანი</v>
          </cell>
          <cell r="B146" t="b">
            <v>1</v>
          </cell>
          <cell r="C146" t="b">
            <v>1</v>
          </cell>
          <cell r="D146" t="str">
            <v>GEL</v>
          </cell>
          <cell r="E146">
            <v>6</v>
          </cell>
          <cell r="F146">
            <v>4</v>
          </cell>
          <cell r="G146">
            <v>8007950</v>
          </cell>
          <cell r="H146">
            <v>888000</v>
          </cell>
          <cell r="I146">
            <v>5</v>
          </cell>
        </row>
        <row r="147">
          <cell r="A147" t="str">
            <v>ვადიანი</v>
          </cell>
          <cell r="B147" t="b">
            <v>1</v>
          </cell>
          <cell r="C147" t="b">
            <v>1</v>
          </cell>
          <cell r="D147" t="str">
            <v>GEL</v>
          </cell>
          <cell r="E147">
            <v>7</v>
          </cell>
          <cell r="F147">
            <v>3</v>
          </cell>
          <cell r="G147">
            <v>89070000</v>
          </cell>
          <cell r="H147">
            <v>8373000</v>
          </cell>
          <cell r="I147">
            <v>9</v>
          </cell>
        </row>
        <row r="148">
          <cell r="A148" t="str">
            <v>ვადიანი</v>
          </cell>
          <cell r="B148" t="b">
            <v>1</v>
          </cell>
          <cell r="C148" t="b">
            <v>1</v>
          </cell>
          <cell r="D148" t="str">
            <v>GEL</v>
          </cell>
          <cell r="E148">
            <v>8</v>
          </cell>
          <cell r="F148">
            <v>2</v>
          </cell>
          <cell r="G148">
            <v>52500000</v>
          </cell>
          <cell r="H148">
            <v>5000000</v>
          </cell>
          <cell r="I148">
            <v>1</v>
          </cell>
        </row>
        <row r="149">
          <cell r="A149" t="str">
            <v>ვადიანი</v>
          </cell>
          <cell r="B149" t="b">
            <v>1</v>
          </cell>
          <cell r="C149" t="b">
            <v>1</v>
          </cell>
          <cell r="D149" t="str">
            <v>GEL</v>
          </cell>
          <cell r="E149">
            <v>9</v>
          </cell>
          <cell r="F149">
            <v>1</v>
          </cell>
          <cell r="G149">
            <v>2516250000</v>
          </cell>
          <cell r="H149">
            <v>305000000</v>
          </cell>
          <cell r="I149">
            <v>2</v>
          </cell>
        </row>
        <row r="150">
          <cell r="A150" t="str">
            <v>ვადიანი</v>
          </cell>
          <cell r="B150" t="b">
            <v>1</v>
          </cell>
          <cell r="C150" t="b">
            <v>1</v>
          </cell>
          <cell r="D150" t="str">
            <v>USD</v>
          </cell>
          <cell r="E150">
            <v>3</v>
          </cell>
          <cell r="F150">
            <v>3</v>
          </cell>
          <cell r="G150">
            <v>13467.132803</v>
          </cell>
          <cell r="H150">
            <v>5386.8531210000001</v>
          </cell>
          <cell r="I150">
            <v>1</v>
          </cell>
        </row>
        <row r="151">
          <cell r="A151" t="str">
            <v>მიმდინარე ანგარიში</v>
          </cell>
          <cell r="B151" t="b">
            <v>0</v>
          </cell>
          <cell r="C151" t="b">
            <v>0</v>
          </cell>
          <cell r="D151" t="str">
            <v>EUR</v>
          </cell>
          <cell r="E151">
            <v>5</v>
          </cell>
          <cell r="F151">
            <v>1</v>
          </cell>
          <cell r="G151">
            <v>0</v>
          </cell>
          <cell r="H151">
            <v>2410736.0197140002</v>
          </cell>
          <cell r="I151">
            <v>34</v>
          </cell>
        </row>
        <row r="152">
          <cell r="A152" t="str">
            <v>მიმდინარე ანგარიში</v>
          </cell>
          <cell r="B152" t="b">
            <v>0</v>
          </cell>
          <cell r="C152" t="b">
            <v>0</v>
          </cell>
          <cell r="D152" t="str">
            <v>EUR</v>
          </cell>
          <cell r="E152">
            <v>8</v>
          </cell>
          <cell r="F152">
            <v>1</v>
          </cell>
          <cell r="G152">
            <v>13627136.186162001</v>
          </cell>
          <cell r="H152">
            <v>23996171.256134</v>
          </cell>
          <cell r="I152">
            <v>11</v>
          </cell>
        </row>
        <row r="153">
          <cell r="A153" t="str">
            <v>მიმდინარე ანგარიში</v>
          </cell>
          <cell r="B153" t="b">
            <v>0</v>
          </cell>
          <cell r="C153" t="b">
            <v>0</v>
          </cell>
          <cell r="D153" t="str">
            <v>USD</v>
          </cell>
          <cell r="E153">
            <v>1</v>
          </cell>
          <cell r="F153">
            <v>1</v>
          </cell>
          <cell r="G153">
            <v>0</v>
          </cell>
          <cell r="H153">
            <v>287470.76736300002</v>
          </cell>
          <cell r="I153">
            <v>1381</v>
          </cell>
        </row>
        <row r="154">
          <cell r="A154" t="str">
            <v>მიმდინარე ანგარიში</v>
          </cell>
          <cell r="B154" t="b">
            <v>0</v>
          </cell>
          <cell r="C154" t="b">
            <v>0</v>
          </cell>
          <cell r="D154" t="str">
            <v>USD</v>
          </cell>
          <cell r="E154">
            <v>4</v>
          </cell>
          <cell r="F154">
            <v>1</v>
          </cell>
          <cell r="G154">
            <v>0</v>
          </cell>
          <cell r="H154">
            <v>5589381.2147939997</v>
          </cell>
          <cell r="I154">
            <v>177</v>
          </cell>
        </row>
        <row r="155">
          <cell r="A155" t="str">
            <v>მიმდინარე ანგარიში</v>
          </cell>
          <cell r="B155" t="b">
            <v>0</v>
          </cell>
          <cell r="C155" t="b">
            <v>0</v>
          </cell>
          <cell r="D155" t="str">
            <v>USD</v>
          </cell>
          <cell r="E155">
            <v>7</v>
          </cell>
          <cell r="F155">
            <v>1</v>
          </cell>
          <cell r="G155">
            <v>0</v>
          </cell>
          <cell r="H155">
            <v>13155548.449549999</v>
          </cell>
          <cell r="I155">
            <v>19</v>
          </cell>
        </row>
        <row r="156">
          <cell r="A156" t="str">
            <v>მიმდინარე ანგარიში</v>
          </cell>
          <cell r="B156" t="b">
            <v>0</v>
          </cell>
          <cell r="C156" t="b">
            <v>1</v>
          </cell>
          <cell r="D156" t="str">
            <v>EUR</v>
          </cell>
          <cell r="E156">
            <v>3</v>
          </cell>
          <cell r="F156">
            <v>1</v>
          </cell>
          <cell r="G156">
            <v>54001.915385</v>
          </cell>
          <cell r="H156">
            <v>2181734.4802299999</v>
          </cell>
          <cell r="I156">
            <v>292</v>
          </cell>
        </row>
        <row r="157">
          <cell r="A157" t="str">
            <v>მიმდინარე ანგარიში</v>
          </cell>
          <cell r="B157" t="b">
            <v>0</v>
          </cell>
          <cell r="C157" t="b">
            <v>1</v>
          </cell>
          <cell r="D157" t="str">
            <v>EUR</v>
          </cell>
          <cell r="E157">
            <v>6</v>
          </cell>
          <cell r="F157">
            <v>1</v>
          </cell>
          <cell r="G157">
            <v>0</v>
          </cell>
          <cell r="H157">
            <v>10907351.83398</v>
          </cell>
          <cell r="I157">
            <v>49</v>
          </cell>
        </row>
        <row r="158">
          <cell r="A158" t="str">
            <v>მიმდინარე ანგარიში</v>
          </cell>
          <cell r="B158" t="b">
            <v>0</v>
          </cell>
          <cell r="C158" t="b">
            <v>1</v>
          </cell>
          <cell r="D158" t="str">
            <v>GEL</v>
          </cell>
          <cell r="E158">
            <v>3</v>
          </cell>
          <cell r="F158">
            <v>1</v>
          </cell>
          <cell r="G158">
            <v>0</v>
          </cell>
          <cell r="H158">
            <v>12557165.970000001</v>
          </cell>
          <cell r="I158">
            <v>2176</v>
          </cell>
        </row>
        <row r="159">
          <cell r="A159" t="str">
            <v>მიმდინარე ანგარიში</v>
          </cell>
          <cell r="B159" t="b">
            <v>0</v>
          </cell>
          <cell r="C159" t="b">
            <v>1</v>
          </cell>
          <cell r="D159" t="str">
            <v>GEL</v>
          </cell>
          <cell r="E159">
            <v>6</v>
          </cell>
          <cell r="F159">
            <v>1</v>
          </cell>
          <cell r="G159">
            <v>0</v>
          </cell>
          <cell r="H159">
            <v>7146203.5999999996</v>
          </cell>
          <cell r="I159">
            <v>44</v>
          </cell>
        </row>
        <row r="160">
          <cell r="A160" t="str">
            <v>მიმდინარე ანგარიში</v>
          </cell>
          <cell r="B160" t="b">
            <v>0</v>
          </cell>
          <cell r="C160" t="b">
            <v>1</v>
          </cell>
          <cell r="D160" t="str">
            <v>USD</v>
          </cell>
          <cell r="E160">
            <v>2</v>
          </cell>
          <cell r="F160">
            <v>1</v>
          </cell>
          <cell r="G160">
            <v>0</v>
          </cell>
          <cell r="H160">
            <v>649382.11945100001</v>
          </cell>
          <cell r="I160">
            <v>443</v>
          </cell>
        </row>
        <row r="161">
          <cell r="A161" t="str">
            <v>მიმდინარე ანგარიში</v>
          </cell>
          <cell r="B161" t="b">
            <v>1</v>
          </cell>
          <cell r="C161" t="b">
            <v>0</v>
          </cell>
          <cell r="D161" t="str">
            <v>EUR</v>
          </cell>
          <cell r="E161">
            <v>3</v>
          </cell>
          <cell r="F161">
            <v>1</v>
          </cell>
          <cell r="G161">
            <v>0</v>
          </cell>
          <cell r="H161">
            <v>158601.75902999999</v>
          </cell>
          <cell r="I161">
            <v>20</v>
          </cell>
        </row>
        <row r="162">
          <cell r="A162" t="str">
            <v>მიმდინარე ანგარიში</v>
          </cell>
          <cell r="B162" t="b">
            <v>1</v>
          </cell>
          <cell r="C162" t="b">
            <v>0</v>
          </cell>
          <cell r="D162" t="str">
            <v>EUR</v>
          </cell>
          <cell r="E162">
            <v>6</v>
          </cell>
          <cell r="F162">
            <v>1</v>
          </cell>
          <cell r="G162">
            <v>0</v>
          </cell>
          <cell r="H162">
            <v>2474848.031184</v>
          </cell>
          <cell r="I162">
            <v>11</v>
          </cell>
        </row>
        <row r="163">
          <cell r="A163" t="str">
            <v>მიმდინარე ანგარიში</v>
          </cell>
          <cell r="B163" t="b">
            <v>1</v>
          </cell>
          <cell r="C163" t="b">
            <v>0</v>
          </cell>
          <cell r="D163" t="str">
            <v>GEL</v>
          </cell>
          <cell r="E163">
            <v>3</v>
          </cell>
          <cell r="F163">
            <v>1</v>
          </cell>
          <cell r="G163">
            <v>0</v>
          </cell>
          <cell r="H163">
            <v>199370.86</v>
          </cell>
          <cell r="I163">
            <v>28</v>
          </cell>
        </row>
        <row r="164">
          <cell r="A164" t="str">
            <v>ბარათი</v>
          </cell>
          <cell r="B164" t="b">
            <v>0</v>
          </cell>
          <cell r="C164" t="b">
            <v>0</v>
          </cell>
          <cell r="D164" t="str">
            <v>EUR</v>
          </cell>
          <cell r="E164">
            <v>8</v>
          </cell>
          <cell r="F164">
            <v>1</v>
          </cell>
          <cell r="G164">
            <v>0</v>
          </cell>
          <cell r="H164">
            <v>5336661.0717139998</v>
          </cell>
          <cell r="I164">
            <v>4</v>
          </cell>
        </row>
        <row r="165">
          <cell r="A165" t="str">
            <v>ბარათი</v>
          </cell>
          <cell r="B165" t="b">
            <v>0</v>
          </cell>
          <cell r="C165" t="b">
            <v>0</v>
          </cell>
          <cell r="D165" t="str">
            <v>USD</v>
          </cell>
          <cell r="E165">
            <v>4</v>
          </cell>
          <cell r="F165">
            <v>1</v>
          </cell>
          <cell r="G165">
            <v>0</v>
          </cell>
          <cell r="H165">
            <v>25241045.537434999</v>
          </cell>
          <cell r="I165">
            <v>798</v>
          </cell>
        </row>
        <row r="166">
          <cell r="A166" t="str">
            <v>ბარათი</v>
          </cell>
          <cell r="B166" t="b">
            <v>0</v>
          </cell>
          <cell r="C166" t="b">
            <v>0</v>
          </cell>
          <cell r="D166" t="str">
            <v>USD</v>
          </cell>
          <cell r="E166">
            <v>7</v>
          </cell>
          <cell r="F166">
            <v>1</v>
          </cell>
          <cell r="G166">
            <v>0</v>
          </cell>
          <cell r="H166">
            <v>26581882.027233001</v>
          </cell>
          <cell r="I166">
            <v>38</v>
          </cell>
        </row>
        <row r="167">
          <cell r="A167" t="str">
            <v>ბარათი</v>
          </cell>
          <cell r="B167" t="b">
            <v>0</v>
          </cell>
          <cell r="C167" t="b">
            <v>1</v>
          </cell>
          <cell r="D167" t="str">
            <v>EUR</v>
          </cell>
          <cell r="E167">
            <v>3</v>
          </cell>
          <cell r="F167">
            <v>1</v>
          </cell>
          <cell r="G167">
            <v>0</v>
          </cell>
          <cell r="H167">
            <v>25542515.573260002</v>
          </cell>
          <cell r="I167">
            <v>3915</v>
          </cell>
        </row>
        <row r="168">
          <cell r="A168" t="str">
            <v>ბარათი</v>
          </cell>
          <cell r="B168" t="b">
            <v>0</v>
          </cell>
          <cell r="C168" t="b">
            <v>1</v>
          </cell>
          <cell r="D168" t="str">
            <v>EUR</v>
          </cell>
          <cell r="E168">
            <v>6</v>
          </cell>
          <cell r="F168">
            <v>1</v>
          </cell>
          <cell r="G168">
            <v>0</v>
          </cell>
          <cell r="H168">
            <v>25578634.411520001</v>
          </cell>
          <cell r="I168">
            <v>137</v>
          </cell>
        </row>
        <row r="169">
          <cell r="A169" t="str">
            <v>ბარათი</v>
          </cell>
          <cell r="B169" t="b">
            <v>0</v>
          </cell>
          <cell r="C169" t="b">
            <v>1</v>
          </cell>
          <cell r="D169" t="str">
            <v>GEL</v>
          </cell>
          <cell r="E169">
            <v>6</v>
          </cell>
          <cell r="F169">
            <v>1</v>
          </cell>
          <cell r="G169">
            <v>0</v>
          </cell>
          <cell r="H169">
            <v>22356790.629999999</v>
          </cell>
          <cell r="I169">
            <v>134</v>
          </cell>
        </row>
        <row r="170">
          <cell r="A170" t="str">
            <v>ბარათი</v>
          </cell>
          <cell r="B170" t="b">
            <v>0</v>
          </cell>
          <cell r="C170" t="b">
            <v>1</v>
          </cell>
          <cell r="D170" t="str">
            <v>USD</v>
          </cell>
          <cell r="E170">
            <v>2</v>
          </cell>
          <cell r="F170">
            <v>1</v>
          </cell>
          <cell r="G170">
            <v>0</v>
          </cell>
          <cell r="H170">
            <v>5791420.9806254096</v>
          </cell>
          <cell r="I170">
            <v>3991</v>
          </cell>
        </row>
        <row r="171">
          <cell r="A171" t="str">
            <v>ბარათი</v>
          </cell>
          <cell r="B171" t="b">
            <v>1</v>
          </cell>
          <cell r="C171" t="b">
            <v>0</v>
          </cell>
          <cell r="D171" t="str">
            <v>EUR</v>
          </cell>
          <cell r="E171">
            <v>3</v>
          </cell>
          <cell r="F171">
            <v>1</v>
          </cell>
          <cell r="G171">
            <v>0</v>
          </cell>
          <cell r="H171">
            <v>90832.539718</v>
          </cell>
          <cell r="I171">
            <v>11</v>
          </cell>
        </row>
        <row r="172">
          <cell r="A172" t="str">
            <v>ბარათი</v>
          </cell>
          <cell r="B172" t="b">
            <v>1</v>
          </cell>
          <cell r="C172" t="b">
            <v>0</v>
          </cell>
          <cell r="D172" t="str">
            <v>EUR</v>
          </cell>
          <cell r="E172">
            <v>6</v>
          </cell>
          <cell r="F172">
            <v>1</v>
          </cell>
          <cell r="G172">
            <v>0</v>
          </cell>
          <cell r="H172">
            <v>104275.44078200001</v>
          </cell>
          <cell r="I172">
            <v>1</v>
          </cell>
        </row>
        <row r="173">
          <cell r="A173" t="str">
            <v>ბარათი</v>
          </cell>
          <cell r="B173" t="b">
            <v>1</v>
          </cell>
          <cell r="C173" t="b">
            <v>0</v>
          </cell>
          <cell r="D173" t="str">
            <v>USD</v>
          </cell>
          <cell r="E173">
            <v>2</v>
          </cell>
          <cell r="F173">
            <v>1</v>
          </cell>
          <cell r="G173">
            <v>0</v>
          </cell>
          <cell r="H173">
            <v>8947.5231299999996</v>
          </cell>
          <cell r="I173">
            <v>6</v>
          </cell>
        </row>
        <row r="174">
          <cell r="A174" t="str">
            <v>ბარათი</v>
          </cell>
          <cell r="B174" t="b">
            <v>1</v>
          </cell>
          <cell r="C174" t="b">
            <v>1</v>
          </cell>
          <cell r="D174" t="str">
            <v>GEL</v>
          </cell>
          <cell r="E174">
            <v>2</v>
          </cell>
          <cell r="F174">
            <v>1</v>
          </cell>
          <cell r="G174">
            <v>0</v>
          </cell>
          <cell r="H174">
            <v>801501.12520000001</v>
          </cell>
          <cell r="I174">
            <v>563</v>
          </cell>
        </row>
        <row r="175">
          <cell r="A175" t="str">
            <v>ბარათი</v>
          </cell>
          <cell r="B175" t="b">
            <v>1</v>
          </cell>
          <cell r="C175" t="b">
            <v>1</v>
          </cell>
          <cell r="D175" t="str">
            <v>GEL</v>
          </cell>
          <cell r="E175">
            <v>5</v>
          </cell>
          <cell r="F175">
            <v>1</v>
          </cell>
          <cell r="G175">
            <v>0</v>
          </cell>
          <cell r="H175">
            <v>783489.51</v>
          </cell>
          <cell r="I175">
            <v>12</v>
          </cell>
        </row>
        <row r="176">
          <cell r="A176" t="str">
            <v>ბარათი</v>
          </cell>
          <cell r="B176" t="b">
            <v>1</v>
          </cell>
          <cell r="C176" t="b">
            <v>1</v>
          </cell>
          <cell r="D176" t="str">
            <v>GEL</v>
          </cell>
          <cell r="E176">
            <v>8</v>
          </cell>
          <cell r="F176">
            <v>1</v>
          </cell>
          <cell r="G176">
            <v>0</v>
          </cell>
          <cell r="H176">
            <v>5011340.43</v>
          </cell>
          <cell r="I176">
            <v>2</v>
          </cell>
        </row>
        <row r="177">
          <cell r="A177" t="str">
            <v>ვადიანი</v>
          </cell>
          <cell r="B177" t="b">
            <v>0</v>
          </cell>
          <cell r="C177" t="b">
            <v>0</v>
          </cell>
          <cell r="D177" t="str">
            <v>EUR</v>
          </cell>
          <cell r="E177">
            <v>1</v>
          </cell>
          <cell r="F177">
            <v>5</v>
          </cell>
          <cell r="G177">
            <v>-37.345401000000003</v>
          </cell>
          <cell r="H177">
            <v>477.67038200000002</v>
          </cell>
          <cell r="I177">
            <v>3</v>
          </cell>
        </row>
        <row r="178">
          <cell r="A178" t="str">
            <v>ვადიანი</v>
          </cell>
          <cell r="B178" t="b">
            <v>0</v>
          </cell>
          <cell r="C178" t="b">
            <v>0</v>
          </cell>
          <cell r="D178" t="str">
            <v>EUR</v>
          </cell>
          <cell r="E178">
            <v>3</v>
          </cell>
          <cell r="F178">
            <v>3</v>
          </cell>
          <cell r="G178">
            <v>8147.4826460000004</v>
          </cell>
          <cell r="H178">
            <v>63792.686456000003</v>
          </cell>
          <cell r="I178">
            <v>6</v>
          </cell>
        </row>
        <row r="179">
          <cell r="A179" t="str">
            <v>ვადიანი</v>
          </cell>
          <cell r="B179" t="b">
            <v>0</v>
          </cell>
          <cell r="C179" t="b">
            <v>0</v>
          </cell>
          <cell r="D179" t="str">
            <v>EUR</v>
          </cell>
          <cell r="E179">
            <v>4</v>
          </cell>
          <cell r="F179">
            <v>5</v>
          </cell>
          <cell r="G179">
            <v>22231.648168</v>
          </cell>
          <cell r="H179">
            <v>52588.921692000004</v>
          </cell>
          <cell r="I179">
            <v>2</v>
          </cell>
        </row>
        <row r="180">
          <cell r="A180" t="str">
            <v>ვადიანი</v>
          </cell>
          <cell r="B180" t="b">
            <v>0</v>
          </cell>
          <cell r="C180" t="b">
            <v>0</v>
          </cell>
          <cell r="D180" t="str">
            <v>EUR</v>
          </cell>
          <cell r="E180">
            <v>5</v>
          </cell>
          <cell r="F180">
            <v>4</v>
          </cell>
          <cell r="G180">
            <v>179477.87088999999</v>
          </cell>
          <cell r="H180">
            <v>497682.703278</v>
          </cell>
          <cell r="I180">
            <v>7</v>
          </cell>
        </row>
        <row r="181">
          <cell r="A181" t="str">
            <v>ვადიანი</v>
          </cell>
          <cell r="B181" t="b">
            <v>0</v>
          </cell>
          <cell r="C181" t="b">
            <v>0</v>
          </cell>
          <cell r="D181" t="str">
            <v>EUR</v>
          </cell>
          <cell r="E181">
            <v>6</v>
          </cell>
          <cell r="F181">
            <v>3</v>
          </cell>
          <cell r="G181">
            <v>384315.9</v>
          </cell>
          <cell r="H181">
            <v>898541.4</v>
          </cell>
          <cell r="I181">
            <v>4</v>
          </cell>
        </row>
        <row r="182">
          <cell r="A182" t="str">
            <v>ვადიანი</v>
          </cell>
          <cell r="B182" t="b">
            <v>0</v>
          </cell>
          <cell r="C182" t="b">
            <v>0</v>
          </cell>
          <cell r="D182" t="str">
            <v>GEL</v>
          </cell>
          <cell r="E182">
            <v>1</v>
          </cell>
          <cell r="F182">
            <v>4</v>
          </cell>
          <cell r="G182">
            <v>171613.5925</v>
          </cell>
          <cell r="H182">
            <v>17687.52</v>
          </cell>
          <cell r="I182">
            <v>32</v>
          </cell>
        </row>
        <row r="183">
          <cell r="A183" t="str">
            <v>ვადიანი</v>
          </cell>
          <cell r="B183" t="b">
            <v>0</v>
          </cell>
          <cell r="C183" t="b">
            <v>0</v>
          </cell>
          <cell r="D183" t="str">
            <v>GEL</v>
          </cell>
          <cell r="E183">
            <v>2</v>
          </cell>
          <cell r="F183">
            <v>3</v>
          </cell>
          <cell r="G183">
            <v>269562.28499999997</v>
          </cell>
          <cell r="H183">
            <v>27577.55</v>
          </cell>
          <cell r="I183">
            <v>17</v>
          </cell>
        </row>
        <row r="184">
          <cell r="A184" t="str">
            <v>ვადიანი</v>
          </cell>
          <cell r="B184" t="b">
            <v>0</v>
          </cell>
          <cell r="C184" t="b">
            <v>0</v>
          </cell>
          <cell r="D184" t="str">
            <v>GEL</v>
          </cell>
          <cell r="E184">
            <v>3</v>
          </cell>
          <cell r="F184">
            <v>2</v>
          </cell>
          <cell r="G184">
            <v>2594464.057</v>
          </cell>
          <cell r="H184">
            <v>252054.38</v>
          </cell>
          <cell r="I184">
            <v>29</v>
          </cell>
        </row>
        <row r="185">
          <cell r="A185" t="str">
            <v>ვადიანი</v>
          </cell>
          <cell r="B185" t="b">
            <v>0</v>
          </cell>
          <cell r="C185" t="b">
            <v>0</v>
          </cell>
          <cell r="D185" t="str">
            <v>GEL</v>
          </cell>
          <cell r="E185">
            <v>3</v>
          </cell>
          <cell r="F185">
            <v>5</v>
          </cell>
          <cell r="G185">
            <v>1149987.7830000001</v>
          </cell>
          <cell r="H185">
            <v>111314.71</v>
          </cell>
          <cell r="I185">
            <v>16</v>
          </cell>
        </row>
        <row r="186">
          <cell r="A186" t="str">
            <v>ვადიანი</v>
          </cell>
          <cell r="B186" t="b">
            <v>0</v>
          </cell>
          <cell r="C186" t="b">
            <v>0</v>
          </cell>
          <cell r="D186" t="str">
            <v>GEL</v>
          </cell>
          <cell r="E186">
            <v>4</v>
          </cell>
          <cell r="F186">
            <v>1</v>
          </cell>
          <cell r="G186">
            <v>9840694.0779999997</v>
          </cell>
          <cell r="H186">
            <v>968954.12</v>
          </cell>
          <cell r="I186">
            <v>26</v>
          </cell>
        </row>
        <row r="187">
          <cell r="A187" t="str">
            <v>ვადიანი</v>
          </cell>
          <cell r="B187" t="b">
            <v>0</v>
          </cell>
          <cell r="C187" t="b">
            <v>0</v>
          </cell>
          <cell r="D187" t="str">
            <v>GEL</v>
          </cell>
          <cell r="E187">
            <v>4</v>
          </cell>
          <cell r="F187">
            <v>4</v>
          </cell>
          <cell r="G187">
            <v>16141746.8025</v>
          </cell>
          <cell r="H187">
            <v>1576092.18</v>
          </cell>
          <cell r="I187">
            <v>48</v>
          </cell>
        </row>
        <row r="188">
          <cell r="A188" t="str">
            <v>ვადიანი</v>
          </cell>
          <cell r="B188" t="b">
            <v>0</v>
          </cell>
          <cell r="C188" t="b">
            <v>0</v>
          </cell>
          <cell r="D188" t="str">
            <v>GEL</v>
          </cell>
          <cell r="E188">
            <v>5</v>
          </cell>
          <cell r="F188">
            <v>3</v>
          </cell>
          <cell r="G188">
            <v>13836723.950999999</v>
          </cell>
          <cell r="H188">
            <v>1262381.6100000001</v>
          </cell>
          <cell r="I188">
            <v>18</v>
          </cell>
        </row>
        <row r="189">
          <cell r="A189" t="str">
            <v>ვადიანი</v>
          </cell>
          <cell r="B189" t="b">
            <v>0</v>
          </cell>
          <cell r="C189" t="b">
            <v>0</v>
          </cell>
          <cell r="D189" t="str">
            <v>GEL</v>
          </cell>
          <cell r="E189">
            <v>6</v>
          </cell>
          <cell r="F189">
            <v>2</v>
          </cell>
          <cell r="G189">
            <v>13742383.300000001</v>
          </cell>
          <cell r="H189">
            <v>1257426</v>
          </cell>
          <cell r="I189">
            <v>5</v>
          </cell>
        </row>
        <row r="190">
          <cell r="A190" t="str">
            <v>ვადიანი</v>
          </cell>
          <cell r="B190" t="b">
            <v>0</v>
          </cell>
          <cell r="C190" t="b">
            <v>0</v>
          </cell>
          <cell r="D190" t="str">
            <v>GEL</v>
          </cell>
          <cell r="E190">
            <v>7</v>
          </cell>
          <cell r="F190">
            <v>1</v>
          </cell>
          <cell r="G190">
            <v>11020000</v>
          </cell>
          <cell r="H190">
            <v>950000</v>
          </cell>
          <cell r="I190">
            <v>1</v>
          </cell>
        </row>
        <row r="191">
          <cell r="A191" t="str">
            <v>ვადიანი</v>
          </cell>
          <cell r="B191" t="b">
            <v>0</v>
          </cell>
          <cell r="C191" t="b">
            <v>0</v>
          </cell>
          <cell r="D191" t="str">
            <v>GEL</v>
          </cell>
          <cell r="E191">
            <v>7</v>
          </cell>
          <cell r="F191">
            <v>4</v>
          </cell>
          <cell r="G191">
            <v>12327929.821</v>
          </cell>
          <cell r="H191">
            <v>1193399.98</v>
          </cell>
          <cell r="I191">
            <v>2</v>
          </cell>
        </row>
        <row r="192">
          <cell r="A192" t="str">
            <v>ვადიანი</v>
          </cell>
          <cell r="B192" t="b">
            <v>0</v>
          </cell>
          <cell r="C192" t="b">
            <v>1</v>
          </cell>
          <cell r="D192" t="str">
            <v>GEL</v>
          </cell>
          <cell r="E192">
            <v>1</v>
          </cell>
          <cell r="F192">
            <v>3</v>
          </cell>
          <cell r="G192">
            <v>32074466.605999999</v>
          </cell>
          <cell r="H192">
            <v>3051810.62</v>
          </cell>
          <cell r="I192">
            <v>12320</v>
          </cell>
        </row>
        <row r="193">
          <cell r="A193" t="str">
            <v>ვადიანი</v>
          </cell>
          <cell r="B193" t="b">
            <v>0</v>
          </cell>
          <cell r="C193" t="b">
            <v>1</v>
          </cell>
          <cell r="D193" t="str">
            <v>GEL</v>
          </cell>
          <cell r="E193">
            <v>2</v>
          </cell>
          <cell r="F193">
            <v>2</v>
          </cell>
          <cell r="G193">
            <v>13018130.6665</v>
          </cell>
          <cell r="H193">
            <v>1192597.51</v>
          </cell>
          <cell r="I193">
            <v>813</v>
          </cell>
        </row>
        <row r="194">
          <cell r="A194" t="str">
            <v>ვადიანი</v>
          </cell>
          <cell r="B194" t="b">
            <v>0</v>
          </cell>
          <cell r="C194" t="b">
            <v>1</v>
          </cell>
          <cell r="D194" t="str">
            <v>GEL</v>
          </cell>
          <cell r="E194">
            <v>2</v>
          </cell>
          <cell r="F194">
            <v>5</v>
          </cell>
          <cell r="G194">
            <v>9562988.6645</v>
          </cell>
          <cell r="H194">
            <v>852884.77</v>
          </cell>
          <cell r="I194">
            <v>588</v>
          </cell>
        </row>
        <row r="195">
          <cell r="A195" t="str">
            <v>ვადიანი</v>
          </cell>
          <cell r="B195" t="b">
            <v>0</v>
          </cell>
          <cell r="C195" t="b">
            <v>1</v>
          </cell>
          <cell r="D195" t="str">
            <v>GEL</v>
          </cell>
          <cell r="E195">
            <v>3</v>
          </cell>
          <cell r="F195">
            <v>1</v>
          </cell>
          <cell r="G195">
            <v>197903460.36300001</v>
          </cell>
          <cell r="H195">
            <v>18446683.75</v>
          </cell>
          <cell r="I195">
            <v>2475</v>
          </cell>
        </row>
        <row r="196">
          <cell r="A196" t="str">
            <v>ვადიანი</v>
          </cell>
          <cell r="B196" t="b">
            <v>0</v>
          </cell>
          <cell r="C196" t="b">
            <v>1</v>
          </cell>
          <cell r="D196" t="str">
            <v>GEL</v>
          </cell>
          <cell r="E196">
            <v>3</v>
          </cell>
          <cell r="F196">
            <v>4</v>
          </cell>
          <cell r="G196">
            <v>276544573.8915</v>
          </cell>
          <cell r="H196">
            <v>26275027.800000001</v>
          </cell>
          <cell r="I196">
            <v>3758</v>
          </cell>
        </row>
        <row r="197">
          <cell r="A197" t="str">
            <v>ვადიანი</v>
          </cell>
          <cell r="B197" t="b">
            <v>0</v>
          </cell>
          <cell r="C197" t="b">
            <v>1</v>
          </cell>
          <cell r="D197" t="str">
            <v>GEL</v>
          </cell>
          <cell r="E197">
            <v>4</v>
          </cell>
          <cell r="F197">
            <v>3</v>
          </cell>
          <cell r="G197">
            <v>331720573.54650003</v>
          </cell>
          <cell r="H197">
            <v>30557825.370000001</v>
          </cell>
          <cell r="I197">
            <v>933</v>
          </cell>
        </row>
        <row r="198">
          <cell r="A198" t="str">
            <v>ვადიანი</v>
          </cell>
          <cell r="B198" t="b">
            <v>0</v>
          </cell>
          <cell r="C198" t="b">
            <v>1</v>
          </cell>
          <cell r="D198" t="str">
            <v>GEL</v>
          </cell>
          <cell r="E198">
            <v>5</v>
          </cell>
          <cell r="F198">
            <v>2</v>
          </cell>
          <cell r="G198">
            <v>104319355.10250001</v>
          </cell>
          <cell r="H198">
            <v>9318757.4299999997</v>
          </cell>
          <cell r="I198">
            <v>125</v>
          </cell>
        </row>
        <row r="199">
          <cell r="A199" t="str">
            <v>ვადიანი</v>
          </cell>
          <cell r="B199" t="b">
            <v>0</v>
          </cell>
          <cell r="C199" t="b">
            <v>1</v>
          </cell>
          <cell r="D199" t="str">
            <v>GEL</v>
          </cell>
          <cell r="E199">
            <v>6</v>
          </cell>
          <cell r="F199">
            <v>1</v>
          </cell>
          <cell r="G199">
            <v>184873530.17649999</v>
          </cell>
          <cell r="H199">
            <v>17088113.100000001</v>
          </cell>
          <cell r="I199">
            <v>88</v>
          </cell>
        </row>
        <row r="200">
          <cell r="A200" t="str">
            <v>ვადიანი</v>
          </cell>
          <cell r="B200" t="b">
            <v>0</v>
          </cell>
          <cell r="C200" t="b">
            <v>1</v>
          </cell>
          <cell r="D200" t="str">
            <v>OTH</v>
          </cell>
          <cell r="E200">
            <v>5</v>
          </cell>
          <cell r="F200">
            <v>5</v>
          </cell>
          <cell r="G200">
            <v>91135.111967999997</v>
          </cell>
          <cell r="H200">
            <v>60756.741311999998</v>
          </cell>
          <cell r="I200">
            <v>1</v>
          </cell>
        </row>
        <row r="201">
          <cell r="A201" t="str">
            <v>ვადიანი</v>
          </cell>
          <cell r="B201" t="b">
            <v>0</v>
          </cell>
          <cell r="C201" t="b">
            <v>1</v>
          </cell>
          <cell r="D201" t="str">
            <v>OTH</v>
          </cell>
          <cell r="E201">
            <v>6</v>
          </cell>
          <cell r="F201">
            <v>4</v>
          </cell>
          <cell r="G201">
            <v>2797843.958995</v>
          </cell>
          <cell r="H201">
            <v>1126882.592584</v>
          </cell>
          <cell r="I201">
            <v>5</v>
          </cell>
        </row>
        <row r="202">
          <cell r="A202" t="str">
            <v>ვადიანი</v>
          </cell>
          <cell r="B202" t="b">
            <v>0</v>
          </cell>
          <cell r="C202" t="b">
            <v>1</v>
          </cell>
          <cell r="D202" t="str">
            <v>OTH</v>
          </cell>
          <cell r="E202">
            <v>7</v>
          </cell>
          <cell r="F202">
            <v>3</v>
          </cell>
          <cell r="G202">
            <v>2770258.9601360001</v>
          </cell>
          <cell r="H202">
            <v>1570757.296784</v>
          </cell>
          <cell r="I202">
            <v>2</v>
          </cell>
        </row>
        <row r="203">
          <cell r="A203" t="str">
            <v>ვადიანი</v>
          </cell>
          <cell r="B203" t="b">
            <v>1</v>
          </cell>
          <cell r="C203" t="b">
            <v>1</v>
          </cell>
          <cell r="D203" t="str">
            <v>USD</v>
          </cell>
          <cell r="E203">
            <v>5</v>
          </cell>
          <cell r="F203">
            <v>4</v>
          </cell>
          <cell r="G203">
            <v>1538898.10243</v>
          </cell>
          <cell r="H203">
            <v>468753.5086</v>
          </cell>
          <cell r="I203">
            <v>6</v>
          </cell>
        </row>
        <row r="204">
          <cell r="A204" t="str">
            <v>ვადიანი</v>
          </cell>
          <cell r="B204" t="b">
            <v>1</v>
          </cell>
          <cell r="C204" t="b">
            <v>1</v>
          </cell>
          <cell r="D204" t="str">
            <v>USD</v>
          </cell>
          <cell r="E204">
            <v>6</v>
          </cell>
          <cell r="F204">
            <v>3</v>
          </cell>
          <cell r="G204">
            <v>12260432.558754001</v>
          </cell>
          <cell r="H204">
            <v>4859258.8424119996</v>
          </cell>
          <cell r="I204">
            <v>16</v>
          </cell>
        </row>
        <row r="205">
          <cell r="A205" t="str">
            <v>ვადიანი</v>
          </cell>
          <cell r="B205" t="b">
            <v>1</v>
          </cell>
          <cell r="C205" t="b">
            <v>1</v>
          </cell>
          <cell r="D205" t="str">
            <v>USD</v>
          </cell>
          <cell r="E205">
            <v>7</v>
          </cell>
          <cell r="F205">
            <v>2</v>
          </cell>
          <cell r="G205">
            <v>1382355</v>
          </cell>
          <cell r="H205">
            <v>614380</v>
          </cell>
          <cell r="I205">
            <v>1</v>
          </cell>
        </row>
        <row r="206">
          <cell r="A206" t="str">
            <v>ვადიანი</v>
          </cell>
          <cell r="B206" t="b">
            <v>1</v>
          </cell>
          <cell r="C206" t="b">
            <v>1</v>
          </cell>
          <cell r="D206" t="str">
            <v>USD</v>
          </cell>
          <cell r="E206">
            <v>8</v>
          </cell>
          <cell r="F206">
            <v>1</v>
          </cell>
          <cell r="G206">
            <v>12625509</v>
          </cell>
          <cell r="H206">
            <v>5990205</v>
          </cell>
          <cell r="I206">
            <v>4</v>
          </cell>
        </row>
        <row r="207">
          <cell r="A207" t="str">
            <v>ვადიანი</v>
          </cell>
          <cell r="B207" t="b">
            <v>1</v>
          </cell>
          <cell r="C207" t="b">
            <v>1</v>
          </cell>
          <cell r="D207" t="str">
            <v>USD</v>
          </cell>
          <cell r="E207">
            <v>8</v>
          </cell>
          <cell r="F207">
            <v>4</v>
          </cell>
          <cell r="G207">
            <v>34128809</v>
          </cell>
          <cell r="H207">
            <v>11519625</v>
          </cell>
          <cell r="I207">
            <v>5</v>
          </cell>
        </row>
        <row r="208">
          <cell r="A208" t="str">
            <v>ვადიანი</v>
          </cell>
          <cell r="B208" t="b">
            <v>1</v>
          </cell>
          <cell r="C208" t="b">
            <v>1</v>
          </cell>
          <cell r="D208" t="str">
            <v>USD</v>
          </cell>
          <cell r="E208">
            <v>9</v>
          </cell>
          <cell r="F208">
            <v>3</v>
          </cell>
          <cell r="G208">
            <v>18431400</v>
          </cell>
          <cell r="H208">
            <v>6143800</v>
          </cell>
          <cell r="I208">
            <v>1</v>
          </cell>
        </row>
        <row r="209">
          <cell r="A209" t="str">
            <v>მიმდინარე ანგარიში</v>
          </cell>
          <cell r="B209" t="b">
            <v>0</v>
          </cell>
          <cell r="C209" t="b">
            <v>0</v>
          </cell>
          <cell r="D209" t="str">
            <v>EUR</v>
          </cell>
          <cell r="E209">
            <v>2</v>
          </cell>
          <cell r="F209">
            <v>1</v>
          </cell>
          <cell r="G209">
            <v>0</v>
          </cell>
          <cell r="H209">
            <v>75548.530933999995</v>
          </cell>
          <cell r="I209">
            <v>52</v>
          </cell>
        </row>
        <row r="210">
          <cell r="A210" t="str">
            <v>მიმდინარე ანგარიში</v>
          </cell>
          <cell r="B210" t="b">
            <v>0</v>
          </cell>
          <cell r="C210" t="b">
            <v>0</v>
          </cell>
          <cell r="D210" t="str">
            <v>GEL</v>
          </cell>
          <cell r="E210">
            <v>2</v>
          </cell>
          <cell r="F210">
            <v>1</v>
          </cell>
          <cell r="G210">
            <v>0</v>
          </cell>
          <cell r="H210">
            <v>165588.14000000001</v>
          </cell>
          <cell r="I210">
            <v>117</v>
          </cell>
        </row>
        <row r="211">
          <cell r="A211" t="str">
            <v>მიმდინარე ანგარიში</v>
          </cell>
          <cell r="B211" t="b">
            <v>0</v>
          </cell>
          <cell r="C211" t="b">
            <v>0</v>
          </cell>
          <cell r="D211" t="str">
            <v>GEL</v>
          </cell>
          <cell r="E211">
            <v>5</v>
          </cell>
          <cell r="F211">
            <v>1</v>
          </cell>
          <cell r="G211">
            <v>0</v>
          </cell>
          <cell r="H211">
            <v>319065.43</v>
          </cell>
          <cell r="I211">
            <v>4</v>
          </cell>
        </row>
        <row r="212">
          <cell r="A212" t="str">
            <v>მიმდინარე ანგარიში</v>
          </cell>
          <cell r="B212" t="b">
            <v>0</v>
          </cell>
          <cell r="C212" t="b">
            <v>1</v>
          </cell>
          <cell r="D212" t="str">
            <v>OTH</v>
          </cell>
          <cell r="E212">
            <v>3</v>
          </cell>
          <cell r="F212">
            <v>1</v>
          </cell>
          <cell r="G212">
            <v>0</v>
          </cell>
          <cell r="H212">
            <v>811410.49517085997</v>
          </cell>
          <cell r="I212">
            <v>130</v>
          </cell>
        </row>
        <row r="213">
          <cell r="A213" t="str">
            <v>მიმდინარე ანგარიში</v>
          </cell>
          <cell r="B213" t="b">
            <v>0</v>
          </cell>
          <cell r="C213" t="b">
            <v>1</v>
          </cell>
          <cell r="D213" t="str">
            <v>OTH</v>
          </cell>
          <cell r="E213">
            <v>6</v>
          </cell>
          <cell r="F213">
            <v>1</v>
          </cell>
          <cell r="G213">
            <v>0</v>
          </cell>
          <cell r="H213">
            <v>2825463.0095183598</v>
          </cell>
          <cell r="I213">
            <v>17</v>
          </cell>
        </row>
        <row r="214">
          <cell r="A214" t="str">
            <v>მიმდინარე ანგარიში</v>
          </cell>
          <cell r="B214" t="b">
            <v>0</v>
          </cell>
          <cell r="C214" t="b">
            <v>1</v>
          </cell>
          <cell r="D214" t="str">
            <v>OTH</v>
          </cell>
          <cell r="E214">
            <v>9</v>
          </cell>
          <cell r="F214">
            <v>1</v>
          </cell>
          <cell r="G214">
            <v>26976224.690542001</v>
          </cell>
          <cell r="H214">
            <v>16436008.608208001</v>
          </cell>
          <cell r="I214">
            <v>2</v>
          </cell>
        </row>
        <row r="215">
          <cell r="A215" t="str">
            <v>მიმდინარე ანგარიში</v>
          </cell>
          <cell r="B215" t="b">
            <v>1</v>
          </cell>
          <cell r="C215" t="b">
            <v>0</v>
          </cell>
          <cell r="D215" t="str">
            <v>OTH</v>
          </cell>
          <cell r="E215">
            <v>3</v>
          </cell>
          <cell r="F215">
            <v>1</v>
          </cell>
          <cell r="G215">
            <v>0</v>
          </cell>
          <cell r="H215">
            <v>34204.007255999997</v>
          </cell>
          <cell r="I215">
            <v>4</v>
          </cell>
        </row>
        <row r="216">
          <cell r="A216" t="str">
            <v>მიმდინარე ანგარიში</v>
          </cell>
          <cell r="B216" t="b">
            <v>1</v>
          </cell>
          <cell r="C216" t="b">
            <v>0</v>
          </cell>
          <cell r="D216" t="str">
            <v>OTH</v>
          </cell>
          <cell r="E216">
            <v>6</v>
          </cell>
          <cell r="F216">
            <v>1</v>
          </cell>
          <cell r="G216">
            <v>0</v>
          </cell>
          <cell r="H216">
            <v>266086.95600000001</v>
          </cell>
          <cell r="I216">
            <v>1</v>
          </cell>
        </row>
        <row r="217">
          <cell r="A217" t="str">
            <v>მიმდინარე ანგარიში</v>
          </cell>
          <cell r="B217" t="b">
            <v>1</v>
          </cell>
          <cell r="C217" t="b">
            <v>1</v>
          </cell>
          <cell r="D217" t="str">
            <v>OTH</v>
          </cell>
          <cell r="E217">
            <v>1</v>
          </cell>
          <cell r="F217">
            <v>1</v>
          </cell>
          <cell r="G217">
            <v>243.690113</v>
          </cell>
          <cell r="H217">
            <v>80448.881958259997</v>
          </cell>
          <cell r="I217">
            <v>1325</v>
          </cell>
        </row>
        <row r="218">
          <cell r="A218" t="str">
            <v>მიმდინარე ანგარიში</v>
          </cell>
          <cell r="B218" t="b">
            <v>1</v>
          </cell>
          <cell r="C218" t="b">
            <v>1</v>
          </cell>
          <cell r="D218" t="str">
            <v>OTH</v>
          </cell>
          <cell r="E218">
            <v>4</v>
          </cell>
          <cell r="F218">
            <v>1</v>
          </cell>
          <cell r="G218">
            <v>0</v>
          </cell>
          <cell r="H218">
            <v>685084.27163914999</v>
          </cell>
          <cell r="I218">
            <v>22</v>
          </cell>
        </row>
        <row r="219">
          <cell r="A219" t="str">
            <v>მიმდინარე ანგარიში</v>
          </cell>
          <cell r="B219" t="b">
            <v>1</v>
          </cell>
          <cell r="C219" t="b">
            <v>1</v>
          </cell>
          <cell r="D219" t="str">
            <v>USD</v>
          </cell>
          <cell r="E219">
            <v>2</v>
          </cell>
          <cell r="F219">
            <v>1</v>
          </cell>
          <cell r="G219">
            <v>19061.113380999999</v>
          </cell>
          <cell r="H219">
            <v>684219.73865700001</v>
          </cell>
          <cell r="I219">
            <v>469</v>
          </cell>
        </row>
        <row r="220">
          <cell r="A220" t="str">
            <v>მიმდინარე ანგარიში</v>
          </cell>
          <cell r="B220" t="b">
            <v>1</v>
          </cell>
          <cell r="C220" t="b">
            <v>1</v>
          </cell>
          <cell r="D220" t="str">
            <v>USD</v>
          </cell>
          <cell r="E220">
            <v>5</v>
          </cell>
          <cell r="F220">
            <v>1</v>
          </cell>
          <cell r="G220">
            <v>2287324.1487429999</v>
          </cell>
          <cell r="H220">
            <v>30643883.996622</v>
          </cell>
          <cell r="I220">
            <v>430</v>
          </cell>
        </row>
        <row r="221">
          <cell r="A221" t="str">
            <v>მიმდინარე ანგარიში</v>
          </cell>
          <cell r="B221" t="b">
            <v>1</v>
          </cell>
          <cell r="C221" t="b">
            <v>1</v>
          </cell>
          <cell r="D221" t="str">
            <v>USD</v>
          </cell>
          <cell r="E221">
            <v>8</v>
          </cell>
          <cell r="F221">
            <v>1</v>
          </cell>
          <cell r="G221">
            <v>107340011.097122</v>
          </cell>
          <cell r="H221">
            <v>240399655.49771601</v>
          </cell>
          <cell r="I221">
            <v>118</v>
          </cell>
        </row>
        <row r="222">
          <cell r="A222" t="str">
            <v>მოთხოვნამდე</v>
          </cell>
          <cell r="B222" t="b">
            <v>0</v>
          </cell>
          <cell r="C222" t="b">
            <v>0</v>
          </cell>
          <cell r="D222" t="str">
            <v>EUR</v>
          </cell>
          <cell r="E222">
            <v>3</v>
          </cell>
          <cell r="F222">
            <v>1</v>
          </cell>
          <cell r="G222">
            <v>4738.2361440000004</v>
          </cell>
          <cell r="H222">
            <v>1475150.8972740001</v>
          </cell>
          <cell r="I222">
            <v>182</v>
          </cell>
        </row>
        <row r="223">
          <cell r="A223" t="str">
            <v>მოთხოვნამდე</v>
          </cell>
          <cell r="B223" t="b">
            <v>0</v>
          </cell>
          <cell r="C223" t="b">
            <v>0</v>
          </cell>
          <cell r="D223" t="str">
            <v>EUR</v>
          </cell>
          <cell r="E223">
            <v>6</v>
          </cell>
          <cell r="F223">
            <v>1</v>
          </cell>
          <cell r="G223">
            <v>531253.18430399999</v>
          </cell>
          <cell r="H223">
            <v>10655007.271504</v>
          </cell>
          <cell r="I223">
            <v>53</v>
          </cell>
        </row>
        <row r="224">
          <cell r="A224" t="str">
            <v>მოთხოვნამდე</v>
          </cell>
          <cell r="B224" t="b">
            <v>0</v>
          </cell>
          <cell r="C224" t="b">
            <v>0</v>
          </cell>
          <cell r="D224" t="str">
            <v>EUR</v>
          </cell>
          <cell r="E224">
            <v>9</v>
          </cell>
          <cell r="F224">
            <v>1</v>
          </cell>
          <cell r="G224">
            <v>22872797.151799999</v>
          </cell>
          <cell r="H224">
            <v>18298237.721439999</v>
          </cell>
          <cell r="I224">
            <v>1</v>
          </cell>
        </row>
        <row r="225">
          <cell r="A225" t="str">
            <v>მოთხოვნამდე</v>
          </cell>
          <cell r="B225" t="b">
            <v>0</v>
          </cell>
          <cell r="C225" t="b">
            <v>0</v>
          </cell>
          <cell r="D225" t="str">
            <v>OTH</v>
          </cell>
          <cell r="E225">
            <v>1</v>
          </cell>
          <cell r="F225">
            <v>1</v>
          </cell>
          <cell r="G225">
            <v>5.6620619999999997</v>
          </cell>
          <cell r="H225">
            <v>4572.0298892000001</v>
          </cell>
          <cell r="I225">
            <v>52</v>
          </cell>
        </row>
        <row r="226">
          <cell r="A226" t="str">
            <v>მოთხოვნამდე</v>
          </cell>
          <cell r="B226" t="b">
            <v>0</v>
          </cell>
          <cell r="C226" t="b">
            <v>0</v>
          </cell>
          <cell r="D226" t="str">
            <v>USD</v>
          </cell>
          <cell r="E226">
            <v>2</v>
          </cell>
          <cell r="F226">
            <v>1</v>
          </cell>
          <cell r="G226">
            <v>391935.46535399999</v>
          </cell>
          <cell r="H226">
            <v>657470.12496100005</v>
          </cell>
          <cell r="I226">
            <v>450</v>
          </cell>
        </row>
        <row r="227">
          <cell r="A227" t="str">
            <v>მოთხოვნამდე</v>
          </cell>
          <cell r="B227" t="b">
            <v>0</v>
          </cell>
          <cell r="C227" t="b">
            <v>0</v>
          </cell>
          <cell r="D227" t="str">
            <v>USD</v>
          </cell>
          <cell r="E227">
            <v>5</v>
          </cell>
          <cell r="F227">
            <v>1</v>
          </cell>
          <cell r="G227">
            <v>13009003.936240001</v>
          </cell>
          <cell r="H227">
            <v>21944140.719969001</v>
          </cell>
          <cell r="I227">
            <v>302</v>
          </cell>
        </row>
        <row r="228">
          <cell r="A228" t="str">
            <v>მოთხოვნამდე</v>
          </cell>
          <cell r="B228" t="b">
            <v>0</v>
          </cell>
          <cell r="C228" t="b">
            <v>0</v>
          </cell>
          <cell r="D228" t="str">
            <v>USD</v>
          </cell>
          <cell r="E228">
            <v>8</v>
          </cell>
          <cell r="F228">
            <v>1</v>
          </cell>
          <cell r="G228">
            <v>59185720.116106004</v>
          </cell>
          <cell r="H228">
            <v>58438457.621491998</v>
          </cell>
          <cell r="I228">
            <v>27</v>
          </cell>
        </row>
        <row r="229">
          <cell r="A229" t="str">
            <v>მოთხოვნამდე</v>
          </cell>
          <cell r="B229" t="b">
            <v>0</v>
          </cell>
          <cell r="C229" t="b">
            <v>1</v>
          </cell>
          <cell r="D229" t="str">
            <v>EUR</v>
          </cell>
          <cell r="E229">
            <v>2</v>
          </cell>
          <cell r="F229">
            <v>1</v>
          </cell>
          <cell r="G229">
            <v>1087.9279449999999</v>
          </cell>
          <cell r="H229">
            <v>1497176.5647499999</v>
          </cell>
          <cell r="I229">
            <v>1000</v>
          </cell>
        </row>
        <row r="230">
          <cell r="A230" t="str">
            <v>მოთხოვნამდე</v>
          </cell>
          <cell r="B230" t="b">
            <v>0</v>
          </cell>
          <cell r="C230" t="b">
            <v>1</v>
          </cell>
          <cell r="D230" t="str">
            <v>EUR</v>
          </cell>
          <cell r="E230">
            <v>5</v>
          </cell>
          <cell r="F230">
            <v>1</v>
          </cell>
          <cell r="G230">
            <v>308956.928824</v>
          </cell>
          <cell r="H230">
            <v>17333986.602320001</v>
          </cell>
          <cell r="I230">
            <v>250</v>
          </cell>
        </row>
        <row r="231">
          <cell r="A231" t="str">
            <v>მოთხოვნამდე</v>
          </cell>
          <cell r="B231" t="b">
            <v>0</v>
          </cell>
          <cell r="C231" t="b">
            <v>1</v>
          </cell>
          <cell r="D231" t="str">
            <v>EUR</v>
          </cell>
          <cell r="E231">
            <v>8</v>
          </cell>
          <cell r="F231">
            <v>1</v>
          </cell>
          <cell r="G231">
            <v>12692626.57306</v>
          </cell>
          <cell r="H231">
            <v>7727140.1431560004</v>
          </cell>
          <cell r="I231">
            <v>4</v>
          </cell>
        </row>
        <row r="232">
          <cell r="A232" t="str">
            <v>მოთხოვნამდე</v>
          </cell>
          <cell r="B232" t="b">
            <v>0</v>
          </cell>
          <cell r="C232" t="b">
            <v>1</v>
          </cell>
          <cell r="D232" t="str">
            <v>GEL</v>
          </cell>
          <cell r="E232">
            <v>4</v>
          </cell>
          <cell r="F232">
            <v>1</v>
          </cell>
          <cell r="G232">
            <v>177053548.81799999</v>
          </cell>
          <cell r="H232">
            <v>35567495.219999999</v>
          </cell>
          <cell r="I232">
            <v>1208</v>
          </cell>
        </row>
        <row r="233">
          <cell r="A233" t="str">
            <v>მოთხოვნამდე</v>
          </cell>
          <cell r="B233" t="b">
            <v>0</v>
          </cell>
          <cell r="C233" t="b">
            <v>1</v>
          </cell>
          <cell r="D233" t="str">
            <v>GEL</v>
          </cell>
          <cell r="E233">
            <v>7</v>
          </cell>
          <cell r="F233">
            <v>1</v>
          </cell>
          <cell r="G233">
            <v>4534266.835</v>
          </cell>
          <cell r="H233">
            <v>1717162.77</v>
          </cell>
          <cell r="I233">
            <v>3</v>
          </cell>
        </row>
        <row r="234">
          <cell r="A234" t="str">
            <v>მოთხოვნამდე</v>
          </cell>
          <cell r="B234" t="b">
            <v>1</v>
          </cell>
          <cell r="C234" t="b">
            <v>1</v>
          </cell>
          <cell r="D234" t="str">
            <v>GEL</v>
          </cell>
          <cell r="E234">
            <v>3</v>
          </cell>
          <cell r="F234">
            <v>1</v>
          </cell>
          <cell r="G234">
            <v>5130311.591</v>
          </cell>
          <cell r="H234">
            <v>1972858.86</v>
          </cell>
          <cell r="I234">
            <v>217</v>
          </cell>
        </row>
        <row r="235">
          <cell r="A235" t="str">
            <v>მოთხოვნამდე</v>
          </cell>
          <cell r="B235" t="b">
            <v>1</v>
          </cell>
          <cell r="C235" t="b">
            <v>1</v>
          </cell>
          <cell r="D235" t="str">
            <v>GEL</v>
          </cell>
          <cell r="E235">
            <v>6</v>
          </cell>
          <cell r="F235">
            <v>1</v>
          </cell>
          <cell r="G235">
            <v>127298635.536</v>
          </cell>
          <cell r="H235">
            <v>38180042.369999997</v>
          </cell>
          <cell r="I235">
            <v>163</v>
          </cell>
        </row>
        <row r="236">
          <cell r="A236" t="str">
            <v>სადეპოზიტო სერთიფიკატი</v>
          </cell>
          <cell r="B236" t="b">
            <v>0</v>
          </cell>
          <cell r="C236" t="b">
            <v>0</v>
          </cell>
          <cell r="D236" t="str">
            <v>GEL</v>
          </cell>
          <cell r="E236">
            <v>3</v>
          </cell>
          <cell r="F236">
            <v>3</v>
          </cell>
          <cell r="G236">
            <v>845744.13800000004</v>
          </cell>
          <cell r="H236">
            <v>78833.2</v>
          </cell>
          <cell r="I236">
            <v>8</v>
          </cell>
        </row>
        <row r="237">
          <cell r="A237" t="str">
            <v>სადეპოზიტო სერთიფიკატი</v>
          </cell>
          <cell r="B237" t="b">
            <v>0</v>
          </cell>
          <cell r="C237" t="b">
            <v>0</v>
          </cell>
          <cell r="D237" t="str">
            <v>GEL</v>
          </cell>
          <cell r="E237">
            <v>4</v>
          </cell>
          <cell r="F237">
            <v>2</v>
          </cell>
          <cell r="G237">
            <v>1509560.5485</v>
          </cell>
          <cell r="H237">
            <v>132621.60999999999</v>
          </cell>
          <cell r="I237">
            <v>4</v>
          </cell>
        </row>
        <row r="238">
          <cell r="A238" t="str">
            <v>სადეპოზიტო სერთიფიკატი</v>
          </cell>
          <cell r="B238" t="b">
            <v>0</v>
          </cell>
          <cell r="C238" t="b">
            <v>0</v>
          </cell>
          <cell r="D238" t="str">
            <v>GEL</v>
          </cell>
          <cell r="E238">
            <v>5</v>
          </cell>
          <cell r="F238">
            <v>1</v>
          </cell>
          <cell r="G238">
            <v>1573329.4424999999</v>
          </cell>
          <cell r="H238">
            <v>143517.89000000001</v>
          </cell>
          <cell r="I238">
            <v>2</v>
          </cell>
        </row>
        <row r="239">
          <cell r="A239" t="str">
            <v>სადეპოზიტო სერთიფიკატი</v>
          </cell>
          <cell r="B239" t="b">
            <v>0</v>
          </cell>
          <cell r="C239" t="b">
            <v>0</v>
          </cell>
          <cell r="D239" t="str">
            <v>OTH</v>
          </cell>
          <cell r="E239">
            <v>4</v>
          </cell>
          <cell r="F239">
            <v>5</v>
          </cell>
          <cell r="G239">
            <v>308796.99611499999</v>
          </cell>
          <cell r="H239">
            <v>94084.257375999994</v>
          </cell>
          <cell r="I239">
            <v>3</v>
          </cell>
        </row>
        <row r="240">
          <cell r="A240" t="str">
            <v>სადეპოზიტო სერთიფიკატი</v>
          </cell>
          <cell r="B240" t="b">
            <v>0</v>
          </cell>
          <cell r="C240" t="b">
            <v>0</v>
          </cell>
          <cell r="D240" t="str">
            <v>OTH</v>
          </cell>
          <cell r="E240">
            <v>5</v>
          </cell>
          <cell r="F240">
            <v>4</v>
          </cell>
          <cell r="G240">
            <v>192366.02200299999</v>
          </cell>
          <cell r="H240">
            <v>80152.509168000004</v>
          </cell>
          <cell r="I240">
            <v>1</v>
          </cell>
        </row>
        <row r="241">
          <cell r="A241" t="str">
            <v>სადეპოზიტო სერთიფიკატი</v>
          </cell>
          <cell r="B241" t="b">
            <v>0</v>
          </cell>
          <cell r="C241" t="b">
            <v>0</v>
          </cell>
          <cell r="D241" t="str">
            <v>OTH</v>
          </cell>
          <cell r="E241">
            <v>6</v>
          </cell>
          <cell r="F241">
            <v>3</v>
          </cell>
          <cell r="G241">
            <v>772376.58080700005</v>
          </cell>
          <cell r="H241">
            <v>372784.41014400002</v>
          </cell>
          <cell r="I241">
            <v>2</v>
          </cell>
        </row>
        <row r="242">
          <cell r="A242" t="str">
            <v>სადეპოზიტო სერთიფიკატი</v>
          </cell>
          <cell r="B242" t="b">
            <v>0</v>
          </cell>
          <cell r="C242" t="b">
            <v>0</v>
          </cell>
          <cell r="D242" t="str">
            <v>OTH</v>
          </cell>
          <cell r="E242">
            <v>7</v>
          </cell>
          <cell r="F242">
            <v>5</v>
          </cell>
          <cell r="G242">
            <v>1647690</v>
          </cell>
          <cell r="H242">
            <v>599160</v>
          </cell>
          <cell r="I242">
            <v>1</v>
          </cell>
        </row>
        <row r="243">
          <cell r="A243" t="str">
            <v>სადეპოზიტო სერთიფიკატი</v>
          </cell>
          <cell r="B243" t="b">
            <v>0</v>
          </cell>
          <cell r="C243" t="b">
            <v>0</v>
          </cell>
          <cell r="D243" t="str">
            <v>OTH</v>
          </cell>
          <cell r="E243">
            <v>8</v>
          </cell>
          <cell r="F243">
            <v>4</v>
          </cell>
          <cell r="G243">
            <v>3845808.32</v>
          </cell>
          <cell r="H243">
            <v>1326140.8</v>
          </cell>
          <cell r="I243">
            <v>1</v>
          </cell>
        </row>
        <row r="244">
          <cell r="A244" t="str">
            <v>სადეპოზიტო სერთიფიკატი</v>
          </cell>
          <cell r="B244" t="b">
            <v>0</v>
          </cell>
          <cell r="C244" t="b">
            <v>1</v>
          </cell>
          <cell r="D244" t="str">
            <v>EUR</v>
          </cell>
          <cell r="E244">
            <v>8</v>
          </cell>
          <cell r="F244">
            <v>5</v>
          </cell>
          <cell r="G244">
            <v>11908380</v>
          </cell>
          <cell r="H244">
            <v>3969460</v>
          </cell>
          <cell r="I244">
            <v>1</v>
          </cell>
        </row>
        <row r="245">
          <cell r="A245" t="str">
            <v>სადეპოზიტო სერთიფიკატი</v>
          </cell>
          <cell r="B245" t="b">
            <v>0</v>
          </cell>
          <cell r="C245" t="b">
            <v>1</v>
          </cell>
          <cell r="D245" t="str">
            <v>EUR</v>
          </cell>
          <cell r="E245">
            <v>9</v>
          </cell>
          <cell r="F245">
            <v>4</v>
          </cell>
          <cell r="G245">
            <v>47633520</v>
          </cell>
          <cell r="H245">
            <v>10825800</v>
          </cell>
          <cell r="I245">
            <v>1</v>
          </cell>
        </row>
        <row r="246">
          <cell r="A246" t="str">
            <v>სადეპოზიტო სერთიფიკატი</v>
          </cell>
          <cell r="B246" t="b">
            <v>0</v>
          </cell>
          <cell r="C246" t="b">
            <v>1</v>
          </cell>
          <cell r="D246" t="str">
            <v>OTH</v>
          </cell>
          <cell r="E246">
            <v>4</v>
          </cell>
          <cell r="F246">
            <v>3</v>
          </cell>
          <cell r="G246">
            <v>94933.874244999999</v>
          </cell>
          <cell r="H246">
            <v>57221.098151999999</v>
          </cell>
          <cell r="I246">
            <v>2</v>
          </cell>
        </row>
        <row r="247">
          <cell r="A247" t="str">
            <v>სადეპოზიტო სერთიფიკატი</v>
          </cell>
          <cell r="B247" t="b">
            <v>0</v>
          </cell>
          <cell r="C247" t="b">
            <v>1</v>
          </cell>
          <cell r="D247" t="str">
            <v>USD</v>
          </cell>
          <cell r="E247">
            <v>4</v>
          </cell>
          <cell r="F247">
            <v>5</v>
          </cell>
          <cell r="G247">
            <v>4647954.4793060003</v>
          </cell>
          <cell r="H247">
            <v>982234.618456</v>
          </cell>
          <cell r="I247">
            <v>28</v>
          </cell>
        </row>
        <row r="248">
          <cell r="A248" t="str">
            <v>სადეპოზიტო სერთიფიკატი</v>
          </cell>
          <cell r="B248" t="b">
            <v>0</v>
          </cell>
          <cell r="C248" t="b">
            <v>1</v>
          </cell>
          <cell r="D248" t="str">
            <v>USD</v>
          </cell>
          <cell r="E248">
            <v>5</v>
          </cell>
          <cell r="F248">
            <v>4</v>
          </cell>
          <cell r="G248">
            <v>70211613.561621994</v>
          </cell>
          <cell r="H248">
            <v>16683550.245843001</v>
          </cell>
          <cell r="I248">
            <v>227</v>
          </cell>
        </row>
        <row r="249">
          <cell r="A249" t="str">
            <v>სადეპოზიტო სერთიფიკატი</v>
          </cell>
          <cell r="B249" t="b">
            <v>0</v>
          </cell>
          <cell r="C249" t="b">
            <v>1</v>
          </cell>
          <cell r="D249" t="str">
            <v>USD</v>
          </cell>
          <cell r="E249">
            <v>6</v>
          </cell>
          <cell r="F249">
            <v>3</v>
          </cell>
          <cell r="G249">
            <v>279713486.82472801</v>
          </cell>
          <cell r="H249">
            <v>75889534.093464002</v>
          </cell>
          <cell r="I249">
            <v>340</v>
          </cell>
        </row>
        <row r="250">
          <cell r="A250" t="str">
            <v>სადეპოზიტო სერთიფიკატი</v>
          </cell>
          <cell r="B250" t="b">
            <v>0</v>
          </cell>
          <cell r="C250" t="b">
            <v>1</v>
          </cell>
          <cell r="D250" t="str">
            <v>USD</v>
          </cell>
          <cell r="E250">
            <v>7</v>
          </cell>
          <cell r="F250">
            <v>2</v>
          </cell>
          <cell r="G250">
            <v>3348371</v>
          </cell>
          <cell r="H250">
            <v>1228760</v>
          </cell>
          <cell r="I250">
            <v>2</v>
          </cell>
        </row>
        <row r="251">
          <cell r="A251" t="str">
            <v>სადეპოზიტო სერთიფიკატი</v>
          </cell>
          <cell r="B251" t="b">
            <v>0</v>
          </cell>
          <cell r="C251" t="b">
            <v>1</v>
          </cell>
          <cell r="D251" t="str">
            <v>USD</v>
          </cell>
          <cell r="E251">
            <v>7</v>
          </cell>
          <cell r="F251">
            <v>5</v>
          </cell>
          <cell r="G251">
            <v>164390263.819401</v>
          </cell>
          <cell r="H251">
            <v>31045628.583852999</v>
          </cell>
          <cell r="I251">
            <v>42</v>
          </cell>
        </row>
        <row r="252">
          <cell r="A252" t="str">
            <v>სადეპოზიტო სერთიფიკატი</v>
          </cell>
          <cell r="B252" t="b">
            <v>0</v>
          </cell>
          <cell r="C252" t="b">
            <v>1</v>
          </cell>
          <cell r="D252" t="str">
            <v>USD</v>
          </cell>
          <cell r="E252">
            <v>8</v>
          </cell>
          <cell r="F252">
            <v>4</v>
          </cell>
          <cell r="G252">
            <v>504037140.99119103</v>
          </cell>
          <cell r="H252">
            <v>105125501.07292999</v>
          </cell>
          <cell r="I252">
            <v>49</v>
          </cell>
        </row>
        <row r="253">
          <cell r="A253" t="str">
            <v>სადეპოზიტო სერთიფიკატი</v>
          </cell>
          <cell r="B253" t="b">
            <v>0</v>
          </cell>
          <cell r="C253" t="b">
            <v>1</v>
          </cell>
          <cell r="D253" t="str">
            <v>USD</v>
          </cell>
          <cell r="E253">
            <v>9</v>
          </cell>
          <cell r="F253">
            <v>3</v>
          </cell>
          <cell r="G253">
            <v>180386610.132404</v>
          </cell>
          <cell r="H253">
            <v>42988714.753100999</v>
          </cell>
          <cell r="I253">
            <v>3</v>
          </cell>
        </row>
        <row r="254">
          <cell r="A254" t="str">
            <v>სადეპოზიტო სერთიფიკატი</v>
          </cell>
          <cell r="B254" t="b">
            <v>1</v>
          </cell>
          <cell r="C254" t="b">
            <v>1</v>
          </cell>
          <cell r="D254" t="str">
            <v>GEL</v>
          </cell>
          <cell r="E254">
            <v>7</v>
          </cell>
          <cell r="F254">
            <v>4</v>
          </cell>
          <cell r="G254">
            <v>95653763.806999996</v>
          </cell>
          <cell r="H254">
            <v>7654506.6799999997</v>
          </cell>
          <cell r="I254">
            <v>13</v>
          </cell>
        </row>
        <row r="255">
          <cell r="A255" t="str">
            <v>სადეპოზიტო სერთიფიკატი</v>
          </cell>
          <cell r="B255" t="b">
            <v>1</v>
          </cell>
          <cell r="C255" t="b">
            <v>1</v>
          </cell>
          <cell r="D255" t="str">
            <v>GEL</v>
          </cell>
          <cell r="E255">
            <v>8</v>
          </cell>
          <cell r="F255">
            <v>3</v>
          </cell>
          <cell r="G255">
            <v>422309923.89249998</v>
          </cell>
          <cell r="H255">
            <v>33384516.920000002</v>
          </cell>
          <cell r="I255">
            <v>22</v>
          </cell>
        </row>
        <row r="256">
          <cell r="A256" t="str">
            <v>სადეპოზიტო სერთიფიკატი</v>
          </cell>
          <cell r="B256" t="b">
            <v>1</v>
          </cell>
          <cell r="C256" t="b">
            <v>1</v>
          </cell>
          <cell r="D256" t="str">
            <v>GEL</v>
          </cell>
          <cell r="E256">
            <v>9</v>
          </cell>
          <cell r="F256">
            <v>5</v>
          </cell>
          <cell r="G256">
            <v>6085722260.2399998</v>
          </cell>
          <cell r="H256">
            <v>463307344.38999999</v>
          </cell>
          <cell r="I256">
            <v>5</v>
          </cell>
        </row>
        <row r="257">
          <cell r="A257" t="str">
            <v>ბარათი</v>
          </cell>
          <cell r="B257" t="b">
            <v>0</v>
          </cell>
          <cell r="C257" t="b">
            <v>0</v>
          </cell>
          <cell r="D257" t="str">
            <v>EUR</v>
          </cell>
          <cell r="E257">
            <v>1</v>
          </cell>
          <cell r="F257">
            <v>1</v>
          </cell>
          <cell r="G257">
            <v>0</v>
          </cell>
          <cell r="H257">
            <v>577876.74882244004</v>
          </cell>
          <cell r="I257">
            <v>3831</v>
          </cell>
        </row>
        <row r="258">
          <cell r="A258" t="str">
            <v>ბარათი</v>
          </cell>
          <cell r="B258" t="b">
            <v>0</v>
          </cell>
          <cell r="C258" t="b">
            <v>0</v>
          </cell>
          <cell r="D258" t="str">
            <v>GEL</v>
          </cell>
          <cell r="E258">
            <v>1</v>
          </cell>
          <cell r="F258">
            <v>1</v>
          </cell>
          <cell r="G258">
            <v>3294.564124</v>
          </cell>
          <cell r="H258">
            <v>3704716.2127999999</v>
          </cell>
          <cell r="I258">
            <v>30599</v>
          </cell>
        </row>
        <row r="259">
          <cell r="A259" t="str">
            <v>ბარათი</v>
          </cell>
          <cell r="B259" t="b">
            <v>0</v>
          </cell>
          <cell r="C259" t="b">
            <v>0</v>
          </cell>
          <cell r="D259" t="str">
            <v>GEL</v>
          </cell>
          <cell r="E259">
            <v>4</v>
          </cell>
          <cell r="F259">
            <v>1</v>
          </cell>
          <cell r="G259">
            <v>0</v>
          </cell>
          <cell r="H259">
            <v>7844046.96</v>
          </cell>
          <cell r="I259">
            <v>263</v>
          </cell>
        </row>
        <row r="260">
          <cell r="A260" t="str">
            <v>ბარათი</v>
          </cell>
          <cell r="B260" t="b">
            <v>0</v>
          </cell>
          <cell r="C260" t="b">
            <v>0</v>
          </cell>
          <cell r="D260" t="str">
            <v>GEL</v>
          </cell>
          <cell r="E260">
            <v>7</v>
          </cell>
          <cell r="F260">
            <v>1</v>
          </cell>
          <cell r="G260">
            <v>0</v>
          </cell>
          <cell r="H260">
            <v>541123.03</v>
          </cell>
          <cell r="I260">
            <v>1</v>
          </cell>
        </row>
        <row r="261">
          <cell r="A261" t="str">
            <v>ბარათი</v>
          </cell>
          <cell r="B261" t="b">
            <v>0</v>
          </cell>
          <cell r="C261" t="b">
            <v>1</v>
          </cell>
          <cell r="D261" t="str">
            <v>USD</v>
          </cell>
          <cell r="E261">
            <v>9</v>
          </cell>
          <cell r="F261">
            <v>1</v>
          </cell>
          <cell r="G261">
            <v>0</v>
          </cell>
          <cell r="H261">
            <v>6911775</v>
          </cell>
          <cell r="I261">
            <v>1</v>
          </cell>
        </row>
        <row r="262">
          <cell r="A262" t="str">
            <v>ბარათი</v>
          </cell>
          <cell r="B262" t="b">
            <v>1</v>
          </cell>
          <cell r="C262" t="b">
            <v>1</v>
          </cell>
          <cell r="D262" t="str">
            <v>EUR</v>
          </cell>
          <cell r="E262">
            <v>6</v>
          </cell>
          <cell r="F262">
            <v>1</v>
          </cell>
          <cell r="G262">
            <v>0</v>
          </cell>
          <cell r="H262">
            <v>176722.27175799999</v>
          </cell>
          <cell r="I262">
            <v>1</v>
          </cell>
        </row>
        <row r="263">
          <cell r="A263" t="str">
            <v>ბარათი</v>
          </cell>
          <cell r="B263" t="b">
            <v>1</v>
          </cell>
          <cell r="C263" t="b">
            <v>1</v>
          </cell>
          <cell r="D263" t="str">
            <v>USD</v>
          </cell>
          <cell r="E263">
            <v>2</v>
          </cell>
          <cell r="F263">
            <v>1</v>
          </cell>
          <cell r="G263">
            <v>0</v>
          </cell>
          <cell r="H263">
            <v>380167.99169699999</v>
          </cell>
          <cell r="I263">
            <v>263</v>
          </cell>
        </row>
        <row r="264">
          <cell r="A264" t="str">
            <v>ბარათი</v>
          </cell>
          <cell r="B264" t="b">
            <v>1</v>
          </cell>
          <cell r="C264" t="b">
            <v>1</v>
          </cell>
          <cell r="D264" t="str">
            <v>USD</v>
          </cell>
          <cell r="E264">
            <v>5</v>
          </cell>
          <cell r="F264">
            <v>1</v>
          </cell>
          <cell r="G264">
            <v>0</v>
          </cell>
          <cell r="H264">
            <v>1055121.804789</v>
          </cell>
          <cell r="I264">
            <v>17</v>
          </cell>
        </row>
        <row r="265">
          <cell r="A265" t="str">
            <v>ვადიანი</v>
          </cell>
          <cell r="B265" t="b">
            <v>0</v>
          </cell>
          <cell r="C265" t="b">
            <v>0</v>
          </cell>
          <cell r="D265" t="str">
            <v>OTH</v>
          </cell>
          <cell r="E265">
            <v>3</v>
          </cell>
          <cell r="F265">
            <v>4</v>
          </cell>
          <cell r="G265">
            <v>44321.948279999997</v>
          </cell>
          <cell r="H265">
            <v>22500.734808000001</v>
          </cell>
          <cell r="I265">
            <v>3</v>
          </cell>
        </row>
        <row r="266">
          <cell r="A266" t="str">
            <v>ვადიანი</v>
          </cell>
          <cell r="B266" t="b">
            <v>0</v>
          </cell>
          <cell r="C266" t="b">
            <v>0</v>
          </cell>
          <cell r="D266" t="str">
            <v>USD</v>
          </cell>
          <cell r="E266">
            <v>3</v>
          </cell>
          <cell r="F266">
            <v>5</v>
          </cell>
          <cell r="G266">
            <v>794724.24967699999</v>
          </cell>
          <cell r="H266">
            <v>286081.89993499999</v>
          </cell>
          <cell r="I266">
            <v>33</v>
          </cell>
        </row>
        <row r="267">
          <cell r="A267" t="str">
            <v>ვადიანი</v>
          </cell>
          <cell r="B267" t="b">
            <v>0</v>
          </cell>
          <cell r="C267" t="b">
            <v>0</v>
          </cell>
          <cell r="D267" t="str">
            <v>USD</v>
          </cell>
          <cell r="E267">
            <v>4</v>
          </cell>
          <cell r="F267">
            <v>4</v>
          </cell>
          <cell r="G267">
            <v>7540036.8623430002</v>
          </cell>
          <cell r="H267">
            <v>2566234.295248</v>
          </cell>
          <cell r="I267">
            <v>75</v>
          </cell>
        </row>
        <row r="268">
          <cell r="A268" t="str">
            <v>ვადიანი</v>
          </cell>
          <cell r="B268" t="b">
            <v>0</v>
          </cell>
          <cell r="C268" t="b">
            <v>0</v>
          </cell>
          <cell r="D268" t="str">
            <v>USD</v>
          </cell>
          <cell r="E268">
            <v>5</v>
          </cell>
          <cell r="F268">
            <v>3</v>
          </cell>
          <cell r="G268">
            <v>12499203.318879001</v>
          </cell>
          <cell r="H268">
            <v>5594492.7027989998</v>
          </cell>
          <cell r="I268">
            <v>82</v>
          </cell>
        </row>
        <row r="269">
          <cell r="A269" t="str">
            <v>ვადიანი</v>
          </cell>
          <cell r="B269" t="b">
            <v>0</v>
          </cell>
          <cell r="C269" t="b">
            <v>0</v>
          </cell>
          <cell r="D269" t="str">
            <v>USD</v>
          </cell>
          <cell r="E269">
            <v>6</v>
          </cell>
          <cell r="F269">
            <v>2</v>
          </cell>
          <cell r="G269">
            <v>8828702.2868239991</v>
          </cell>
          <cell r="H269">
            <v>4452869.5423809998</v>
          </cell>
          <cell r="I269">
            <v>21</v>
          </cell>
        </row>
        <row r="270">
          <cell r="A270" t="str">
            <v>ვადიანი</v>
          </cell>
          <cell r="B270" t="b">
            <v>0</v>
          </cell>
          <cell r="C270" t="b">
            <v>0</v>
          </cell>
          <cell r="D270" t="str">
            <v>USD</v>
          </cell>
          <cell r="E270">
            <v>6</v>
          </cell>
          <cell r="F270">
            <v>5</v>
          </cell>
          <cell r="G270">
            <v>5139450.3403070001</v>
          </cell>
          <cell r="H270">
            <v>1838334.964739</v>
          </cell>
          <cell r="I270">
            <v>10</v>
          </cell>
        </row>
        <row r="271">
          <cell r="A271" t="str">
            <v>ვადიანი</v>
          </cell>
          <cell r="B271" t="b">
            <v>0</v>
          </cell>
          <cell r="C271" t="b">
            <v>0</v>
          </cell>
          <cell r="D271" t="str">
            <v>USD</v>
          </cell>
          <cell r="E271">
            <v>7</v>
          </cell>
          <cell r="F271">
            <v>1</v>
          </cell>
          <cell r="G271">
            <v>4530546.4474820001</v>
          </cell>
          <cell r="H271">
            <v>3553138.9696789999</v>
          </cell>
          <cell r="I271">
            <v>5</v>
          </cell>
        </row>
        <row r="272">
          <cell r="A272" t="str">
            <v>ვადიანი</v>
          </cell>
          <cell r="B272" t="b">
            <v>0</v>
          </cell>
          <cell r="C272" t="b">
            <v>0</v>
          </cell>
          <cell r="D272" t="str">
            <v>USD</v>
          </cell>
          <cell r="E272">
            <v>7</v>
          </cell>
          <cell r="F272">
            <v>4</v>
          </cell>
          <cell r="G272">
            <v>8338614.4910899997</v>
          </cell>
          <cell r="H272">
            <v>2718609.9967</v>
          </cell>
          <cell r="I272">
            <v>4</v>
          </cell>
        </row>
        <row r="273">
          <cell r="A273" t="str">
            <v>ვადიანი</v>
          </cell>
          <cell r="B273" t="b">
            <v>0</v>
          </cell>
          <cell r="C273" t="b">
            <v>0</v>
          </cell>
          <cell r="D273" t="str">
            <v>USD</v>
          </cell>
          <cell r="E273">
            <v>8</v>
          </cell>
          <cell r="F273">
            <v>3</v>
          </cell>
          <cell r="G273">
            <v>20709981.824999999</v>
          </cell>
          <cell r="H273">
            <v>6374192.5</v>
          </cell>
          <cell r="I273">
            <v>5</v>
          </cell>
        </row>
        <row r="274">
          <cell r="A274" t="str">
            <v>ვადიანი</v>
          </cell>
          <cell r="B274" t="b">
            <v>0</v>
          </cell>
          <cell r="C274" t="b">
            <v>1</v>
          </cell>
          <cell r="D274" t="str">
            <v>EUR</v>
          </cell>
          <cell r="E274">
            <v>1</v>
          </cell>
          <cell r="F274">
            <v>4</v>
          </cell>
          <cell r="G274">
            <v>26999.938537000002</v>
          </cell>
          <cell r="H274">
            <v>51545.675432000004</v>
          </cell>
          <cell r="I274">
            <v>131</v>
          </cell>
        </row>
        <row r="275">
          <cell r="A275" t="str">
            <v>ვადიანი</v>
          </cell>
          <cell r="B275" t="b">
            <v>0</v>
          </cell>
          <cell r="C275" t="b">
            <v>1</v>
          </cell>
          <cell r="D275" t="str">
            <v>EUR</v>
          </cell>
          <cell r="E275">
            <v>2</v>
          </cell>
          <cell r="F275">
            <v>3</v>
          </cell>
          <cell r="G275">
            <v>108009.892511</v>
          </cell>
          <cell r="H275">
            <v>206733.66277600001</v>
          </cell>
          <cell r="I275">
            <v>127</v>
          </cell>
        </row>
        <row r="276">
          <cell r="A276" t="str">
            <v>ვადიანი</v>
          </cell>
          <cell r="B276" t="b">
            <v>0</v>
          </cell>
          <cell r="C276" t="b">
            <v>1</v>
          </cell>
          <cell r="D276" t="str">
            <v>EUR</v>
          </cell>
          <cell r="E276">
            <v>3</v>
          </cell>
          <cell r="F276">
            <v>2</v>
          </cell>
          <cell r="G276">
            <v>50385.019762000004</v>
          </cell>
          <cell r="H276">
            <v>352737.799206</v>
          </cell>
          <cell r="I276">
            <v>48</v>
          </cell>
        </row>
        <row r="277">
          <cell r="A277" t="str">
            <v>ვადიანი</v>
          </cell>
          <cell r="B277" t="b">
            <v>0</v>
          </cell>
          <cell r="C277" t="b">
            <v>1</v>
          </cell>
          <cell r="D277" t="str">
            <v>EUR</v>
          </cell>
          <cell r="E277">
            <v>3</v>
          </cell>
          <cell r="F277">
            <v>5</v>
          </cell>
          <cell r="G277">
            <v>1126089.7761200001</v>
          </cell>
          <cell r="H277">
            <v>1941548.193304</v>
          </cell>
          <cell r="I277">
            <v>244</v>
          </cell>
        </row>
        <row r="278">
          <cell r="A278" t="str">
            <v>ვადიანი</v>
          </cell>
          <cell r="B278" t="b">
            <v>0</v>
          </cell>
          <cell r="C278" t="b">
            <v>1</v>
          </cell>
          <cell r="D278" t="str">
            <v>EUR</v>
          </cell>
          <cell r="E278">
            <v>4</v>
          </cell>
          <cell r="F278">
            <v>1</v>
          </cell>
          <cell r="G278">
            <v>62514.556422000001</v>
          </cell>
          <cell r="H278">
            <v>363803.82370800001</v>
          </cell>
          <cell r="I278">
            <v>11</v>
          </cell>
        </row>
        <row r="279">
          <cell r="A279" t="str">
            <v>ვადიანი</v>
          </cell>
          <cell r="B279" t="b">
            <v>0</v>
          </cell>
          <cell r="C279" t="b">
            <v>1</v>
          </cell>
          <cell r="D279" t="str">
            <v>EUR</v>
          </cell>
          <cell r="E279">
            <v>4</v>
          </cell>
          <cell r="F279">
            <v>4</v>
          </cell>
          <cell r="G279">
            <v>7125271.6132709999</v>
          </cell>
          <cell r="H279">
            <v>7039608.091728</v>
          </cell>
          <cell r="I279">
            <v>222</v>
          </cell>
        </row>
        <row r="280">
          <cell r="A280" t="str">
            <v>ვადიანი</v>
          </cell>
          <cell r="B280" t="b">
            <v>0</v>
          </cell>
          <cell r="C280" t="b">
            <v>1</v>
          </cell>
          <cell r="D280" t="str">
            <v>EUR</v>
          </cell>
          <cell r="E280">
            <v>5</v>
          </cell>
          <cell r="F280">
            <v>3</v>
          </cell>
          <cell r="G280">
            <v>3771462.6495650001</v>
          </cell>
          <cell r="H280">
            <v>5955898.4916700004</v>
          </cell>
          <cell r="I280">
            <v>88</v>
          </cell>
        </row>
        <row r="281">
          <cell r="A281" t="str">
            <v>ვადიანი</v>
          </cell>
          <cell r="B281" t="b">
            <v>0</v>
          </cell>
          <cell r="C281" t="b">
            <v>1</v>
          </cell>
          <cell r="D281" t="str">
            <v>EUR</v>
          </cell>
          <cell r="E281">
            <v>6</v>
          </cell>
          <cell r="F281">
            <v>2</v>
          </cell>
          <cell r="G281">
            <v>40290.019</v>
          </cell>
          <cell r="H281">
            <v>115114.34</v>
          </cell>
          <cell r="I281">
            <v>1</v>
          </cell>
        </row>
        <row r="282">
          <cell r="A282" t="str">
            <v>ვადიანი</v>
          </cell>
          <cell r="B282" t="b">
            <v>0</v>
          </cell>
          <cell r="C282" t="b">
            <v>1</v>
          </cell>
          <cell r="D282" t="str">
            <v>EUR</v>
          </cell>
          <cell r="E282">
            <v>6</v>
          </cell>
          <cell r="F282">
            <v>5</v>
          </cell>
          <cell r="G282">
            <v>346785.164513</v>
          </cell>
          <cell r="H282">
            <v>545425.13082600001</v>
          </cell>
          <cell r="I282">
            <v>4</v>
          </cell>
        </row>
        <row r="283">
          <cell r="A283" t="str">
            <v>ვადიანი</v>
          </cell>
          <cell r="B283" t="b">
            <v>0</v>
          </cell>
          <cell r="C283" t="b">
            <v>1</v>
          </cell>
          <cell r="D283" t="str">
            <v>EUR</v>
          </cell>
          <cell r="E283">
            <v>7</v>
          </cell>
          <cell r="F283">
            <v>4</v>
          </cell>
          <cell r="G283">
            <v>426288.60918000003</v>
          </cell>
          <cell r="H283">
            <v>501516.01079999999</v>
          </cell>
          <cell r="I283">
            <v>1</v>
          </cell>
        </row>
        <row r="284">
          <cell r="A284" t="str">
            <v>ვადიანი</v>
          </cell>
          <cell r="B284" t="b">
            <v>0</v>
          </cell>
          <cell r="C284" t="b">
            <v>1</v>
          </cell>
          <cell r="D284" t="str">
            <v>OTH</v>
          </cell>
          <cell r="E284">
            <v>1</v>
          </cell>
          <cell r="F284">
            <v>2</v>
          </cell>
          <cell r="G284">
            <v>235.6696</v>
          </cell>
          <cell r="H284">
            <v>439.38400000000001</v>
          </cell>
          <cell r="I284">
            <v>2</v>
          </cell>
        </row>
        <row r="285">
          <cell r="A285" t="str">
            <v>ვადიანი</v>
          </cell>
          <cell r="B285" t="b">
            <v>0</v>
          </cell>
          <cell r="C285" t="b">
            <v>1</v>
          </cell>
          <cell r="D285" t="str">
            <v>USD</v>
          </cell>
          <cell r="E285">
            <v>1</v>
          </cell>
          <cell r="F285">
            <v>3</v>
          </cell>
          <cell r="G285">
            <v>416758.05459100002</v>
          </cell>
          <cell r="H285">
            <v>172917.74250399999</v>
          </cell>
          <cell r="I285">
            <v>396</v>
          </cell>
        </row>
        <row r="286">
          <cell r="A286" t="str">
            <v>ვადიანი</v>
          </cell>
          <cell r="B286" t="b">
            <v>0</v>
          </cell>
          <cell r="C286" t="b">
            <v>1</v>
          </cell>
          <cell r="D286" t="str">
            <v>USD</v>
          </cell>
          <cell r="E286">
            <v>2</v>
          </cell>
          <cell r="F286">
            <v>2</v>
          </cell>
          <cell r="G286">
            <v>521950.90492100001</v>
          </cell>
          <cell r="H286">
            <v>255806.574452</v>
          </cell>
          <cell r="I286">
            <v>168</v>
          </cell>
        </row>
        <row r="287">
          <cell r="A287" t="str">
            <v>ვადიანი</v>
          </cell>
          <cell r="B287" t="b">
            <v>0</v>
          </cell>
          <cell r="C287" t="b">
            <v>1</v>
          </cell>
          <cell r="D287" t="str">
            <v>USD</v>
          </cell>
          <cell r="E287">
            <v>2</v>
          </cell>
          <cell r="F287">
            <v>5</v>
          </cell>
          <cell r="G287">
            <v>1253709.446526</v>
          </cell>
          <cell r="H287">
            <v>388804.39279499999</v>
          </cell>
          <cell r="I287">
            <v>258</v>
          </cell>
        </row>
        <row r="288">
          <cell r="A288" t="str">
            <v>ვადიანი</v>
          </cell>
          <cell r="B288" t="b">
            <v>0</v>
          </cell>
          <cell r="C288" t="b">
            <v>1</v>
          </cell>
          <cell r="D288" t="str">
            <v>USD</v>
          </cell>
          <cell r="E288">
            <v>3</v>
          </cell>
          <cell r="F288">
            <v>1</v>
          </cell>
          <cell r="G288">
            <v>16546796.409228999</v>
          </cell>
          <cell r="H288">
            <v>9883738.5361260008</v>
          </cell>
          <cell r="I288">
            <v>1123</v>
          </cell>
        </row>
        <row r="289">
          <cell r="A289" t="str">
            <v>ვადიანი</v>
          </cell>
          <cell r="B289" t="b">
            <v>0</v>
          </cell>
          <cell r="C289" t="b">
            <v>1</v>
          </cell>
          <cell r="D289" t="str">
            <v>USD</v>
          </cell>
          <cell r="E289">
            <v>3</v>
          </cell>
          <cell r="F289">
            <v>4</v>
          </cell>
          <cell r="G289">
            <v>98116809.122451007</v>
          </cell>
          <cell r="H289">
            <v>30291398.800402999</v>
          </cell>
          <cell r="I289">
            <v>3389</v>
          </cell>
        </row>
        <row r="290">
          <cell r="A290" t="str">
            <v>ვადიანი</v>
          </cell>
          <cell r="B290" t="b">
            <v>0</v>
          </cell>
          <cell r="C290" t="b">
            <v>1</v>
          </cell>
          <cell r="D290" t="str">
            <v>USD</v>
          </cell>
          <cell r="E290">
            <v>4</v>
          </cell>
          <cell r="F290">
            <v>3</v>
          </cell>
          <cell r="G290">
            <v>191666801.97233799</v>
          </cell>
          <cell r="H290">
            <v>64658654.760765001</v>
          </cell>
          <cell r="I290">
            <v>2024</v>
          </cell>
        </row>
        <row r="291">
          <cell r="A291" t="str">
            <v>ვადიანი</v>
          </cell>
          <cell r="B291" t="b">
            <v>0</v>
          </cell>
          <cell r="C291" t="b">
            <v>1</v>
          </cell>
          <cell r="D291" t="str">
            <v>USD</v>
          </cell>
          <cell r="E291">
            <v>5</v>
          </cell>
          <cell r="F291">
            <v>2</v>
          </cell>
          <cell r="G291">
            <v>46673361.575930998</v>
          </cell>
          <cell r="H291">
            <v>21430756.313524999</v>
          </cell>
          <cell r="I291">
            <v>305</v>
          </cell>
        </row>
        <row r="292">
          <cell r="A292" t="str">
            <v>ვადიანი</v>
          </cell>
          <cell r="B292" t="b">
            <v>0</v>
          </cell>
          <cell r="C292" t="b">
            <v>1</v>
          </cell>
          <cell r="D292" t="str">
            <v>USD</v>
          </cell>
          <cell r="E292">
            <v>5</v>
          </cell>
          <cell r="F292">
            <v>5</v>
          </cell>
          <cell r="G292">
            <v>25621889.055309001</v>
          </cell>
          <cell r="H292">
            <v>7870604.3208520003</v>
          </cell>
          <cell r="I292">
            <v>113</v>
          </cell>
        </row>
        <row r="293">
          <cell r="A293" t="str">
            <v>ვადიანი</v>
          </cell>
          <cell r="B293" t="b">
            <v>0</v>
          </cell>
          <cell r="C293" t="b">
            <v>1</v>
          </cell>
          <cell r="D293" t="str">
            <v>USD</v>
          </cell>
          <cell r="E293">
            <v>6</v>
          </cell>
          <cell r="F293">
            <v>1</v>
          </cell>
          <cell r="G293">
            <v>87603686.053544998</v>
          </cell>
          <cell r="H293">
            <v>45903437.395478003</v>
          </cell>
          <cell r="I293">
            <v>231</v>
          </cell>
        </row>
        <row r="294">
          <cell r="A294" t="str">
            <v>ვადიანი</v>
          </cell>
          <cell r="B294" t="b">
            <v>0</v>
          </cell>
          <cell r="C294" t="b">
            <v>1</v>
          </cell>
          <cell r="D294" t="str">
            <v>USD</v>
          </cell>
          <cell r="E294">
            <v>6</v>
          </cell>
          <cell r="F294">
            <v>4</v>
          </cell>
          <cell r="G294">
            <v>330153792.70546299</v>
          </cell>
          <cell r="H294">
            <v>91754879.074300006</v>
          </cell>
          <cell r="I294">
            <v>483</v>
          </cell>
        </row>
        <row r="295">
          <cell r="A295" t="str">
            <v>ვადიანი</v>
          </cell>
          <cell r="B295" t="b">
            <v>0</v>
          </cell>
          <cell r="C295" t="b">
            <v>1</v>
          </cell>
          <cell r="D295" t="str">
            <v>USD</v>
          </cell>
          <cell r="E295">
            <v>7</v>
          </cell>
          <cell r="F295">
            <v>3</v>
          </cell>
          <cell r="G295">
            <v>169304918.32052499</v>
          </cell>
          <cell r="H295">
            <v>47678131.039941996</v>
          </cell>
          <cell r="I295">
            <v>70</v>
          </cell>
        </row>
        <row r="296">
          <cell r="A296" t="str">
            <v>ვადიანი</v>
          </cell>
          <cell r="B296" t="b">
            <v>0</v>
          </cell>
          <cell r="C296" t="b">
            <v>1</v>
          </cell>
          <cell r="D296" t="str">
            <v>USD</v>
          </cell>
          <cell r="E296">
            <v>8</v>
          </cell>
          <cell r="F296">
            <v>2</v>
          </cell>
          <cell r="G296">
            <v>27571766.413945001</v>
          </cell>
          <cell r="H296">
            <v>9684278.4102999996</v>
          </cell>
          <cell r="I296">
            <v>7</v>
          </cell>
        </row>
        <row r="297">
          <cell r="A297" t="str">
            <v>ვადიანი</v>
          </cell>
          <cell r="B297" t="b">
            <v>0</v>
          </cell>
          <cell r="C297" t="b">
            <v>1</v>
          </cell>
          <cell r="D297" t="str">
            <v>USD</v>
          </cell>
          <cell r="E297">
            <v>9</v>
          </cell>
          <cell r="F297">
            <v>1</v>
          </cell>
          <cell r="G297">
            <v>18431400</v>
          </cell>
          <cell r="H297">
            <v>9215700</v>
          </cell>
          <cell r="I297">
            <v>1</v>
          </cell>
        </row>
        <row r="298">
          <cell r="A298" t="str">
            <v>ვადიანი</v>
          </cell>
          <cell r="B298" t="b">
            <v>1</v>
          </cell>
          <cell r="C298" t="b">
            <v>1</v>
          </cell>
          <cell r="D298" t="str">
            <v>GEL</v>
          </cell>
          <cell r="E298">
            <v>2</v>
          </cell>
          <cell r="F298">
            <v>4</v>
          </cell>
          <cell r="G298">
            <v>11517</v>
          </cell>
          <cell r="H298">
            <v>1396</v>
          </cell>
          <cell r="I298">
            <v>1</v>
          </cell>
        </row>
        <row r="299">
          <cell r="A299" t="str">
            <v>ვადიანი</v>
          </cell>
          <cell r="B299" t="b">
            <v>1</v>
          </cell>
          <cell r="C299" t="b">
            <v>1</v>
          </cell>
          <cell r="D299" t="str">
            <v>GEL</v>
          </cell>
          <cell r="E299">
            <v>3</v>
          </cell>
          <cell r="F299">
            <v>3</v>
          </cell>
          <cell r="G299">
            <v>931664.80500000005</v>
          </cell>
          <cell r="H299">
            <v>117763.94</v>
          </cell>
          <cell r="I299">
            <v>12</v>
          </cell>
        </row>
        <row r="300">
          <cell r="A300" t="str">
            <v>ვადიანი</v>
          </cell>
          <cell r="B300" t="b">
            <v>1</v>
          </cell>
          <cell r="C300" t="b">
            <v>1</v>
          </cell>
          <cell r="D300" t="str">
            <v>GEL</v>
          </cell>
          <cell r="E300">
            <v>4</v>
          </cell>
          <cell r="F300">
            <v>2</v>
          </cell>
          <cell r="G300">
            <v>1639781.8703999999</v>
          </cell>
          <cell r="H300">
            <v>202273.97839999999</v>
          </cell>
          <cell r="I300">
            <v>6</v>
          </cell>
        </row>
        <row r="301">
          <cell r="A301" t="str">
            <v>ვადიანი</v>
          </cell>
          <cell r="B301" t="b">
            <v>1</v>
          </cell>
          <cell r="C301" t="b">
            <v>1</v>
          </cell>
          <cell r="D301" t="str">
            <v>GEL</v>
          </cell>
          <cell r="E301">
            <v>4</v>
          </cell>
          <cell r="F301">
            <v>5</v>
          </cell>
          <cell r="G301">
            <v>422325</v>
          </cell>
          <cell r="H301">
            <v>44500</v>
          </cell>
          <cell r="I301">
            <v>2</v>
          </cell>
        </row>
        <row r="302">
          <cell r="A302" t="str">
            <v>ვადიანი</v>
          </cell>
          <cell r="B302" t="b">
            <v>1</v>
          </cell>
          <cell r="C302" t="b">
            <v>1</v>
          </cell>
          <cell r="D302" t="str">
            <v>GEL</v>
          </cell>
          <cell r="E302">
            <v>5</v>
          </cell>
          <cell r="F302">
            <v>1</v>
          </cell>
          <cell r="G302">
            <v>8606250</v>
          </cell>
          <cell r="H302">
            <v>897000</v>
          </cell>
          <cell r="I302">
            <v>10</v>
          </cell>
        </row>
        <row r="303">
          <cell r="A303" t="str">
            <v>ვადიანი</v>
          </cell>
          <cell r="B303" t="b">
            <v>1</v>
          </cell>
          <cell r="C303" t="b">
            <v>1</v>
          </cell>
          <cell r="D303" t="str">
            <v>GEL</v>
          </cell>
          <cell r="E303">
            <v>5</v>
          </cell>
          <cell r="F303">
            <v>4</v>
          </cell>
          <cell r="G303">
            <v>2321000</v>
          </cell>
          <cell r="H303">
            <v>260000</v>
          </cell>
          <cell r="I303">
            <v>3</v>
          </cell>
        </row>
        <row r="304">
          <cell r="A304" t="str">
            <v>ვადიანი</v>
          </cell>
          <cell r="B304" t="b">
            <v>1</v>
          </cell>
          <cell r="C304" t="b">
            <v>1</v>
          </cell>
          <cell r="D304" t="str">
            <v>GEL</v>
          </cell>
          <cell r="E304">
            <v>6</v>
          </cell>
          <cell r="F304">
            <v>3</v>
          </cell>
          <cell r="G304">
            <v>50685838</v>
          </cell>
          <cell r="H304">
            <v>5069511</v>
          </cell>
          <cell r="I304">
            <v>18</v>
          </cell>
        </row>
        <row r="305">
          <cell r="A305" t="str">
            <v>ვადიანი</v>
          </cell>
          <cell r="B305" t="b">
            <v>1</v>
          </cell>
          <cell r="C305" t="b">
            <v>1</v>
          </cell>
          <cell r="D305" t="str">
            <v>GEL</v>
          </cell>
          <cell r="E305">
            <v>7</v>
          </cell>
          <cell r="F305">
            <v>2</v>
          </cell>
          <cell r="G305">
            <v>19880000</v>
          </cell>
          <cell r="H305">
            <v>1700000</v>
          </cell>
          <cell r="I305">
            <v>2</v>
          </cell>
        </row>
        <row r="306">
          <cell r="A306" t="str">
            <v>ვადიანი</v>
          </cell>
          <cell r="B306" t="b">
            <v>1</v>
          </cell>
          <cell r="C306" t="b">
            <v>1</v>
          </cell>
          <cell r="D306" t="str">
            <v>GEL</v>
          </cell>
          <cell r="E306">
            <v>8</v>
          </cell>
          <cell r="F306">
            <v>1</v>
          </cell>
          <cell r="G306">
            <v>107000000</v>
          </cell>
          <cell r="H306">
            <v>10000000</v>
          </cell>
          <cell r="I306">
            <v>5</v>
          </cell>
        </row>
        <row r="307">
          <cell r="A307" t="str">
            <v>ვადიანი</v>
          </cell>
          <cell r="B307" t="b">
            <v>1</v>
          </cell>
          <cell r="C307" t="b">
            <v>1</v>
          </cell>
          <cell r="D307" t="str">
            <v>GEL</v>
          </cell>
          <cell r="E307">
            <v>8</v>
          </cell>
          <cell r="F307">
            <v>4</v>
          </cell>
          <cell r="G307">
            <v>26000000</v>
          </cell>
          <cell r="H307">
            <v>2000000</v>
          </cell>
          <cell r="I307">
            <v>1</v>
          </cell>
        </row>
        <row r="308">
          <cell r="A308" t="str">
            <v>მიმდინარე ანგარიში</v>
          </cell>
          <cell r="B308" t="b">
            <v>0</v>
          </cell>
          <cell r="C308" t="b">
            <v>0</v>
          </cell>
          <cell r="D308" t="str">
            <v>EUR</v>
          </cell>
          <cell r="E308">
            <v>9</v>
          </cell>
          <cell r="F308">
            <v>1</v>
          </cell>
          <cell r="G308">
            <v>0</v>
          </cell>
          <cell r="H308">
            <v>12623000.548618</v>
          </cell>
          <cell r="I308">
            <v>2</v>
          </cell>
        </row>
        <row r="309">
          <cell r="A309" t="str">
            <v>მიმდინარე ანგარიში</v>
          </cell>
          <cell r="B309" t="b">
            <v>0</v>
          </cell>
          <cell r="C309" t="b">
            <v>0</v>
          </cell>
          <cell r="D309" t="str">
            <v>OTH</v>
          </cell>
          <cell r="E309">
            <v>3</v>
          </cell>
          <cell r="F309">
            <v>1</v>
          </cell>
          <cell r="G309">
            <v>0</v>
          </cell>
          <cell r="H309">
            <v>416665.52386779001</v>
          </cell>
          <cell r="I309">
            <v>63</v>
          </cell>
        </row>
        <row r="310">
          <cell r="A310" t="str">
            <v>მიმდინარე ანგარიში</v>
          </cell>
          <cell r="B310" t="b">
            <v>0</v>
          </cell>
          <cell r="C310" t="b">
            <v>0</v>
          </cell>
          <cell r="D310" t="str">
            <v>USD</v>
          </cell>
          <cell r="E310">
            <v>5</v>
          </cell>
          <cell r="F310">
            <v>1</v>
          </cell>
          <cell r="G310">
            <v>0</v>
          </cell>
          <cell r="H310">
            <v>5345383.8226359999</v>
          </cell>
          <cell r="I310">
            <v>76</v>
          </cell>
        </row>
        <row r="311">
          <cell r="A311" t="str">
            <v>მიმდინარე ანგარიში</v>
          </cell>
          <cell r="B311" t="b">
            <v>0</v>
          </cell>
          <cell r="C311" t="b">
            <v>0</v>
          </cell>
          <cell r="D311" t="str">
            <v>USD</v>
          </cell>
          <cell r="E311">
            <v>8</v>
          </cell>
          <cell r="F311">
            <v>1</v>
          </cell>
          <cell r="G311">
            <v>22713098.774066001</v>
          </cell>
          <cell r="H311">
            <v>33480992.320788998</v>
          </cell>
          <cell r="I311">
            <v>13</v>
          </cell>
        </row>
        <row r="312">
          <cell r="A312" t="str">
            <v>მიმდინარე ანგარიში</v>
          </cell>
          <cell r="B312" t="b">
            <v>0</v>
          </cell>
          <cell r="C312" t="b">
            <v>1</v>
          </cell>
          <cell r="D312" t="str">
            <v>EUR</v>
          </cell>
          <cell r="E312">
            <v>1</v>
          </cell>
          <cell r="F312">
            <v>1</v>
          </cell>
          <cell r="G312">
            <v>3951.4080690000001</v>
          </cell>
          <cell r="H312">
            <v>144676.35206</v>
          </cell>
          <cell r="I312">
            <v>2419</v>
          </cell>
        </row>
        <row r="313">
          <cell r="A313" t="str">
            <v>მიმდინარე ანგარიში</v>
          </cell>
          <cell r="B313" t="b">
            <v>0</v>
          </cell>
          <cell r="C313" t="b">
            <v>1</v>
          </cell>
          <cell r="D313" t="str">
            <v>EUR</v>
          </cell>
          <cell r="E313">
            <v>4</v>
          </cell>
          <cell r="F313">
            <v>1</v>
          </cell>
          <cell r="G313">
            <v>92200.358221000002</v>
          </cell>
          <cell r="H313">
            <v>2433103.349438</v>
          </cell>
          <cell r="I313">
            <v>76</v>
          </cell>
        </row>
        <row r="314">
          <cell r="A314" t="str">
            <v>მიმდინარე ანგარიში</v>
          </cell>
          <cell r="B314" t="b">
            <v>0</v>
          </cell>
          <cell r="C314" t="b">
            <v>1</v>
          </cell>
          <cell r="D314" t="str">
            <v>EUR</v>
          </cell>
          <cell r="E314">
            <v>7</v>
          </cell>
          <cell r="F314">
            <v>1</v>
          </cell>
          <cell r="G314">
            <v>0</v>
          </cell>
          <cell r="H314">
            <v>5497805.8472499996</v>
          </cell>
          <cell r="I314">
            <v>7</v>
          </cell>
        </row>
        <row r="315">
          <cell r="A315" t="str">
            <v>მიმდინარე ანგარიში</v>
          </cell>
          <cell r="B315" t="b">
            <v>0</v>
          </cell>
          <cell r="C315" t="b">
            <v>1</v>
          </cell>
          <cell r="D315" t="str">
            <v>GEL</v>
          </cell>
          <cell r="E315">
            <v>7</v>
          </cell>
          <cell r="F315">
            <v>1</v>
          </cell>
          <cell r="G315">
            <v>0</v>
          </cell>
          <cell r="H315">
            <v>3781444.64</v>
          </cell>
          <cell r="I315">
            <v>6</v>
          </cell>
        </row>
        <row r="316">
          <cell r="A316" t="str">
            <v>ბარათი</v>
          </cell>
          <cell r="B316" t="b">
            <v>0</v>
          </cell>
          <cell r="C316" t="b">
            <v>0</v>
          </cell>
          <cell r="D316" t="str">
            <v>EUR</v>
          </cell>
          <cell r="E316">
            <v>2</v>
          </cell>
          <cell r="F316">
            <v>1</v>
          </cell>
          <cell r="G316">
            <v>0</v>
          </cell>
          <cell r="H316">
            <v>615575.06264180003</v>
          </cell>
          <cell r="I316">
            <v>415</v>
          </cell>
        </row>
        <row r="317">
          <cell r="A317" t="str">
            <v>ბარათი</v>
          </cell>
          <cell r="B317" t="b">
            <v>0</v>
          </cell>
          <cell r="C317" t="b">
            <v>0</v>
          </cell>
          <cell r="D317" t="str">
            <v>EUR</v>
          </cell>
          <cell r="E317">
            <v>5</v>
          </cell>
          <cell r="F317">
            <v>1</v>
          </cell>
          <cell r="G317">
            <v>0</v>
          </cell>
          <cell r="H317">
            <v>12649066.909858</v>
          </cell>
          <cell r="I317">
            <v>177</v>
          </cell>
        </row>
        <row r="318">
          <cell r="A318" t="str">
            <v>ბარათი</v>
          </cell>
          <cell r="B318" t="b">
            <v>0</v>
          </cell>
          <cell r="C318" t="b">
            <v>0</v>
          </cell>
          <cell r="D318" t="str">
            <v>GEL</v>
          </cell>
          <cell r="E318">
            <v>2</v>
          </cell>
          <cell r="F318">
            <v>1</v>
          </cell>
          <cell r="G318">
            <v>0</v>
          </cell>
          <cell r="H318">
            <v>2626730.1</v>
          </cell>
          <cell r="I318">
            <v>1865</v>
          </cell>
        </row>
        <row r="319">
          <cell r="A319" t="str">
            <v>ბარათი</v>
          </cell>
          <cell r="B319" t="b">
            <v>0</v>
          </cell>
          <cell r="C319" t="b">
            <v>0</v>
          </cell>
          <cell r="D319" t="str">
            <v>GEL</v>
          </cell>
          <cell r="E319">
            <v>5</v>
          </cell>
          <cell r="F319">
            <v>1</v>
          </cell>
          <cell r="G319">
            <v>0</v>
          </cell>
          <cell r="H319">
            <v>5982512.2999999998</v>
          </cell>
          <cell r="I319">
            <v>86</v>
          </cell>
        </row>
        <row r="320">
          <cell r="A320" t="str">
            <v>ბარათი</v>
          </cell>
          <cell r="B320" t="b">
            <v>0</v>
          </cell>
          <cell r="C320" t="b">
            <v>0</v>
          </cell>
          <cell r="D320" t="str">
            <v>OTH</v>
          </cell>
          <cell r="E320">
            <v>1</v>
          </cell>
          <cell r="F320">
            <v>1</v>
          </cell>
          <cell r="G320">
            <v>0</v>
          </cell>
          <cell r="H320">
            <v>73.856455999999994</v>
          </cell>
          <cell r="I320">
            <v>1</v>
          </cell>
        </row>
        <row r="321">
          <cell r="A321" t="str">
            <v>ბარათი</v>
          </cell>
          <cell r="B321" t="b">
            <v>0</v>
          </cell>
          <cell r="C321" t="b">
            <v>0</v>
          </cell>
          <cell r="D321" t="str">
            <v>USD</v>
          </cell>
          <cell r="E321">
            <v>8</v>
          </cell>
          <cell r="F321">
            <v>1</v>
          </cell>
          <cell r="G321">
            <v>0</v>
          </cell>
          <cell r="H321">
            <v>18406966.230276</v>
          </cell>
          <cell r="I321">
            <v>11</v>
          </cell>
        </row>
        <row r="322">
          <cell r="A322" t="str">
            <v>ბარათი</v>
          </cell>
          <cell r="B322" t="b">
            <v>0</v>
          </cell>
          <cell r="C322" t="b">
            <v>1</v>
          </cell>
          <cell r="D322" t="str">
            <v>GEL</v>
          </cell>
          <cell r="E322">
            <v>3</v>
          </cell>
          <cell r="F322">
            <v>1</v>
          </cell>
          <cell r="G322">
            <v>0</v>
          </cell>
          <cell r="H322">
            <v>189947053.9932</v>
          </cell>
          <cell r="I322">
            <v>37638</v>
          </cell>
        </row>
        <row r="323">
          <cell r="A323" t="str">
            <v>ბარათი</v>
          </cell>
          <cell r="B323" t="b">
            <v>0</v>
          </cell>
          <cell r="C323" t="b">
            <v>1</v>
          </cell>
          <cell r="D323" t="str">
            <v>USD</v>
          </cell>
          <cell r="E323">
            <v>3</v>
          </cell>
          <cell r="F323">
            <v>1</v>
          </cell>
          <cell r="G323">
            <v>0</v>
          </cell>
          <cell r="H323">
            <v>74095896.876949593</v>
          </cell>
          <cell r="I323">
            <v>10454</v>
          </cell>
        </row>
        <row r="324">
          <cell r="A324" t="str">
            <v>ბარათი</v>
          </cell>
          <cell r="B324" t="b">
            <v>0</v>
          </cell>
          <cell r="C324" t="b">
            <v>1</v>
          </cell>
          <cell r="D324" t="str">
            <v>USD</v>
          </cell>
          <cell r="E324">
            <v>6</v>
          </cell>
          <cell r="F324">
            <v>1</v>
          </cell>
          <cell r="G324">
            <v>141064.44342900001</v>
          </cell>
          <cell r="H324">
            <v>97594300.277813599</v>
          </cell>
          <cell r="I324">
            <v>554</v>
          </cell>
        </row>
        <row r="325">
          <cell r="A325" t="str">
            <v>ბარათი</v>
          </cell>
          <cell r="B325" t="b">
            <v>1</v>
          </cell>
          <cell r="C325" t="b">
            <v>0</v>
          </cell>
          <cell r="D325" t="str">
            <v>GEL</v>
          </cell>
          <cell r="E325">
            <v>3</v>
          </cell>
          <cell r="F325">
            <v>1</v>
          </cell>
          <cell r="G325">
            <v>0</v>
          </cell>
          <cell r="H325">
            <v>8220.23</v>
          </cell>
          <cell r="I325">
            <v>3</v>
          </cell>
        </row>
        <row r="326">
          <cell r="A326" t="str">
            <v>ბარათი</v>
          </cell>
          <cell r="B326" t="b">
            <v>1</v>
          </cell>
          <cell r="C326" t="b">
            <v>0</v>
          </cell>
          <cell r="D326" t="str">
            <v>USD</v>
          </cell>
          <cell r="E326">
            <v>3</v>
          </cell>
          <cell r="F326">
            <v>1</v>
          </cell>
          <cell r="G326">
            <v>0</v>
          </cell>
          <cell r="H326">
            <v>138495.13698800001</v>
          </cell>
          <cell r="I326">
            <v>20</v>
          </cell>
        </row>
        <row r="327">
          <cell r="A327" t="str">
            <v>ვადიანი</v>
          </cell>
          <cell r="B327" t="b">
            <v>0</v>
          </cell>
          <cell r="C327" t="b">
            <v>1</v>
          </cell>
          <cell r="D327" t="str">
            <v>EUR</v>
          </cell>
          <cell r="E327">
            <v>1</v>
          </cell>
          <cell r="F327">
            <v>3</v>
          </cell>
          <cell r="G327">
            <v>19942.743864</v>
          </cell>
          <cell r="H327">
            <v>54631.641894</v>
          </cell>
          <cell r="I327">
            <v>122</v>
          </cell>
        </row>
        <row r="328">
          <cell r="A328" t="str">
            <v>ვადიანი</v>
          </cell>
          <cell r="B328" t="b">
            <v>0</v>
          </cell>
          <cell r="C328" t="b">
            <v>1</v>
          </cell>
          <cell r="D328" t="str">
            <v>EUR</v>
          </cell>
          <cell r="E328">
            <v>2</v>
          </cell>
          <cell r="F328">
            <v>2</v>
          </cell>
          <cell r="G328">
            <v>2898.53217</v>
          </cell>
          <cell r="H328">
            <v>24193.533926</v>
          </cell>
          <cell r="I328">
            <v>17</v>
          </cell>
        </row>
        <row r="329">
          <cell r="A329" t="str">
            <v>ვადიანი</v>
          </cell>
          <cell r="B329" t="b">
            <v>0</v>
          </cell>
          <cell r="C329" t="b">
            <v>1</v>
          </cell>
          <cell r="D329" t="str">
            <v>EUR</v>
          </cell>
          <cell r="E329">
            <v>2</v>
          </cell>
          <cell r="F329">
            <v>5</v>
          </cell>
          <cell r="G329">
            <v>18817.706879000001</v>
          </cell>
          <cell r="H329">
            <v>54441.865619999997</v>
          </cell>
          <cell r="I329">
            <v>36</v>
          </cell>
        </row>
        <row r="330">
          <cell r="A330" t="str">
            <v>ვადიანი</v>
          </cell>
          <cell r="B330" t="b">
            <v>0</v>
          </cell>
          <cell r="C330" t="b">
            <v>1</v>
          </cell>
          <cell r="D330" t="str">
            <v>EUR</v>
          </cell>
          <cell r="E330">
            <v>3</v>
          </cell>
          <cell r="F330">
            <v>1</v>
          </cell>
          <cell r="G330">
            <v>69817.217092999999</v>
          </cell>
          <cell r="H330">
            <v>496588.14272599999</v>
          </cell>
          <cell r="I330">
            <v>75</v>
          </cell>
        </row>
        <row r="331">
          <cell r="A331" t="str">
            <v>ვადიანი</v>
          </cell>
          <cell r="B331" t="b">
            <v>0</v>
          </cell>
          <cell r="C331" t="b">
            <v>1</v>
          </cell>
          <cell r="D331" t="str">
            <v>EUR</v>
          </cell>
          <cell r="E331">
            <v>3</v>
          </cell>
          <cell r="F331">
            <v>4</v>
          </cell>
          <cell r="G331">
            <v>4860316.817756</v>
          </cell>
          <cell r="H331">
            <v>5951682.7447199998</v>
          </cell>
          <cell r="I331">
            <v>705</v>
          </cell>
        </row>
        <row r="332">
          <cell r="A332" t="str">
            <v>ვადიანი</v>
          </cell>
          <cell r="B332" t="b">
            <v>0</v>
          </cell>
          <cell r="C332" t="b">
            <v>1</v>
          </cell>
          <cell r="D332" t="str">
            <v>EUR</v>
          </cell>
          <cell r="E332">
            <v>4</v>
          </cell>
          <cell r="F332">
            <v>3</v>
          </cell>
          <cell r="G332">
            <v>5369537.0524159996</v>
          </cell>
          <cell r="H332">
            <v>8464289.5063480008</v>
          </cell>
          <cell r="I332">
            <v>258</v>
          </cell>
        </row>
        <row r="333">
          <cell r="A333" t="str">
            <v>ვადიანი</v>
          </cell>
          <cell r="B333" t="b">
            <v>0</v>
          </cell>
          <cell r="C333" t="b">
            <v>1</v>
          </cell>
          <cell r="D333" t="str">
            <v>EUR</v>
          </cell>
          <cell r="E333">
            <v>5</v>
          </cell>
          <cell r="F333">
            <v>2</v>
          </cell>
          <cell r="G333">
            <v>0</v>
          </cell>
          <cell r="H333">
            <v>83340.616999999998</v>
          </cell>
          <cell r="I333">
            <v>1</v>
          </cell>
        </row>
        <row r="334">
          <cell r="A334" t="str">
            <v>ვადიანი</v>
          </cell>
          <cell r="B334" t="b">
            <v>0</v>
          </cell>
          <cell r="C334" t="b">
            <v>1</v>
          </cell>
          <cell r="D334" t="str">
            <v>EUR</v>
          </cell>
          <cell r="E334">
            <v>5</v>
          </cell>
          <cell r="F334">
            <v>5</v>
          </cell>
          <cell r="G334">
            <v>1006897.950866</v>
          </cell>
          <cell r="H334">
            <v>1529566.347942</v>
          </cell>
          <cell r="I334">
            <v>24</v>
          </cell>
        </row>
        <row r="335">
          <cell r="A335" t="str">
            <v>ვადიანი</v>
          </cell>
          <cell r="B335" t="b">
            <v>0</v>
          </cell>
          <cell r="C335" t="b">
            <v>1</v>
          </cell>
          <cell r="D335" t="str">
            <v>EUR</v>
          </cell>
          <cell r="E335">
            <v>6</v>
          </cell>
          <cell r="F335">
            <v>1</v>
          </cell>
          <cell r="G335">
            <v>11186.66</v>
          </cell>
          <cell r="H335">
            <v>111866.6</v>
          </cell>
          <cell r="I335">
            <v>1</v>
          </cell>
        </row>
        <row r="336">
          <cell r="A336" t="str">
            <v>ვადიანი</v>
          </cell>
          <cell r="B336" t="b">
            <v>0</v>
          </cell>
          <cell r="C336" t="b">
            <v>1</v>
          </cell>
          <cell r="D336" t="str">
            <v>EUR</v>
          </cell>
          <cell r="E336">
            <v>6</v>
          </cell>
          <cell r="F336">
            <v>4</v>
          </cell>
          <cell r="G336">
            <v>13543185.656608</v>
          </cell>
          <cell r="H336">
            <v>11761496.952954</v>
          </cell>
          <cell r="I336">
            <v>57</v>
          </cell>
        </row>
        <row r="337">
          <cell r="A337" t="str">
            <v>ვადიანი</v>
          </cell>
          <cell r="B337" t="b">
            <v>0</v>
          </cell>
          <cell r="C337" t="b">
            <v>1</v>
          </cell>
          <cell r="D337" t="str">
            <v>EUR</v>
          </cell>
          <cell r="E337">
            <v>7</v>
          </cell>
          <cell r="F337">
            <v>3</v>
          </cell>
          <cell r="G337">
            <v>3531917.25</v>
          </cell>
          <cell r="H337">
            <v>2695624.2</v>
          </cell>
          <cell r="I337">
            <v>4</v>
          </cell>
        </row>
        <row r="338">
          <cell r="A338" t="str">
            <v>ვადიანი</v>
          </cell>
          <cell r="B338" t="b">
            <v>0</v>
          </cell>
          <cell r="C338" t="b">
            <v>1</v>
          </cell>
          <cell r="D338" t="str">
            <v>GEL</v>
          </cell>
          <cell r="E338">
            <v>5</v>
          </cell>
          <cell r="F338">
            <v>5</v>
          </cell>
          <cell r="G338">
            <v>9310152.693</v>
          </cell>
          <cell r="H338">
            <v>844374.96</v>
          </cell>
          <cell r="I338">
            <v>13</v>
          </cell>
        </row>
        <row r="339">
          <cell r="A339" t="str">
            <v>ვადიანი</v>
          </cell>
          <cell r="B339" t="b">
            <v>0</v>
          </cell>
          <cell r="C339" t="b">
            <v>1</v>
          </cell>
          <cell r="D339" t="str">
            <v>GEL</v>
          </cell>
          <cell r="E339">
            <v>6</v>
          </cell>
          <cell r="F339">
            <v>4</v>
          </cell>
          <cell r="G339">
            <v>194709218.5715</v>
          </cell>
          <cell r="H339">
            <v>18055160.780000001</v>
          </cell>
          <cell r="I339">
            <v>85</v>
          </cell>
        </row>
        <row r="340">
          <cell r="A340" t="str">
            <v>ვადიანი</v>
          </cell>
          <cell r="B340" t="b">
            <v>0</v>
          </cell>
          <cell r="C340" t="b">
            <v>1</v>
          </cell>
          <cell r="D340" t="str">
            <v>GEL</v>
          </cell>
          <cell r="E340">
            <v>7</v>
          </cell>
          <cell r="F340">
            <v>3</v>
          </cell>
          <cell r="G340">
            <v>95219610.991999999</v>
          </cell>
          <cell r="H340">
            <v>8054393.8399999999</v>
          </cell>
          <cell r="I340">
            <v>10</v>
          </cell>
        </row>
        <row r="341">
          <cell r="A341" t="str">
            <v>ვადიანი</v>
          </cell>
          <cell r="B341" t="b">
            <v>0</v>
          </cell>
          <cell r="C341" t="b">
            <v>1</v>
          </cell>
          <cell r="D341" t="str">
            <v>OTH</v>
          </cell>
          <cell r="E341">
            <v>1</v>
          </cell>
          <cell r="F341">
            <v>5</v>
          </cell>
          <cell r="G341">
            <v>988.49017400000002</v>
          </cell>
          <cell r="H341">
            <v>581.46480799999995</v>
          </cell>
          <cell r="I341">
            <v>1</v>
          </cell>
        </row>
        <row r="342">
          <cell r="A342" t="str">
            <v>ვადიანი</v>
          </cell>
          <cell r="B342" t="b">
            <v>0</v>
          </cell>
          <cell r="C342" t="b">
            <v>1</v>
          </cell>
          <cell r="D342" t="str">
            <v>OTH</v>
          </cell>
          <cell r="E342">
            <v>2</v>
          </cell>
          <cell r="F342">
            <v>4</v>
          </cell>
          <cell r="G342">
            <v>16693.736003999999</v>
          </cell>
          <cell r="H342">
            <v>7992.1552959999999</v>
          </cell>
          <cell r="I342">
            <v>5</v>
          </cell>
        </row>
        <row r="343">
          <cell r="A343" t="str">
            <v>ვადიანი</v>
          </cell>
          <cell r="B343" t="b">
            <v>0</v>
          </cell>
          <cell r="C343" t="b">
            <v>1</v>
          </cell>
          <cell r="D343" t="str">
            <v>OTH</v>
          </cell>
          <cell r="E343">
            <v>3</v>
          </cell>
          <cell r="F343">
            <v>3</v>
          </cell>
          <cell r="G343">
            <v>450610.66862800001</v>
          </cell>
          <cell r="H343">
            <v>331678.15957600001</v>
          </cell>
          <cell r="I343">
            <v>35</v>
          </cell>
        </row>
        <row r="344">
          <cell r="A344" t="str">
            <v>ვადიანი</v>
          </cell>
          <cell r="B344" t="b">
            <v>0</v>
          </cell>
          <cell r="C344" t="b">
            <v>1</v>
          </cell>
          <cell r="D344" t="str">
            <v>OTH</v>
          </cell>
          <cell r="E344">
            <v>4</v>
          </cell>
          <cell r="F344">
            <v>2</v>
          </cell>
          <cell r="G344">
            <v>24126.175999999999</v>
          </cell>
          <cell r="H344">
            <v>60315.44</v>
          </cell>
          <cell r="I344">
            <v>2</v>
          </cell>
        </row>
        <row r="345">
          <cell r="A345" t="str">
            <v>ვადიანი</v>
          </cell>
          <cell r="B345" t="b">
            <v>0</v>
          </cell>
          <cell r="C345" t="b">
            <v>1</v>
          </cell>
          <cell r="D345" t="str">
            <v>OTH</v>
          </cell>
          <cell r="E345">
            <v>4</v>
          </cell>
          <cell r="F345">
            <v>5</v>
          </cell>
          <cell r="G345">
            <v>84275.688624000002</v>
          </cell>
          <cell r="H345">
            <v>56183.792415999997</v>
          </cell>
          <cell r="I345">
            <v>2</v>
          </cell>
        </row>
        <row r="346">
          <cell r="A346" t="str">
            <v>ვადიანი</v>
          </cell>
          <cell r="B346" t="b">
            <v>0</v>
          </cell>
          <cell r="C346" t="b">
            <v>1</v>
          </cell>
          <cell r="D346" t="str">
            <v>OTH</v>
          </cell>
          <cell r="E346">
            <v>5</v>
          </cell>
          <cell r="F346">
            <v>1</v>
          </cell>
          <cell r="G346">
            <v>15481.225898000001</v>
          </cell>
          <cell r="H346">
            <v>61924.903592000002</v>
          </cell>
          <cell r="I346">
            <v>1</v>
          </cell>
        </row>
        <row r="347">
          <cell r="A347" t="str">
            <v>ვადიანი</v>
          </cell>
          <cell r="B347" t="b">
            <v>0</v>
          </cell>
          <cell r="C347" t="b">
            <v>1</v>
          </cell>
          <cell r="D347" t="str">
            <v>OTH</v>
          </cell>
          <cell r="E347">
            <v>5</v>
          </cell>
          <cell r="F347">
            <v>4</v>
          </cell>
          <cell r="G347">
            <v>869116.12357099995</v>
          </cell>
          <cell r="H347">
            <v>425542.685008</v>
          </cell>
          <cell r="I347">
            <v>6</v>
          </cell>
        </row>
        <row r="348">
          <cell r="A348" t="str">
            <v>ვადიანი</v>
          </cell>
          <cell r="B348" t="b">
            <v>0</v>
          </cell>
          <cell r="C348" t="b">
            <v>1</v>
          </cell>
          <cell r="D348" t="str">
            <v>OTH</v>
          </cell>
          <cell r="E348">
            <v>6</v>
          </cell>
          <cell r="F348">
            <v>3</v>
          </cell>
          <cell r="G348">
            <v>3163262.715512</v>
          </cell>
          <cell r="H348">
            <v>1914271.263</v>
          </cell>
          <cell r="I348">
            <v>9</v>
          </cell>
        </row>
        <row r="349">
          <cell r="A349" t="str">
            <v>ვადიანი</v>
          </cell>
          <cell r="B349" t="b">
            <v>0</v>
          </cell>
          <cell r="C349" t="b">
            <v>1</v>
          </cell>
          <cell r="D349" t="str">
            <v>USD</v>
          </cell>
          <cell r="E349">
            <v>8</v>
          </cell>
          <cell r="F349">
            <v>5</v>
          </cell>
          <cell r="G349">
            <v>20691296.801256001</v>
          </cell>
          <cell r="H349">
            <v>4903135.3123350004</v>
          </cell>
          <cell r="I349">
            <v>3</v>
          </cell>
        </row>
        <row r="350">
          <cell r="A350" t="str">
            <v>ვადიანი</v>
          </cell>
          <cell r="B350" t="b">
            <v>0</v>
          </cell>
          <cell r="C350" t="b">
            <v>1</v>
          </cell>
          <cell r="D350" t="str">
            <v>USD</v>
          </cell>
          <cell r="E350">
            <v>9</v>
          </cell>
          <cell r="F350">
            <v>4</v>
          </cell>
          <cell r="G350">
            <v>64373030.229877003</v>
          </cell>
          <cell r="H350">
            <v>14867608.234062999</v>
          </cell>
          <cell r="I350">
            <v>2</v>
          </cell>
        </row>
        <row r="351">
          <cell r="A351" t="str">
            <v>ვადიანი</v>
          </cell>
          <cell r="B351" t="b">
            <v>1</v>
          </cell>
          <cell r="C351" t="b">
            <v>1</v>
          </cell>
          <cell r="D351" t="str">
            <v>GEL</v>
          </cell>
          <cell r="E351">
            <v>1</v>
          </cell>
          <cell r="F351">
            <v>4</v>
          </cell>
          <cell r="G351">
            <v>8250</v>
          </cell>
          <cell r="H351">
            <v>1000</v>
          </cell>
          <cell r="I351">
            <v>1</v>
          </cell>
        </row>
        <row r="352">
          <cell r="A352" t="str">
            <v>ვადიანი</v>
          </cell>
          <cell r="B352" t="b">
            <v>1</v>
          </cell>
          <cell r="C352" t="b">
            <v>1</v>
          </cell>
          <cell r="D352" t="str">
            <v>GEL</v>
          </cell>
          <cell r="E352">
            <v>2</v>
          </cell>
          <cell r="F352">
            <v>3</v>
          </cell>
          <cell r="G352">
            <v>15075</v>
          </cell>
          <cell r="H352">
            <v>1500</v>
          </cell>
          <cell r="I352">
            <v>1</v>
          </cell>
        </row>
        <row r="353">
          <cell r="A353" t="str">
            <v>ვადიანი</v>
          </cell>
          <cell r="B353" t="b">
            <v>1</v>
          </cell>
          <cell r="C353" t="b">
            <v>1</v>
          </cell>
          <cell r="D353" t="str">
            <v>GEL</v>
          </cell>
          <cell r="E353">
            <v>3</v>
          </cell>
          <cell r="F353">
            <v>2</v>
          </cell>
          <cell r="G353">
            <v>699090</v>
          </cell>
          <cell r="H353">
            <v>73716</v>
          </cell>
          <cell r="I353">
            <v>6</v>
          </cell>
        </row>
        <row r="354">
          <cell r="A354" t="str">
            <v>ვადიანი</v>
          </cell>
          <cell r="B354" t="b">
            <v>1</v>
          </cell>
          <cell r="C354" t="b">
            <v>1</v>
          </cell>
          <cell r="D354" t="str">
            <v>GEL</v>
          </cell>
          <cell r="E354">
            <v>3</v>
          </cell>
          <cell r="F354">
            <v>5</v>
          </cell>
          <cell r="G354">
            <v>419825</v>
          </cell>
          <cell r="H354">
            <v>43600</v>
          </cell>
          <cell r="I354">
            <v>3</v>
          </cell>
        </row>
        <row r="355">
          <cell r="A355" t="str">
            <v>ვადიანი</v>
          </cell>
          <cell r="B355" t="b">
            <v>1</v>
          </cell>
          <cell r="C355" t="b">
            <v>1</v>
          </cell>
          <cell r="D355" t="str">
            <v>GEL</v>
          </cell>
          <cell r="E355">
            <v>4</v>
          </cell>
          <cell r="F355">
            <v>1</v>
          </cell>
          <cell r="G355">
            <v>1548000</v>
          </cell>
          <cell r="H355">
            <v>159350</v>
          </cell>
          <cell r="I355">
            <v>4</v>
          </cell>
        </row>
        <row r="356">
          <cell r="A356" t="str">
            <v>ვადიანი</v>
          </cell>
          <cell r="B356" t="b">
            <v>1</v>
          </cell>
          <cell r="C356" t="b">
            <v>1</v>
          </cell>
          <cell r="D356" t="str">
            <v>GEL</v>
          </cell>
          <cell r="E356">
            <v>4</v>
          </cell>
          <cell r="F356">
            <v>4</v>
          </cell>
          <cell r="G356">
            <v>9951440</v>
          </cell>
          <cell r="H356">
            <v>913430</v>
          </cell>
          <cell r="I356">
            <v>23</v>
          </cell>
        </row>
        <row r="357">
          <cell r="A357" t="str">
            <v>ვადიანი</v>
          </cell>
          <cell r="B357" t="b">
            <v>1</v>
          </cell>
          <cell r="C357" t="b">
            <v>1</v>
          </cell>
          <cell r="D357" t="str">
            <v>GEL</v>
          </cell>
          <cell r="E357">
            <v>5</v>
          </cell>
          <cell r="F357">
            <v>3</v>
          </cell>
          <cell r="G357">
            <v>8344500</v>
          </cell>
          <cell r="H357">
            <v>803000</v>
          </cell>
          <cell r="I357">
            <v>10</v>
          </cell>
        </row>
        <row r="358">
          <cell r="A358" t="str">
            <v>ვადიანი</v>
          </cell>
          <cell r="B358" t="b">
            <v>1</v>
          </cell>
          <cell r="C358" t="b">
            <v>1</v>
          </cell>
          <cell r="D358" t="str">
            <v>GEL</v>
          </cell>
          <cell r="E358">
            <v>6</v>
          </cell>
          <cell r="F358">
            <v>2</v>
          </cell>
          <cell r="G358">
            <v>11234323.685000001</v>
          </cell>
          <cell r="H358">
            <v>1212467.6599999999</v>
          </cell>
          <cell r="I358">
            <v>5</v>
          </cell>
        </row>
        <row r="359">
          <cell r="A359" t="str">
            <v>ვადიანი</v>
          </cell>
          <cell r="B359" t="b">
            <v>1</v>
          </cell>
          <cell r="C359" t="b">
            <v>1</v>
          </cell>
          <cell r="D359" t="str">
            <v>GEL</v>
          </cell>
          <cell r="E359">
            <v>7</v>
          </cell>
          <cell r="F359">
            <v>1</v>
          </cell>
          <cell r="G359">
            <v>10330000</v>
          </cell>
          <cell r="H359">
            <v>1000000</v>
          </cell>
          <cell r="I359">
            <v>1</v>
          </cell>
        </row>
        <row r="360">
          <cell r="A360" t="str">
            <v>ვადიანი</v>
          </cell>
          <cell r="B360" t="b">
            <v>1</v>
          </cell>
          <cell r="C360" t="b">
            <v>1</v>
          </cell>
          <cell r="D360" t="str">
            <v>USD</v>
          </cell>
          <cell r="E360">
            <v>3</v>
          </cell>
          <cell r="F360">
            <v>5</v>
          </cell>
          <cell r="G360">
            <v>50686.35</v>
          </cell>
          <cell r="H360">
            <v>18431.400000000001</v>
          </cell>
          <cell r="I360">
            <v>2</v>
          </cell>
        </row>
        <row r="361">
          <cell r="A361" t="str">
            <v>ვადიანი</v>
          </cell>
          <cell r="B361" t="b">
            <v>1</v>
          </cell>
          <cell r="C361" t="b">
            <v>1</v>
          </cell>
          <cell r="D361" t="str">
            <v>USD</v>
          </cell>
          <cell r="E361">
            <v>4</v>
          </cell>
          <cell r="F361">
            <v>4</v>
          </cell>
          <cell r="G361">
            <v>118268.15</v>
          </cell>
          <cell r="H361">
            <v>43006.6</v>
          </cell>
          <cell r="I361">
            <v>1</v>
          </cell>
        </row>
        <row r="362">
          <cell r="A362" t="str">
            <v>ვადიანი</v>
          </cell>
          <cell r="B362" t="b">
            <v>1</v>
          </cell>
          <cell r="C362" t="b">
            <v>1</v>
          </cell>
          <cell r="D362" t="str">
            <v>USD</v>
          </cell>
          <cell r="E362">
            <v>5</v>
          </cell>
          <cell r="F362">
            <v>3</v>
          </cell>
          <cell r="G362">
            <v>479465.99187500001</v>
          </cell>
          <cell r="H362">
            <v>156152.35675000001</v>
          </cell>
          <cell r="I362">
            <v>2</v>
          </cell>
        </row>
        <row r="363">
          <cell r="A363" t="str">
            <v>ვადიანი</v>
          </cell>
          <cell r="B363" t="b">
            <v>1</v>
          </cell>
          <cell r="C363" t="b">
            <v>1</v>
          </cell>
          <cell r="D363" t="str">
            <v>USD</v>
          </cell>
          <cell r="E363">
            <v>6</v>
          </cell>
          <cell r="F363">
            <v>2</v>
          </cell>
          <cell r="G363">
            <v>3271883.1475200001</v>
          </cell>
          <cell r="H363">
            <v>2058366.5297000001</v>
          </cell>
          <cell r="I363">
            <v>7</v>
          </cell>
        </row>
        <row r="364">
          <cell r="A364" t="str">
            <v>ვადიანი</v>
          </cell>
          <cell r="B364" t="b">
            <v>1</v>
          </cell>
          <cell r="C364" t="b">
            <v>1</v>
          </cell>
          <cell r="D364" t="str">
            <v>USD</v>
          </cell>
          <cell r="E364">
            <v>6</v>
          </cell>
          <cell r="F364">
            <v>5</v>
          </cell>
          <cell r="G364">
            <v>1088758.1575</v>
          </cell>
          <cell r="H364">
            <v>435503.26299999998</v>
          </cell>
          <cell r="I364">
            <v>2</v>
          </cell>
        </row>
        <row r="365">
          <cell r="A365" t="str">
            <v>ვადიანი</v>
          </cell>
          <cell r="B365" t="b">
            <v>1</v>
          </cell>
          <cell r="C365" t="b">
            <v>1</v>
          </cell>
          <cell r="D365" t="str">
            <v>USD</v>
          </cell>
          <cell r="E365">
            <v>7</v>
          </cell>
          <cell r="F365">
            <v>1</v>
          </cell>
          <cell r="G365">
            <v>7218965</v>
          </cell>
          <cell r="H365">
            <v>3839875</v>
          </cell>
          <cell r="I365">
            <v>6</v>
          </cell>
        </row>
        <row r="366">
          <cell r="A366" t="str">
            <v>ვადიანი</v>
          </cell>
          <cell r="B366" t="b">
            <v>1</v>
          </cell>
          <cell r="C366" t="b">
            <v>1</v>
          </cell>
          <cell r="D366" t="str">
            <v>USD</v>
          </cell>
          <cell r="E366">
            <v>7</v>
          </cell>
          <cell r="F366">
            <v>4</v>
          </cell>
          <cell r="G366">
            <v>4156280.7</v>
          </cell>
          <cell r="H366">
            <v>1406930.2</v>
          </cell>
          <cell r="I366">
            <v>2</v>
          </cell>
        </row>
        <row r="367">
          <cell r="A367" t="str">
            <v>ვადიანი</v>
          </cell>
          <cell r="B367" t="b">
            <v>1</v>
          </cell>
          <cell r="C367" t="b">
            <v>1</v>
          </cell>
          <cell r="D367" t="str">
            <v>USD</v>
          </cell>
          <cell r="E367">
            <v>8</v>
          </cell>
          <cell r="F367">
            <v>3</v>
          </cell>
          <cell r="G367">
            <v>43438148.191749997</v>
          </cell>
          <cell r="H367">
            <v>11981002.876700001</v>
          </cell>
          <cell r="I367">
            <v>7</v>
          </cell>
        </row>
        <row r="368">
          <cell r="A368" t="str">
            <v>ვადიანი</v>
          </cell>
          <cell r="B368" t="b">
            <v>1</v>
          </cell>
          <cell r="C368" t="b">
            <v>1</v>
          </cell>
          <cell r="D368" t="str">
            <v>USD</v>
          </cell>
          <cell r="E368">
            <v>9</v>
          </cell>
          <cell r="F368">
            <v>2</v>
          </cell>
          <cell r="G368">
            <v>45771310</v>
          </cell>
          <cell r="H368">
            <v>22117680</v>
          </cell>
          <cell r="I368">
            <v>3</v>
          </cell>
        </row>
        <row r="369">
          <cell r="A369" t="str">
            <v>მიმდინარე ანგარიში</v>
          </cell>
          <cell r="B369" t="b">
            <v>0</v>
          </cell>
          <cell r="C369" t="b">
            <v>0</v>
          </cell>
          <cell r="D369" t="str">
            <v>EUR</v>
          </cell>
          <cell r="E369">
            <v>3</v>
          </cell>
          <cell r="F369">
            <v>1</v>
          </cell>
          <cell r="G369">
            <v>0</v>
          </cell>
          <cell r="H369">
            <v>856048.33070000005</v>
          </cell>
          <cell r="I369">
            <v>116</v>
          </cell>
        </row>
        <row r="370">
          <cell r="A370" t="str">
            <v>მიმდინარე ანგარიში</v>
          </cell>
          <cell r="B370" t="b">
            <v>0</v>
          </cell>
          <cell r="C370" t="b">
            <v>0</v>
          </cell>
          <cell r="D370" t="str">
            <v>EUR</v>
          </cell>
          <cell r="E370">
            <v>6</v>
          </cell>
          <cell r="F370">
            <v>1</v>
          </cell>
          <cell r="G370">
            <v>0</v>
          </cell>
          <cell r="H370">
            <v>11840974.744084001</v>
          </cell>
          <cell r="I370">
            <v>54</v>
          </cell>
        </row>
        <row r="371">
          <cell r="A371" t="str">
            <v>მიმდინარე ანგარიში</v>
          </cell>
          <cell r="B371" t="b">
            <v>0</v>
          </cell>
          <cell r="C371" t="b">
            <v>0</v>
          </cell>
          <cell r="D371" t="str">
            <v>GEL</v>
          </cell>
          <cell r="E371">
            <v>6</v>
          </cell>
          <cell r="F371">
            <v>1</v>
          </cell>
          <cell r="G371">
            <v>0</v>
          </cell>
          <cell r="H371">
            <v>985360.51</v>
          </cell>
          <cell r="I371">
            <v>5</v>
          </cell>
        </row>
        <row r="372">
          <cell r="A372" t="str">
            <v>მიმდინარე ანგარიში</v>
          </cell>
          <cell r="B372" t="b">
            <v>0</v>
          </cell>
          <cell r="C372" t="b">
            <v>0</v>
          </cell>
          <cell r="D372" t="str">
            <v>OTH</v>
          </cell>
          <cell r="E372">
            <v>1</v>
          </cell>
          <cell r="F372">
            <v>1</v>
          </cell>
          <cell r="G372">
            <v>0</v>
          </cell>
          <cell r="H372">
            <v>26175.460962140001</v>
          </cell>
          <cell r="I372">
            <v>255</v>
          </cell>
        </row>
        <row r="373">
          <cell r="A373" t="str">
            <v>მიმდინარე ანგარიში</v>
          </cell>
          <cell r="B373" t="b">
            <v>0</v>
          </cell>
          <cell r="C373" t="b">
            <v>0</v>
          </cell>
          <cell r="D373" t="str">
            <v>OTH</v>
          </cell>
          <cell r="E373">
            <v>4</v>
          </cell>
          <cell r="F373">
            <v>1</v>
          </cell>
          <cell r="G373">
            <v>0</v>
          </cell>
          <cell r="H373">
            <v>577331.39299247996</v>
          </cell>
          <cell r="I373">
            <v>18</v>
          </cell>
        </row>
        <row r="374">
          <cell r="A374" t="str">
            <v>მიმდინარე ანგარიში</v>
          </cell>
          <cell r="B374" t="b">
            <v>0</v>
          </cell>
          <cell r="C374" t="b">
            <v>0</v>
          </cell>
          <cell r="D374" t="str">
            <v>OTH</v>
          </cell>
          <cell r="E374">
            <v>7</v>
          </cell>
          <cell r="F374">
            <v>1</v>
          </cell>
          <cell r="G374">
            <v>0</v>
          </cell>
          <cell r="H374">
            <v>1325219.2102099999</v>
          </cell>
          <cell r="I374">
            <v>2</v>
          </cell>
        </row>
        <row r="375">
          <cell r="A375" t="str">
            <v>მიმდინარე ანგარიში</v>
          </cell>
          <cell r="B375" t="b">
            <v>0</v>
          </cell>
          <cell r="C375" t="b">
            <v>1</v>
          </cell>
          <cell r="D375" t="str">
            <v>USD</v>
          </cell>
          <cell r="E375">
            <v>3</v>
          </cell>
          <cell r="F375">
            <v>1</v>
          </cell>
          <cell r="G375">
            <v>71735.722601999994</v>
          </cell>
          <cell r="H375">
            <v>6455336.1548389997</v>
          </cell>
          <cell r="I375">
            <v>950</v>
          </cell>
        </row>
        <row r="376">
          <cell r="A376" t="str">
            <v>მიმდინარე ანგარიში</v>
          </cell>
          <cell r="B376" t="b">
            <v>0</v>
          </cell>
          <cell r="C376" t="b">
            <v>1</v>
          </cell>
          <cell r="D376" t="str">
            <v>USD</v>
          </cell>
          <cell r="E376">
            <v>6</v>
          </cell>
          <cell r="F376">
            <v>1</v>
          </cell>
          <cell r="G376">
            <v>1201958.3725610001</v>
          </cell>
          <cell r="H376">
            <v>20421207.066806</v>
          </cell>
          <cell r="I376">
            <v>94</v>
          </cell>
        </row>
        <row r="377">
          <cell r="A377" t="str">
            <v>მიმდინარე ანგარიში</v>
          </cell>
          <cell r="B377" t="b">
            <v>1</v>
          </cell>
          <cell r="C377" t="b">
            <v>0</v>
          </cell>
          <cell r="D377" t="str">
            <v>EUR</v>
          </cell>
          <cell r="E377">
            <v>1</v>
          </cell>
          <cell r="F377">
            <v>1</v>
          </cell>
          <cell r="G377">
            <v>0</v>
          </cell>
          <cell r="H377">
            <v>9009.4111900000007</v>
          </cell>
          <cell r="I377">
            <v>67</v>
          </cell>
        </row>
        <row r="378">
          <cell r="A378" t="str">
            <v>მიმდინარე ანგარიში</v>
          </cell>
          <cell r="B378" t="b">
            <v>1</v>
          </cell>
          <cell r="C378" t="b">
            <v>0</v>
          </cell>
          <cell r="D378" t="str">
            <v>EUR</v>
          </cell>
          <cell r="E378">
            <v>4</v>
          </cell>
          <cell r="F378">
            <v>1</v>
          </cell>
          <cell r="G378">
            <v>0</v>
          </cell>
          <cell r="H378">
            <v>114451.368008</v>
          </cell>
          <cell r="I378">
            <v>4</v>
          </cell>
        </row>
        <row r="379">
          <cell r="A379" t="str">
            <v>მიმდინარე ანგარიში</v>
          </cell>
          <cell r="B379" t="b">
            <v>1</v>
          </cell>
          <cell r="C379" t="b">
            <v>0</v>
          </cell>
          <cell r="D379" t="str">
            <v>EUR</v>
          </cell>
          <cell r="E379">
            <v>7</v>
          </cell>
          <cell r="F379">
            <v>1</v>
          </cell>
          <cell r="G379">
            <v>0</v>
          </cell>
          <cell r="H379">
            <v>3366509.2744240002</v>
          </cell>
          <cell r="I379">
            <v>4</v>
          </cell>
        </row>
        <row r="380">
          <cell r="A380" t="str">
            <v>მიმდინარე ანგარიში</v>
          </cell>
          <cell r="B380" t="b">
            <v>1</v>
          </cell>
          <cell r="C380" t="b">
            <v>0</v>
          </cell>
          <cell r="D380" t="str">
            <v>GEL</v>
          </cell>
          <cell r="E380">
            <v>7</v>
          </cell>
          <cell r="F380">
            <v>1</v>
          </cell>
          <cell r="G380">
            <v>0</v>
          </cell>
          <cell r="H380">
            <v>1357500.85</v>
          </cell>
          <cell r="I380">
            <v>2</v>
          </cell>
        </row>
        <row r="381">
          <cell r="A381" t="str">
            <v>მიმდინარე ანგარიში</v>
          </cell>
          <cell r="B381" t="b">
            <v>1</v>
          </cell>
          <cell r="C381" t="b">
            <v>0</v>
          </cell>
          <cell r="D381" t="str">
            <v>USD</v>
          </cell>
          <cell r="E381">
            <v>3</v>
          </cell>
          <cell r="F381">
            <v>1</v>
          </cell>
          <cell r="G381">
            <v>2242.4836329999998</v>
          </cell>
          <cell r="H381">
            <v>242087.31545699999</v>
          </cell>
          <cell r="I381">
            <v>31</v>
          </cell>
        </row>
        <row r="382">
          <cell r="A382" t="str">
            <v>მიმდინარე ანგარიში</v>
          </cell>
          <cell r="B382" t="b">
            <v>1</v>
          </cell>
          <cell r="C382" t="b">
            <v>0</v>
          </cell>
          <cell r="D382" t="str">
            <v>USD</v>
          </cell>
          <cell r="E382">
            <v>6</v>
          </cell>
          <cell r="F382">
            <v>1</v>
          </cell>
          <cell r="G382">
            <v>0</v>
          </cell>
          <cell r="H382">
            <v>3221458.3698049998</v>
          </cell>
          <cell r="I382">
            <v>15</v>
          </cell>
        </row>
        <row r="383">
          <cell r="A383" t="str">
            <v>მიმდინარე ანგარიში</v>
          </cell>
          <cell r="B383" t="b">
            <v>1</v>
          </cell>
          <cell r="C383" t="b">
            <v>1</v>
          </cell>
          <cell r="D383" t="str">
            <v>EUR</v>
          </cell>
          <cell r="E383">
            <v>3</v>
          </cell>
          <cell r="F383">
            <v>1</v>
          </cell>
          <cell r="G383">
            <v>71125.244070000001</v>
          </cell>
          <cell r="H383">
            <v>7313444.2488799999</v>
          </cell>
          <cell r="I383">
            <v>895</v>
          </cell>
        </row>
        <row r="384">
          <cell r="A384" t="str">
            <v>მიმდინარე ანგარიში</v>
          </cell>
          <cell r="B384" t="b">
            <v>1</v>
          </cell>
          <cell r="C384" t="b">
            <v>1</v>
          </cell>
          <cell r="D384" t="str">
            <v>GEL</v>
          </cell>
          <cell r="E384">
            <v>2</v>
          </cell>
          <cell r="F384">
            <v>1</v>
          </cell>
          <cell r="G384">
            <v>385822.38957499998</v>
          </cell>
          <cell r="H384">
            <v>5623171.4299999997</v>
          </cell>
          <cell r="I384">
            <v>3926</v>
          </cell>
        </row>
        <row r="385">
          <cell r="A385" t="str">
            <v>მიმდინარე ანგარიში</v>
          </cell>
          <cell r="B385" t="b">
            <v>1</v>
          </cell>
          <cell r="C385" t="b">
            <v>1</v>
          </cell>
          <cell r="D385" t="str">
            <v>GEL</v>
          </cell>
          <cell r="E385">
            <v>5</v>
          </cell>
          <cell r="F385">
            <v>1</v>
          </cell>
          <cell r="G385">
            <v>66753718.588224001</v>
          </cell>
          <cell r="H385">
            <v>83261566.640000001</v>
          </cell>
          <cell r="I385">
            <v>1188</v>
          </cell>
        </row>
        <row r="386">
          <cell r="A386" t="str">
            <v>მიმდინარე ანგარიში</v>
          </cell>
          <cell r="B386" t="b">
            <v>1</v>
          </cell>
          <cell r="C386" t="b">
            <v>1</v>
          </cell>
          <cell r="D386" t="str">
            <v>GEL</v>
          </cell>
          <cell r="E386">
            <v>8</v>
          </cell>
          <cell r="F386">
            <v>1</v>
          </cell>
          <cell r="G386">
            <v>1134587777.0180299</v>
          </cell>
          <cell r="H386">
            <v>248906189.05000001</v>
          </cell>
          <cell r="I386">
            <v>134</v>
          </cell>
        </row>
        <row r="387">
          <cell r="A387" t="str">
            <v>მოთხოვნამდე</v>
          </cell>
          <cell r="B387" t="b">
            <v>0</v>
          </cell>
          <cell r="C387" t="b">
            <v>0</v>
          </cell>
          <cell r="D387" t="str">
            <v>GEL</v>
          </cell>
          <cell r="E387">
            <v>2</v>
          </cell>
          <cell r="F387">
            <v>1</v>
          </cell>
          <cell r="G387">
            <v>553755.73</v>
          </cell>
          <cell r="H387">
            <v>192887.23</v>
          </cell>
          <cell r="I387">
            <v>139</v>
          </cell>
        </row>
        <row r="388">
          <cell r="A388" t="str">
            <v>მოთხოვნამდე</v>
          </cell>
          <cell r="B388" t="b">
            <v>0</v>
          </cell>
          <cell r="C388" t="b">
            <v>0</v>
          </cell>
          <cell r="D388" t="str">
            <v>GEL</v>
          </cell>
          <cell r="E388">
            <v>5</v>
          </cell>
          <cell r="F388">
            <v>1</v>
          </cell>
          <cell r="G388">
            <v>5718249.5899999999</v>
          </cell>
          <cell r="H388">
            <v>2262803.09</v>
          </cell>
          <cell r="I388">
            <v>32</v>
          </cell>
        </row>
        <row r="389">
          <cell r="A389" t="str">
            <v>მოთხოვნამდე</v>
          </cell>
          <cell r="B389" t="b">
            <v>0</v>
          </cell>
          <cell r="C389" t="b">
            <v>0</v>
          </cell>
          <cell r="D389" t="str">
            <v>OTH</v>
          </cell>
          <cell r="E389">
            <v>8</v>
          </cell>
          <cell r="F389">
            <v>1</v>
          </cell>
          <cell r="G389">
            <v>4430343.143952</v>
          </cell>
          <cell r="H389">
            <v>2953562.0959680001</v>
          </cell>
          <cell r="I389">
            <v>1</v>
          </cell>
        </row>
        <row r="390">
          <cell r="A390" t="str">
            <v>მოთხოვნამდე</v>
          </cell>
          <cell r="B390" t="b">
            <v>0</v>
          </cell>
          <cell r="C390" t="b">
            <v>1</v>
          </cell>
          <cell r="D390" t="str">
            <v>OTH</v>
          </cell>
          <cell r="E390">
            <v>3</v>
          </cell>
          <cell r="F390">
            <v>1</v>
          </cell>
          <cell r="G390">
            <v>167609.577616</v>
          </cell>
          <cell r="H390">
            <v>990017.75199200003</v>
          </cell>
          <cell r="I390">
            <v>135</v>
          </cell>
        </row>
        <row r="391">
          <cell r="A391" t="str">
            <v>მოთხოვნამდე</v>
          </cell>
          <cell r="B391" t="b">
            <v>0</v>
          </cell>
          <cell r="C391" t="b">
            <v>1</v>
          </cell>
          <cell r="D391" t="str">
            <v>OTH</v>
          </cell>
          <cell r="E391">
            <v>6</v>
          </cell>
          <cell r="F391">
            <v>1</v>
          </cell>
          <cell r="G391">
            <v>655867.43828400003</v>
          </cell>
          <cell r="H391">
            <v>2713146.4697199999</v>
          </cell>
          <cell r="I391">
            <v>13</v>
          </cell>
        </row>
        <row r="392">
          <cell r="A392" t="str">
            <v>მოთხოვნამდე</v>
          </cell>
          <cell r="B392" t="b">
            <v>0</v>
          </cell>
          <cell r="C392" t="b">
            <v>1</v>
          </cell>
          <cell r="D392" t="str">
            <v>USD</v>
          </cell>
          <cell r="E392">
            <v>7</v>
          </cell>
          <cell r="F392">
            <v>1</v>
          </cell>
          <cell r="G392">
            <v>38722488.056518003</v>
          </cell>
          <cell r="H392">
            <v>37636749.599748001</v>
          </cell>
          <cell r="I392">
            <v>55</v>
          </cell>
        </row>
        <row r="393">
          <cell r="A393" t="str">
            <v>მოთხოვნამდე</v>
          </cell>
          <cell r="B393" t="b">
            <v>1</v>
          </cell>
          <cell r="C393" t="b">
            <v>0</v>
          </cell>
          <cell r="D393" t="str">
            <v>USD</v>
          </cell>
          <cell r="E393">
            <v>7</v>
          </cell>
          <cell r="F393">
            <v>1</v>
          </cell>
          <cell r="G393">
            <v>1238432.49153</v>
          </cell>
          <cell r="H393">
            <v>825621.66102</v>
          </cell>
          <cell r="I393">
            <v>1</v>
          </cell>
        </row>
        <row r="394">
          <cell r="A394" t="str">
            <v>მოთხოვნამდე</v>
          </cell>
          <cell r="B394" t="b">
            <v>1</v>
          </cell>
          <cell r="C394" t="b">
            <v>1</v>
          </cell>
          <cell r="D394" t="str">
            <v>EUR</v>
          </cell>
          <cell r="E394">
            <v>4</v>
          </cell>
          <cell r="F394">
            <v>1</v>
          </cell>
          <cell r="G394">
            <v>0</v>
          </cell>
          <cell r="H394">
            <v>385352.07340400002</v>
          </cell>
          <cell r="I394">
            <v>11</v>
          </cell>
        </row>
        <row r="395">
          <cell r="A395" t="str">
            <v>მოთხოვნამდე</v>
          </cell>
          <cell r="B395" t="b">
            <v>1</v>
          </cell>
          <cell r="C395" t="b">
            <v>1</v>
          </cell>
          <cell r="D395" t="str">
            <v>EUR</v>
          </cell>
          <cell r="E395">
            <v>7</v>
          </cell>
          <cell r="F395">
            <v>1</v>
          </cell>
          <cell r="G395">
            <v>422783.66621499998</v>
          </cell>
          <cell r="H395">
            <v>3553638.4959800001</v>
          </cell>
          <cell r="I395">
            <v>4</v>
          </cell>
        </row>
        <row r="396">
          <cell r="A396" t="str">
            <v>მოთხოვნამდე</v>
          </cell>
          <cell r="B396" t="b">
            <v>1</v>
          </cell>
          <cell r="C396" t="b">
            <v>1</v>
          </cell>
          <cell r="D396" t="str">
            <v>USD</v>
          </cell>
          <cell r="E396">
            <v>3</v>
          </cell>
          <cell r="F396">
            <v>1</v>
          </cell>
          <cell r="G396">
            <v>502730.05581799999</v>
          </cell>
          <cell r="H396">
            <v>726954.41406900005</v>
          </cell>
          <cell r="I396">
            <v>84</v>
          </cell>
        </row>
        <row r="397">
          <cell r="A397" t="str">
            <v>მოთხოვნამდე</v>
          </cell>
          <cell r="B397" t="b">
            <v>1</v>
          </cell>
          <cell r="C397" t="b">
            <v>1</v>
          </cell>
          <cell r="D397" t="str">
            <v>USD</v>
          </cell>
          <cell r="E397">
            <v>6</v>
          </cell>
          <cell r="F397">
            <v>1</v>
          </cell>
          <cell r="G397">
            <v>19932584.424547002</v>
          </cell>
          <cell r="H397">
            <v>26235964.952560998</v>
          </cell>
          <cell r="I397">
            <v>109</v>
          </cell>
        </row>
        <row r="398">
          <cell r="A398" t="str">
            <v>მოთხოვნამდე</v>
          </cell>
          <cell r="B398" t="b">
            <v>1</v>
          </cell>
          <cell r="C398" t="b">
            <v>1</v>
          </cell>
          <cell r="D398" t="str">
            <v>USD</v>
          </cell>
          <cell r="E398">
            <v>9</v>
          </cell>
          <cell r="F398">
            <v>1</v>
          </cell>
          <cell r="G398">
            <v>182951002.03258899</v>
          </cell>
          <cell r="H398">
            <v>154835267.736747</v>
          </cell>
          <cell r="I398">
            <v>13</v>
          </cell>
        </row>
        <row r="399">
          <cell r="A399" t="str">
            <v>სადეპოზიტო სერთიფიკატი</v>
          </cell>
          <cell r="B399" t="b">
            <v>0</v>
          </cell>
          <cell r="C399" t="b">
            <v>0</v>
          </cell>
          <cell r="D399" t="str">
            <v>EUR</v>
          </cell>
          <cell r="E399">
            <v>3</v>
          </cell>
          <cell r="F399">
            <v>4</v>
          </cell>
          <cell r="G399">
            <v>54653.437837999998</v>
          </cell>
          <cell r="H399">
            <v>32364.667335999999</v>
          </cell>
          <cell r="I399">
            <v>2</v>
          </cell>
        </row>
        <row r="400">
          <cell r="A400" t="str">
            <v>სადეპოზიტო სერთიფიკატი</v>
          </cell>
          <cell r="B400" t="b">
            <v>0</v>
          </cell>
          <cell r="C400" t="b">
            <v>0</v>
          </cell>
          <cell r="D400" t="str">
            <v>EUR</v>
          </cell>
          <cell r="E400">
            <v>4</v>
          </cell>
          <cell r="F400">
            <v>3</v>
          </cell>
          <cell r="G400">
            <v>177235.291986</v>
          </cell>
          <cell r="H400">
            <v>173029.98832400001</v>
          </cell>
          <cell r="I400">
            <v>6</v>
          </cell>
        </row>
        <row r="401">
          <cell r="A401" t="str">
            <v>სადეპოზიტო სერთიფიკატი</v>
          </cell>
          <cell r="B401" t="b">
            <v>0</v>
          </cell>
          <cell r="C401" t="b">
            <v>0</v>
          </cell>
          <cell r="D401" t="str">
            <v>EUR</v>
          </cell>
          <cell r="E401">
            <v>6</v>
          </cell>
          <cell r="F401">
            <v>4</v>
          </cell>
          <cell r="G401">
            <v>6236619.6338910004</v>
          </cell>
          <cell r="H401">
            <v>3296528.1276560002</v>
          </cell>
          <cell r="I401">
            <v>16</v>
          </cell>
        </row>
        <row r="402">
          <cell r="A402" t="str">
            <v>სადეპოზიტო სერთიფიკატი</v>
          </cell>
          <cell r="B402" t="b">
            <v>0</v>
          </cell>
          <cell r="C402" t="b">
            <v>0</v>
          </cell>
          <cell r="D402" t="str">
            <v>EUR</v>
          </cell>
          <cell r="E402">
            <v>8</v>
          </cell>
          <cell r="F402">
            <v>5</v>
          </cell>
          <cell r="G402">
            <v>45379631.055762999</v>
          </cell>
          <cell r="H402">
            <v>13933457.287482001</v>
          </cell>
          <cell r="I402">
            <v>7</v>
          </cell>
        </row>
        <row r="403">
          <cell r="A403" t="str">
            <v>სადეპოზიტო სერთიფიკატი</v>
          </cell>
          <cell r="B403" t="b">
            <v>0</v>
          </cell>
          <cell r="C403" t="b">
            <v>0</v>
          </cell>
          <cell r="D403" t="str">
            <v>GEL</v>
          </cell>
          <cell r="E403">
            <v>5</v>
          </cell>
          <cell r="F403">
            <v>5</v>
          </cell>
          <cell r="G403">
            <v>4819151.9450000003</v>
          </cell>
          <cell r="H403">
            <v>409567.47</v>
          </cell>
          <cell r="I403">
            <v>5</v>
          </cell>
        </row>
        <row r="404">
          <cell r="A404" t="str">
            <v>სადეპოზიტო სერთიფიკატი</v>
          </cell>
          <cell r="B404" t="b">
            <v>0</v>
          </cell>
          <cell r="C404" t="b">
            <v>0</v>
          </cell>
          <cell r="D404" t="str">
            <v>GEL</v>
          </cell>
          <cell r="E404">
            <v>6</v>
          </cell>
          <cell r="F404">
            <v>4</v>
          </cell>
          <cell r="G404">
            <v>40408334.3785</v>
          </cell>
          <cell r="H404">
            <v>3615809.84</v>
          </cell>
          <cell r="I404">
            <v>13</v>
          </cell>
        </row>
        <row r="405">
          <cell r="A405" t="str">
            <v>სადეპოზიტო სერთიფიკატი</v>
          </cell>
          <cell r="B405" t="b">
            <v>0</v>
          </cell>
          <cell r="C405" t="b">
            <v>0</v>
          </cell>
          <cell r="D405" t="str">
            <v>GEL</v>
          </cell>
          <cell r="E405">
            <v>7</v>
          </cell>
          <cell r="F405">
            <v>3</v>
          </cell>
          <cell r="G405">
            <v>29164235.3495</v>
          </cell>
          <cell r="H405">
            <v>2546022.27</v>
          </cell>
          <cell r="I405">
            <v>4</v>
          </cell>
        </row>
        <row r="406">
          <cell r="A406" t="str">
            <v>სადეპოზიტო სერთიფიკატი</v>
          </cell>
          <cell r="B406" t="b">
            <v>0</v>
          </cell>
          <cell r="C406" t="b">
            <v>0</v>
          </cell>
          <cell r="D406" t="str">
            <v>GEL</v>
          </cell>
          <cell r="E406">
            <v>8</v>
          </cell>
          <cell r="F406">
            <v>2</v>
          </cell>
          <cell r="G406">
            <v>32161865.953000002</v>
          </cell>
          <cell r="H406">
            <v>2532430.39</v>
          </cell>
          <cell r="I406">
            <v>2</v>
          </cell>
        </row>
        <row r="407">
          <cell r="A407" t="str">
            <v>სადეპოზიტო სერთიფიკატი</v>
          </cell>
          <cell r="B407" t="b">
            <v>0</v>
          </cell>
          <cell r="C407" t="b">
            <v>0</v>
          </cell>
          <cell r="D407" t="str">
            <v>GEL</v>
          </cell>
          <cell r="E407">
            <v>8</v>
          </cell>
          <cell r="F407">
            <v>5</v>
          </cell>
          <cell r="G407">
            <v>77910000</v>
          </cell>
          <cell r="H407">
            <v>6368000</v>
          </cell>
          <cell r="I407">
            <v>2</v>
          </cell>
        </row>
        <row r="408">
          <cell r="A408" t="str">
            <v>სადეპოზიტო სერთიფიკატი</v>
          </cell>
          <cell r="B408" t="b">
            <v>0</v>
          </cell>
          <cell r="C408" t="b">
            <v>0</v>
          </cell>
          <cell r="D408" t="str">
            <v>USD</v>
          </cell>
          <cell r="E408">
            <v>3</v>
          </cell>
          <cell r="F408">
            <v>3</v>
          </cell>
          <cell r="G408">
            <v>929874.938479</v>
          </cell>
          <cell r="H408">
            <v>274635.63190699997</v>
          </cell>
          <cell r="I408">
            <v>20</v>
          </cell>
        </row>
        <row r="409">
          <cell r="A409" t="str">
            <v>სადეპოზიტო სერთიფიკატი</v>
          </cell>
          <cell r="B409" t="b">
            <v>0</v>
          </cell>
          <cell r="C409" t="b">
            <v>0</v>
          </cell>
          <cell r="D409" t="str">
            <v>USD</v>
          </cell>
          <cell r="E409">
            <v>4</v>
          </cell>
          <cell r="F409">
            <v>2</v>
          </cell>
          <cell r="G409">
            <v>419736.33690400003</v>
          </cell>
          <cell r="H409">
            <v>183086.560917</v>
          </cell>
          <cell r="I409">
            <v>6</v>
          </cell>
        </row>
        <row r="410">
          <cell r="A410" t="str">
            <v>სადეპოზიტო სერთიფიკატი</v>
          </cell>
          <cell r="B410" t="b">
            <v>0</v>
          </cell>
          <cell r="C410" t="b">
            <v>0</v>
          </cell>
          <cell r="D410" t="str">
            <v>USD</v>
          </cell>
          <cell r="E410">
            <v>4</v>
          </cell>
          <cell r="F410">
            <v>5</v>
          </cell>
          <cell r="G410">
            <v>3651606.778132</v>
          </cell>
          <cell r="H410">
            <v>726726.72484100005</v>
          </cell>
          <cell r="I410">
            <v>18</v>
          </cell>
        </row>
        <row r="411">
          <cell r="A411" t="str">
            <v>სადეპოზიტო სერთიფიკატი</v>
          </cell>
          <cell r="B411" t="b">
            <v>0</v>
          </cell>
          <cell r="C411" t="b">
            <v>0</v>
          </cell>
          <cell r="D411" t="str">
            <v>USD</v>
          </cell>
          <cell r="E411">
            <v>5</v>
          </cell>
          <cell r="F411">
            <v>1</v>
          </cell>
          <cell r="G411">
            <v>259967.55362300001</v>
          </cell>
          <cell r="H411">
            <v>144470.99621499999</v>
          </cell>
          <cell r="I411">
            <v>2</v>
          </cell>
        </row>
        <row r="412">
          <cell r="A412" t="str">
            <v>სადეპოზიტო სერთიფიკატი</v>
          </cell>
          <cell r="B412" t="b">
            <v>0</v>
          </cell>
          <cell r="C412" t="b">
            <v>0</v>
          </cell>
          <cell r="D412" t="str">
            <v>USD</v>
          </cell>
          <cell r="E412">
            <v>5</v>
          </cell>
          <cell r="F412">
            <v>4</v>
          </cell>
          <cell r="G412">
            <v>13556714.355334001</v>
          </cell>
          <cell r="H412">
            <v>3032379.207806</v>
          </cell>
          <cell r="I412">
            <v>40</v>
          </cell>
        </row>
        <row r="413">
          <cell r="A413" t="str">
            <v>სადეპოზიტო სერთიფიკატი</v>
          </cell>
          <cell r="B413" t="b">
            <v>0</v>
          </cell>
          <cell r="C413" t="b">
            <v>0</v>
          </cell>
          <cell r="D413" t="str">
            <v>USD</v>
          </cell>
          <cell r="E413">
            <v>6</v>
          </cell>
          <cell r="F413">
            <v>3</v>
          </cell>
          <cell r="G413">
            <v>102199531.974264</v>
          </cell>
          <cell r="H413">
            <v>28572064.848847002</v>
          </cell>
          <cell r="I413">
            <v>102</v>
          </cell>
        </row>
        <row r="414">
          <cell r="A414" t="str">
            <v>სადეპოზიტო სერთიფიკატი</v>
          </cell>
          <cell r="B414" t="b">
            <v>0</v>
          </cell>
          <cell r="C414" t="b">
            <v>0</v>
          </cell>
          <cell r="D414" t="str">
            <v>USD</v>
          </cell>
          <cell r="E414">
            <v>7</v>
          </cell>
          <cell r="F414">
            <v>2</v>
          </cell>
          <cell r="G414">
            <v>7824139.176159</v>
          </cell>
          <cell r="H414">
            <v>2974814.7508299998</v>
          </cell>
          <cell r="I414">
            <v>4</v>
          </cell>
        </row>
        <row r="415">
          <cell r="A415" t="str">
            <v>სადეპოზიტო სერთიფიკატი</v>
          </cell>
          <cell r="B415" t="b">
            <v>0</v>
          </cell>
          <cell r="C415" t="b">
            <v>0</v>
          </cell>
          <cell r="D415" t="str">
            <v>USD</v>
          </cell>
          <cell r="E415">
            <v>8</v>
          </cell>
          <cell r="F415">
            <v>1</v>
          </cell>
          <cell r="G415">
            <v>6933584.622188</v>
          </cell>
          <cell r="H415">
            <v>3081593.1654170002</v>
          </cell>
          <cell r="I415">
            <v>1</v>
          </cell>
        </row>
        <row r="416">
          <cell r="A416" t="str">
            <v>სადეპოზიტო სერთიფიკატი</v>
          </cell>
          <cell r="B416" t="b">
            <v>0</v>
          </cell>
          <cell r="C416" t="b">
            <v>1</v>
          </cell>
          <cell r="D416" t="str">
            <v>EUR</v>
          </cell>
          <cell r="E416">
            <v>3</v>
          </cell>
          <cell r="F416">
            <v>3</v>
          </cell>
          <cell r="G416">
            <v>76660.887296999994</v>
          </cell>
          <cell r="H416">
            <v>83159.465280000004</v>
          </cell>
          <cell r="I416">
            <v>5</v>
          </cell>
        </row>
        <row r="417">
          <cell r="A417" t="str">
            <v>სადეპოზიტო სერთიფიკატი</v>
          </cell>
          <cell r="B417" t="b">
            <v>0</v>
          </cell>
          <cell r="C417" t="b">
            <v>1</v>
          </cell>
          <cell r="D417" t="str">
            <v>GEL</v>
          </cell>
          <cell r="E417">
            <v>1</v>
          </cell>
          <cell r="F417">
            <v>5</v>
          </cell>
          <cell r="G417">
            <v>0.29099999999999998</v>
          </cell>
          <cell r="H417">
            <v>0.03</v>
          </cell>
          <cell r="I417">
            <v>1</v>
          </cell>
        </row>
        <row r="418">
          <cell r="A418" t="str">
            <v>სადეპოზიტო სერთიფიკატი</v>
          </cell>
          <cell r="B418" t="b">
            <v>0</v>
          </cell>
          <cell r="C418" t="b">
            <v>1</v>
          </cell>
          <cell r="D418" t="str">
            <v>GEL</v>
          </cell>
          <cell r="E418">
            <v>3</v>
          </cell>
          <cell r="F418">
            <v>3</v>
          </cell>
          <cell r="G418">
            <v>20723592.4855</v>
          </cell>
          <cell r="H418">
            <v>1913860.89</v>
          </cell>
          <cell r="I418">
            <v>170</v>
          </cell>
        </row>
        <row r="419">
          <cell r="A419" t="str">
            <v>სადეპოზიტო სერთიფიკატი</v>
          </cell>
          <cell r="B419" t="b">
            <v>0</v>
          </cell>
          <cell r="C419" t="b">
            <v>1</v>
          </cell>
          <cell r="D419" t="str">
            <v>GEL</v>
          </cell>
          <cell r="E419">
            <v>4</v>
          </cell>
          <cell r="F419">
            <v>2</v>
          </cell>
          <cell r="G419">
            <v>3735731.34</v>
          </cell>
          <cell r="H419">
            <v>349875.91</v>
          </cell>
          <cell r="I419">
            <v>11</v>
          </cell>
        </row>
        <row r="420">
          <cell r="A420" t="str">
            <v>სადეპოზიტო სერთიფიკატი</v>
          </cell>
          <cell r="B420" t="b">
            <v>0</v>
          </cell>
          <cell r="C420" t="b">
            <v>1</v>
          </cell>
          <cell r="D420" t="str">
            <v>GEL</v>
          </cell>
          <cell r="E420">
            <v>4</v>
          </cell>
          <cell r="F420">
            <v>5</v>
          </cell>
          <cell r="G420">
            <v>5791911.4534999998</v>
          </cell>
          <cell r="H420">
            <v>488737.28000000003</v>
          </cell>
          <cell r="I420">
            <v>17</v>
          </cell>
        </row>
        <row r="421">
          <cell r="A421" t="str">
            <v>სადეპოზიტო სერთიფიკატი</v>
          </cell>
          <cell r="B421" t="b">
            <v>0</v>
          </cell>
          <cell r="C421" t="b">
            <v>1</v>
          </cell>
          <cell r="D421" t="str">
            <v>GEL</v>
          </cell>
          <cell r="E421">
            <v>5</v>
          </cell>
          <cell r="F421">
            <v>4</v>
          </cell>
          <cell r="G421">
            <v>36507370.18</v>
          </cell>
          <cell r="H421">
            <v>3201489.09</v>
          </cell>
          <cell r="I421">
            <v>45</v>
          </cell>
        </row>
        <row r="422">
          <cell r="A422" t="str">
            <v>სადეპოზიტო სერთიფიკატი</v>
          </cell>
          <cell r="B422" t="b">
            <v>0</v>
          </cell>
          <cell r="C422" t="b">
            <v>1</v>
          </cell>
          <cell r="D422" t="str">
            <v>GEL</v>
          </cell>
          <cell r="E422">
            <v>6</v>
          </cell>
          <cell r="F422">
            <v>3</v>
          </cell>
          <cell r="G422">
            <v>242080588.45050001</v>
          </cell>
          <cell r="H422">
            <v>21277757.289999999</v>
          </cell>
          <cell r="I422">
            <v>123</v>
          </cell>
        </row>
        <row r="423">
          <cell r="A423" t="str">
            <v>სადეპოზიტო სერთიფიკატი</v>
          </cell>
          <cell r="B423" t="b">
            <v>0</v>
          </cell>
          <cell r="C423" t="b">
            <v>1</v>
          </cell>
          <cell r="D423" t="str">
            <v>GEL</v>
          </cell>
          <cell r="E423">
            <v>7</v>
          </cell>
          <cell r="F423">
            <v>5</v>
          </cell>
          <cell r="G423">
            <v>25977495.612</v>
          </cell>
          <cell r="H423">
            <v>2144435.13</v>
          </cell>
          <cell r="I423">
            <v>3</v>
          </cell>
        </row>
        <row r="424">
          <cell r="A424" t="str">
            <v>სადეპოზიტო სერთიფიკატი</v>
          </cell>
          <cell r="B424" t="b">
            <v>0</v>
          </cell>
          <cell r="C424" t="b">
            <v>1</v>
          </cell>
          <cell r="D424" t="str">
            <v>GEL</v>
          </cell>
          <cell r="E424">
            <v>8</v>
          </cell>
          <cell r="F424">
            <v>4</v>
          </cell>
          <cell r="G424">
            <v>41366932.725000001</v>
          </cell>
          <cell r="H424">
            <v>3436136.45</v>
          </cell>
          <cell r="I424">
            <v>2</v>
          </cell>
        </row>
        <row r="425">
          <cell r="A425" t="str">
            <v>ბარათი</v>
          </cell>
          <cell r="B425" t="b">
            <v>0</v>
          </cell>
          <cell r="C425" t="b">
            <v>0</v>
          </cell>
          <cell r="D425" t="str">
            <v>USD</v>
          </cell>
          <cell r="E425">
            <v>1</v>
          </cell>
          <cell r="F425">
            <v>1</v>
          </cell>
          <cell r="G425">
            <v>561.82317</v>
          </cell>
          <cell r="H425">
            <v>1962105.48819545</v>
          </cell>
          <cell r="I425">
            <v>14079</v>
          </cell>
        </row>
        <row r="426">
          <cell r="A426" t="str">
            <v>ბარათი</v>
          </cell>
          <cell r="B426" t="b">
            <v>0</v>
          </cell>
          <cell r="C426" t="b">
            <v>1</v>
          </cell>
          <cell r="D426" t="str">
            <v>EUR</v>
          </cell>
          <cell r="E426">
            <v>1</v>
          </cell>
          <cell r="F426">
            <v>1</v>
          </cell>
          <cell r="G426">
            <v>0</v>
          </cell>
          <cell r="H426">
            <v>2644827.63636802</v>
          </cell>
          <cell r="I426">
            <v>34155</v>
          </cell>
        </row>
        <row r="427">
          <cell r="A427" t="str">
            <v>ბარათი</v>
          </cell>
          <cell r="B427" t="b">
            <v>0</v>
          </cell>
          <cell r="C427" t="b">
            <v>1</v>
          </cell>
          <cell r="D427" t="str">
            <v>EUR</v>
          </cell>
          <cell r="E427">
            <v>4</v>
          </cell>
          <cell r="F427">
            <v>1</v>
          </cell>
          <cell r="G427">
            <v>0</v>
          </cell>
          <cell r="H427">
            <v>18318603.216400001</v>
          </cell>
          <cell r="I427">
            <v>588</v>
          </cell>
        </row>
        <row r="428">
          <cell r="A428" t="str">
            <v>ბარათი</v>
          </cell>
          <cell r="B428" t="b">
            <v>0</v>
          </cell>
          <cell r="C428" t="b">
            <v>1</v>
          </cell>
          <cell r="D428" t="str">
            <v>EUR</v>
          </cell>
          <cell r="E428">
            <v>7</v>
          </cell>
          <cell r="F428">
            <v>1</v>
          </cell>
          <cell r="G428">
            <v>0</v>
          </cell>
          <cell r="H428">
            <v>3042200.9642540002</v>
          </cell>
          <cell r="I428">
            <v>5</v>
          </cell>
        </row>
        <row r="429">
          <cell r="A429" t="str">
            <v>ბარათი</v>
          </cell>
          <cell r="B429" t="b">
            <v>1</v>
          </cell>
          <cell r="C429" t="b">
            <v>0</v>
          </cell>
          <cell r="D429" t="str">
            <v>EUR</v>
          </cell>
          <cell r="E429">
            <v>1</v>
          </cell>
          <cell r="F429">
            <v>1</v>
          </cell>
          <cell r="G429">
            <v>0</v>
          </cell>
          <cell r="H429">
            <v>2506.389216</v>
          </cell>
          <cell r="I429">
            <v>21</v>
          </cell>
        </row>
        <row r="430">
          <cell r="A430" t="str">
            <v>ბარათი</v>
          </cell>
          <cell r="B430" t="b">
            <v>1</v>
          </cell>
          <cell r="C430" t="b">
            <v>0</v>
          </cell>
          <cell r="D430" t="str">
            <v>EUR</v>
          </cell>
          <cell r="E430">
            <v>4</v>
          </cell>
          <cell r="F430">
            <v>1</v>
          </cell>
          <cell r="G430">
            <v>0</v>
          </cell>
          <cell r="H430">
            <v>120504.28930400001</v>
          </cell>
          <cell r="I430">
            <v>4</v>
          </cell>
        </row>
        <row r="431">
          <cell r="A431" t="str">
            <v>ბარათი</v>
          </cell>
          <cell r="B431" t="b">
            <v>1</v>
          </cell>
          <cell r="C431" t="b">
            <v>1</v>
          </cell>
          <cell r="D431" t="str">
            <v>EUR</v>
          </cell>
          <cell r="E431">
            <v>3</v>
          </cell>
          <cell r="F431">
            <v>1</v>
          </cell>
          <cell r="G431">
            <v>0</v>
          </cell>
          <cell r="H431">
            <v>1184330.286846</v>
          </cell>
          <cell r="I431">
            <v>177</v>
          </cell>
        </row>
        <row r="432">
          <cell r="A432" t="str">
            <v>ბარათი</v>
          </cell>
          <cell r="B432" t="b">
            <v>1</v>
          </cell>
          <cell r="C432" t="b">
            <v>1</v>
          </cell>
          <cell r="D432" t="str">
            <v>GEL</v>
          </cell>
          <cell r="E432">
            <v>3</v>
          </cell>
          <cell r="F432">
            <v>1</v>
          </cell>
          <cell r="G432">
            <v>0</v>
          </cell>
          <cell r="H432">
            <v>3991733.1014999999</v>
          </cell>
          <cell r="I432">
            <v>759</v>
          </cell>
        </row>
        <row r="433">
          <cell r="A433" t="str">
            <v>ბარათი</v>
          </cell>
          <cell r="B433" t="b">
            <v>1</v>
          </cell>
          <cell r="C433" t="b">
            <v>1</v>
          </cell>
          <cell r="D433" t="str">
            <v>GEL</v>
          </cell>
          <cell r="E433">
            <v>6</v>
          </cell>
          <cell r="F433">
            <v>1</v>
          </cell>
          <cell r="G433">
            <v>0</v>
          </cell>
          <cell r="H433">
            <v>1523758</v>
          </cell>
          <cell r="I433">
            <v>7</v>
          </cell>
        </row>
        <row r="434">
          <cell r="A434" t="str">
            <v>ბარათი</v>
          </cell>
          <cell r="B434" t="b">
            <v>1</v>
          </cell>
          <cell r="C434" t="b">
            <v>1</v>
          </cell>
          <cell r="D434" t="str">
            <v>OTH</v>
          </cell>
          <cell r="E434">
            <v>1</v>
          </cell>
          <cell r="F434">
            <v>1</v>
          </cell>
          <cell r="G434">
            <v>0</v>
          </cell>
          <cell r="H434">
            <v>13.820624</v>
          </cell>
          <cell r="I434">
            <v>1</v>
          </cell>
        </row>
        <row r="435">
          <cell r="A435" t="str">
            <v>ბარათი</v>
          </cell>
          <cell r="B435" t="b">
            <v>1</v>
          </cell>
          <cell r="C435" t="b">
            <v>1</v>
          </cell>
          <cell r="D435" t="str">
            <v>USD</v>
          </cell>
          <cell r="E435">
            <v>6</v>
          </cell>
          <cell r="F435">
            <v>1</v>
          </cell>
          <cell r="G435">
            <v>0</v>
          </cell>
          <cell r="H435">
            <v>1640788.970522</v>
          </cell>
          <cell r="I435">
            <v>9</v>
          </cell>
        </row>
        <row r="436">
          <cell r="A436" t="str">
            <v>ვადიანი</v>
          </cell>
          <cell r="B436" t="b">
            <v>0</v>
          </cell>
          <cell r="C436" t="b">
            <v>0</v>
          </cell>
          <cell r="D436" t="str">
            <v>EUR</v>
          </cell>
          <cell r="E436">
            <v>1</v>
          </cell>
          <cell r="F436">
            <v>4</v>
          </cell>
          <cell r="G436">
            <v>0</v>
          </cell>
          <cell r="H436">
            <v>180.43</v>
          </cell>
          <cell r="I436">
            <v>1</v>
          </cell>
        </row>
        <row r="437">
          <cell r="A437" t="str">
            <v>ვადიანი</v>
          </cell>
          <cell r="B437" t="b">
            <v>0</v>
          </cell>
          <cell r="C437" t="b">
            <v>0</v>
          </cell>
          <cell r="D437" t="str">
            <v>GEL</v>
          </cell>
          <cell r="E437">
            <v>1</v>
          </cell>
          <cell r="F437">
            <v>3</v>
          </cell>
          <cell r="G437">
            <v>184717.48</v>
          </cell>
          <cell r="H437">
            <v>20439.8</v>
          </cell>
          <cell r="I437">
            <v>53</v>
          </cell>
        </row>
        <row r="438">
          <cell r="A438" t="str">
            <v>ვადიანი</v>
          </cell>
          <cell r="B438" t="b">
            <v>0</v>
          </cell>
          <cell r="C438" t="b">
            <v>0</v>
          </cell>
          <cell r="D438" t="str">
            <v>GEL</v>
          </cell>
          <cell r="E438">
            <v>2</v>
          </cell>
          <cell r="F438">
            <v>2</v>
          </cell>
          <cell r="G438">
            <v>94787.5</v>
          </cell>
          <cell r="H438">
            <v>9930</v>
          </cell>
          <cell r="I438">
            <v>6</v>
          </cell>
        </row>
        <row r="439">
          <cell r="A439" t="str">
            <v>ვადიანი</v>
          </cell>
          <cell r="B439" t="b">
            <v>0</v>
          </cell>
          <cell r="C439" t="b">
            <v>0</v>
          </cell>
          <cell r="D439" t="str">
            <v>GEL</v>
          </cell>
          <cell r="E439">
            <v>2</v>
          </cell>
          <cell r="F439">
            <v>5</v>
          </cell>
          <cell r="G439">
            <v>67083.827999999994</v>
          </cell>
          <cell r="H439">
            <v>6866.14</v>
          </cell>
          <cell r="I439">
            <v>4</v>
          </cell>
        </row>
        <row r="440">
          <cell r="A440" t="str">
            <v>ვადიანი</v>
          </cell>
          <cell r="B440" t="b">
            <v>0</v>
          </cell>
          <cell r="C440" t="b">
            <v>0</v>
          </cell>
          <cell r="D440" t="str">
            <v>GEL</v>
          </cell>
          <cell r="E440">
            <v>3</v>
          </cell>
          <cell r="F440">
            <v>1</v>
          </cell>
          <cell r="G440">
            <v>3791328.531</v>
          </cell>
          <cell r="H440">
            <v>373622.43</v>
          </cell>
          <cell r="I440">
            <v>39</v>
          </cell>
        </row>
        <row r="441">
          <cell r="A441" t="str">
            <v>ვადიანი</v>
          </cell>
          <cell r="B441" t="b">
            <v>0</v>
          </cell>
          <cell r="C441" t="b">
            <v>0</v>
          </cell>
          <cell r="D441" t="str">
            <v>GEL</v>
          </cell>
          <cell r="E441">
            <v>3</v>
          </cell>
          <cell r="F441">
            <v>4</v>
          </cell>
          <cell r="G441">
            <v>9377439.1195</v>
          </cell>
          <cell r="H441">
            <v>928721.37</v>
          </cell>
          <cell r="I441">
            <v>113</v>
          </cell>
        </row>
        <row r="442">
          <cell r="A442" t="str">
            <v>ვადიანი</v>
          </cell>
          <cell r="B442" t="b">
            <v>0</v>
          </cell>
          <cell r="C442" t="b">
            <v>0</v>
          </cell>
          <cell r="D442" t="str">
            <v>GEL</v>
          </cell>
          <cell r="E442">
            <v>4</v>
          </cell>
          <cell r="F442">
            <v>3</v>
          </cell>
          <cell r="G442">
            <v>20206331.181000002</v>
          </cell>
          <cell r="H442">
            <v>1967690.16</v>
          </cell>
          <cell r="I442">
            <v>53</v>
          </cell>
        </row>
        <row r="443">
          <cell r="A443" t="str">
            <v>ვადიანი</v>
          </cell>
          <cell r="B443" t="b">
            <v>0</v>
          </cell>
          <cell r="C443" t="b">
            <v>0</v>
          </cell>
          <cell r="D443" t="str">
            <v>GEL</v>
          </cell>
          <cell r="E443">
            <v>5</v>
          </cell>
          <cell r="F443">
            <v>2</v>
          </cell>
          <cell r="G443">
            <v>2676996</v>
          </cell>
          <cell r="H443">
            <v>234536</v>
          </cell>
          <cell r="I443">
            <v>3</v>
          </cell>
        </row>
        <row r="444">
          <cell r="A444" t="str">
            <v>ვადიანი</v>
          </cell>
          <cell r="B444" t="b">
            <v>0</v>
          </cell>
          <cell r="C444" t="b">
            <v>0</v>
          </cell>
          <cell r="D444" t="str">
            <v>GEL</v>
          </cell>
          <cell r="E444">
            <v>5</v>
          </cell>
          <cell r="F444">
            <v>5</v>
          </cell>
          <cell r="G444">
            <v>3774482.4635000001</v>
          </cell>
          <cell r="H444">
            <v>369839.73</v>
          </cell>
          <cell r="I444">
            <v>5</v>
          </cell>
        </row>
        <row r="445">
          <cell r="A445" t="str">
            <v>ვადიანი</v>
          </cell>
          <cell r="B445" t="b">
            <v>0</v>
          </cell>
          <cell r="C445" t="b">
            <v>0</v>
          </cell>
          <cell r="D445" t="str">
            <v>GEL</v>
          </cell>
          <cell r="E445">
            <v>6</v>
          </cell>
          <cell r="F445">
            <v>1</v>
          </cell>
          <cell r="G445">
            <v>14650900</v>
          </cell>
          <cell r="H445">
            <v>1355000</v>
          </cell>
          <cell r="I445">
            <v>7</v>
          </cell>
        </row>
        <row r="446">
          <cell r="A446" t="str">
            <v>ვადიანი</v>
          </cell>
          <cell r="B446" t="b">
            <v>0</v>
          </cell>
          <cell r="C446" t="b">
            <v>0</v>
          </cell>
          <cell r="D446" t="str">
            <v>GEL</v>
          </cell>
          <cell r="E446">
            <v>6</v>
          </cell>
          <cell r="F446">
            <v>4</v>
          </cell>
          <cell r="G446">
            <v>25699736.109000001</v>
          </cell>
          <cell r="H446">
            <v>2513426.9</v>
          </cell>
          <cell r="I446">
            <v>17</v>
          </cell>
        </row>
        <row r="447">
          <cell r="A447" t="str">
            <v>ვადიანი</v>
          </cell>
          <cell r="B447" t="b">
            <v>0</v>
          </cell>
          <cell r="C447" t="b">
            <v>0</v>
          </cell>
          <cell r="D447" t="str">
            <v>GEL</v>
          </cell>
          <cell r="E447">
            <v>7</v>
          </cell>
          <cell r="F447">
            <v>3</v>
          </cell>
          <cell r="G447">
            <v>19057102.664999999</v>
          </cell>
          <cell r="H447">
            <v>1625631.3</v>
          </cell>
          <cell r="I447">
            <v>2</v>
          </cell>
        </row>
        <row r="448">
          <cell r="A448" t="str">
            <v>ვადიანი</v>
          </cell>
          <cell r="B448" t="b">
            <v>0</v>
          </cell>
          <cell r="C448" t="b">
            <v>0</v>
          </cell>
          <cell r="D448" t="str">
            <v>OTH</v>
          </cell>
          <cell r="E448">
            <v>2</v>
          </cell>
          <cell r="F448">
            <v>4</v>
          </cell>
          <cell r="G448">
            <v>5791.88</v>
          </cell>
          <cell r="H448">
            <v>3994.4</v>
          </cell>
          <cell r="I448">
            <v>2</v>
          </cell>
        </row>
        <row r="449">
          <cell r="A449" t="str">
            <v>ვადიანი</v>
          </cell>
          <cell r="B449" t="b">
            <v>0</v>
          </cell>
          <cell r="C449" t="b">
            <v>0</v>
          </cell>
          <cell r="D449" t="str">
            <v>OTH</v>
          </cell>
          <cell r="E449">
            <v>3</v>
          </cell>
          <cell r="F449">
            <v>3</v>
          </cell>
          <cell r="G449">
            <v>32052.663359999999</v>
          </cell>
          <cell r="H449">
            <v>42038.663359999999</v>
          </cell>
          <cell r="I449">
            <v>3</v>
          </cell>
        </row>
        <row r="450">
          <cell r="A450" t="str">
            <v>ვადიანი</v>
          </cell>
          <cell r="B450" t="b">
            <v>0</v>
          </cell>
          <cell r="C450" t="b">
            <v>0</v>
          </cell>
          <cell r="D450" t="str">
            <v>USD</v>
          </cell>
          <cell r="E450">
            <v>1</v>
          </cell>
          <cell r="F450">
            <v>3</v>
          </cell>
          <cell r="G450">
            <v>2917.6906199999999</v>
          </cell>
          <cell r="H450">
            <v>2015.1664000000001</v>
          </cell>
          <cell r="I450">
            <v>6</v>
          </cell>
        </row>
        <row r="451">
          <cell r="A451" t="str">
            <v>ვადიანი</v>
          </cell>
          <cell r="B451" t="b">
            <v>0</v>
          </cell>
          <cell r="C451" t="b">
            <v>0</v>
          </cell>
          <cell r="D451" t="str">
            <v>USD</v>
          </cell>
          <cell r="E451">
            <v>2</v>
          </cell>
          <cell r="F451">
            <v>2</v>
          </cell>
          <cell r="G451">
            <v>7587.5929999999998</v>
          </cell>
          <cell r="H451">
            <v>4915.04</v>
          </cell>
          <cell r="I451">
            <v>3</v>
          </cell>
        </row>
        <row r="452">
          <cell r="A452" t="str">
            <v>ვადიანი</v>
          </cell>
          <cell r="B452" t="b">
            <v>0</v>
          </cell>
          <cell r="C452" t="b">
            <v>0</v>
          </cell>
          <cell r="D452" t="str">
            <v>USD</v>
          </cell>
          <cell r="E452">
            <v>3</v>
          </cell>
          <cell r="F452">
            <v>1</v>
          </cell>
          <cell r="G452">
            <v>109704.80789900001</v>
          </cell>
          <cell r="H452">
            <v>109247.884278</v>
          </cell>
          <cell r="I452">
            <v>9</v>
          </cell>
        </row>
        <row r="453">
          <cell r="A453" t="str">
            <v>ვადიანი</v>
          </cell>
          <cell r="B453" t="b">
            <v>0</v>
          </cell>
          <cell r="C453" t="b">
            <v>0</v>
          </cell>
          <cell r="D453" t="str">
            <v>USD</v>
          </cell>
          <cell r="E453">
            <v>3</v>
          </cell>
          <cell r="F453">
            <v>4</v>
          </cell>
          <cell r="G453">
            <v>3283753.9644149998</v>
          </cell>
          <cell r="H453">
            <v>1215147.1823400001</v>
          </cell>
          <cell r="I453">
            <v>127</v>
          </cell>
        </row>
        <row r="454">
          <cell r="A454" t="str">
            <v>ვადიანი</v>
          </cell>
          <cell r="B454" t="b">
            <v>0</v>
          </cell>
          <cell r="C454" t="b">
            <v>0</v>
          </cell>
          <cell r="D454" t="str">
            <v>USD</v>
          </cell>
          <cell r="E454">
            <v>4</v>
          </cell>
          <cell r="F454">
            <v>3</v>
          </cell>
          <cell r="G454">
            <v>5810270.0687140003</v>
          </cell>
          <cell r="H454">
            <v>2434548.0246100002</v>
          </cell>
          <cell r="I454">
            <v>74</v>
          </cell>
        </row>
        <row r="455">
          <cell r="A455" t="str">
            <v>ვადიანი</v>
          </cell>
          <cell r="B455" t="b">
            <v>0</v>
          </cell>
          <cell r="C455" t="b">
            <v>0</v>
          </cell>
          <cell r="D455" t="str">
            <v>USD</v>
          </cell>
          <cell r="E455">
            <v>5</v>
          </cell>
          <cell r="F455">
            <v>2</v>
          </cell>
          <cell r="G455">
            <v>1025737.77266</v>
          </cell>
          <cell r="H455">
            <v>654481.93423599994</v>
          </cell>
          <cell r="I455">
            <v>9</v>
          </cell>
        </row>
        <row r="456">
          <cell r="A456" t="str">
            <v>ვადიანი</v>
          </cell>
          <cell r="B456" t="b">
            <v>0</v>
          </cell>
          <cell r="C456" t="b">
            <v>0</v>
          </cell>
          <cell r="D456" t="str">
            <v>USD</v>
          </cell>
          <cell r="E456">
            <v>5</v>
          </cell>
          <cell r="F456">
            <v>5</v>
          </cell>
          <cell r="G456">
            <v>2924079.1383059998</v>
          </cell>
          <cell r="H456">
            <v>981311.29747300001</v>
          </cell>
          <cell r="I456">
            <v>13</v>
          </cell>
        </row>
        <row r="457">
          <cell r="A457" t="str">
            <v>ვადიანი</v>
          </cell>
          <cell r="B457" t="b">
            <v>0</v>
          </cell>
          <cell r="C457" t="b">
            <v>0</v>
          </cell>
          <cell r="D457" t="str">
            <v>USD</v>
          </cell>
          <cell r="E457">
            <v>6</v>
          </cell>
          <cell r="F457">
            <v>1</v>
          </cell>
          <cell r="G457">
            <v>5645763.8749770001</v>
          </cell>
          <cell r="H457">
            <v>3698227.049166</v>
          </cell>
          <cell r="I457">
            <v>16</v>
          </cell>
        </row>
        <row r="458">
          <cell r="A458" t="str">
            <v>ვადიანი</v>
          </cell>
          <cell r="B458" t="b">
            <v>0</v>
          </cell>
          <cell r="C458" t="b">
            <v>0</v>
          </cell>
          <cell r="D458" t="str">
            <v>USD</v>
          </cell>
          <cell r="E458">
            <v>6</v>
          </cell>
          <cell r="F458">
            <v>4</v>
          </cell>
          <cell r="G458">
            <v>37026882.683169998</v>
          </cell>
          <cell r="H458">
            <v>12236878.814654</v>
          </cell>
          <cell r="I458">
            <v>54</v>
          </cell>
        </row>
        <row r="459">
          <cell r="A459" t="str">
            <v>ვადიანი</v>
          </cell>
          <cell r="B459" t="b">
            <v>0</v>
          </cell>
          <cell r="C459" t="b">
            <v>0</v>
          </cell>
          <cell r="D459" t="str">
            <v>USD</v>
          </cell>
          <cell r="E459">
            <v>7</v>
          </cell>
          <cell r="F459">
            <v>3</v>
          </cell>
          <cell r="G459">
            <v>17458844.446940001</v>
          </cell>
          <cell r="H459">
            <v>6304601.6774000004</v>
          </cell>
          <cell r="I459">
            <v>9</v>
          </cell>
        </row>
        <row r="460">
          <cell r="A460" t="str">
            <v>ვადიანი</v>
          </cell>
          <cell r="B460" t="b">
            <v>0</v>
          </cell>
          <cell r="C460" t="b">
            <v>0</v>
          </cell>
          <cell r="D460" t="str">
            <v>USD</v>
          </cell>
          <cell r="E460">
            <v>8</v>
          </cell>
          <cell r="F460">
            <v>5</v>
          </cell>
          <cell r="G460">
            <v>33073141.103548001</v>
          </cell>
          <cell r="H460">
            <v>4724734.4433639999</v>
          </cell>
          <cell r="I460">
            <v>1</v>
          </cell>
        </row>
        <row r="461">
          <cell r="A461" t="str">
            <v>ვადიანი</v>
          </cell>
          <cell r="B461" t="b">
            <v>0</v>
          </cell>
          <cell r="C461" t="b">
            <v>0</v>
          </cell>
          <cell r="D461" t="str">
            <v>USD</v>
          </cell>
          <cell r="E461">
            <v>9</v>
          </cell>
          <cell r="F461">
            <v>1</v>
          </cell>
          <cell r="G461">
            <v>12471914</v>
          </cell>
          <cell r="H461">
            <v>6235957</v>
          </cell>
          <cell r="I461">
            <v>1</v>
          </cell>
        </row>
        <row r="462">
          <cell r="A462" t="str">
            <v>ვადიანი</v>
          </cell>
          <cell r="B462" t="b">
            <v>0</v>
          </cell>
          <cell r="C462" t="b">
            <v>0</v>
          </cell>
          <cell r="D462" t="str">
            <v>USD</v>
          </cell>
          <cell r="E462">
            <v>9</v>
          </cell>
          <cell r="F462">
            <v>4</v>
          </cell>
          <cell r="G462">
            <v>46078500</v>
          </cell>
          <cell r="H462">
            <v>9215700</v>
          </cell>
          <cell r="I462">
            <v>1</v>
          </cell>
        </row>
        <row r="463">
          <cell r="A463" t="str">
            <v>ვადიანი</v>
          </cell>
          <cell r="B463" t="b">
            <v>0</v>
          </cell>
          <cell r="C463" t="b">
            <v>1</v>
          </cell>
          <cell r="D463" t="str">
            <v>GEL</v>
          </cell>
          <cell r="E463">
            <v>1</v>
          </cell>
          <cell r="F463">
            <v>2</v>
          </cell>
          <cell r="G463">
            <v>13284529.151000001</v>
          </cell>
          <cell r="H463">
            <v>1227691.56</v>
          </cell>
          <cell r="I463">
            <v>5577</v>
          </cell>
        </row>
        <row r="464">
          <cell r="A464" t="str">
            <v>ვადიანი</v>
          </cell>
          <cell r="B464" t="b">
            <v>0</v>
          </cell>
          <cell r="C464" t="b">
            <v>1</v>
          </cell>
          <cell r="D464" t="str">
            <v>GEL</v>
          </cell>
          <cell r="E464">
            <v>2</v>
          </cell>
          <cell r="F464">
            <v>1</v>
          </cell>
          <cell r="G464">
            <v>12255222.8445</v>
          </cell>
          <cell r="H464">
            <v>1144715.46</v>
          </cell>
          <cell r="I464">
            <v>753</v>
          </cell>
        </row>
        <row r="465">
          <cell r="A465" t="str">
            <v>ვადიანი</v>
          </cell>
          <cell r="B465" t="b">
            <v>0</v>
          </cell>
          <cell r="C465" t="b">
            <v>1</v>
          </cell>
          <cell r="D465" t="str">
            <v>USD</v>
          </cell>
          <cell r="E465">
            <v>1</v>
          </cell>
          <cell r="F465">
            <v>2</v>
          </cell>
          <cell r="G465">
            <v>130380.11872300001</v>
          </cell>
          <cell r="H465">
            <v>68420.090790999995</v>
          </cell>
          <cell r="I465">
            <v>155</v>
          </cell>
        </row>
        <row r="466">
          <cell r="A466" t="str">
            <v>ვადიანი</v>
          </cell>
          <cell r="B466" t="b">
            <v>0</v>
          </cell>
          <cell r="C466" t="b">
            <v>1</v>
          </cell>
          <cell r="D466" t="str">
            <v>USD</v>
          </cell>
          <cell r="E466">
            <v>1</v>
          </cell>
          <cell r="F466">
            <v>5</v>
          </cell>
          <cell r="G466">
            <v>563737.36624300003</v>
          </cell>
          <cell r="H466">
            <v>172784.821391</v>
          </cell>
          <cell r="I466">
            <v>419</v>
          </cell>
        </row>
        <row r="467">
          <cell r="A467" t="str">
            <v>ვადიანი</v>
          </cell>
          <cell r="B467" t="b">
            <v>0</v>
          </cell>
          <cell r="C467" t="b">
            <v>1</v>
          </cell>
          <cell r="D467" t="str">
            <v>USD</v>
          </cell>
          <cell r="E467">
            <v>2</v>
          </cell>
          <cell r="F467">
            <v>1</v>
          </cell>
          <cell r="G467">
            <v>357496.70770199999</v>
          </cell>
          <cell r="H467">
            <v>211528.791513</v>
          </cell>
          <cell r="I467">
            <v>135</v>
          </cell>
        </row>
        <row r="468">
          <cell r="A468" t="str">
            <v>ვადიანი</v>
          </cell>
          <cell r="B468" t="b">
            <v>0</v>
          </cell>
          <cell r="C468" t="b">
            <v>1</v>
          </cell>
          <cell r="D468" t="str">
            <v>USD</v>
          </cell>
          <cell r="E468">
            <v>2</v>
          </cell>
          <cell r="F468">
            <v>4</v>
          </cell>
          <cell r="G468">
            <v>1796793.490557</v>
          </cell>
          <cell r="H468">
            <v>573392.83634100005</v>
          </cell>
          <cell r="I468">
            <v>371</v>
          </cell>
        </row>
        <row r="469">
          <cell r="A469" t="str">
            <v>ვადიანი</v>
          </cell>
          <cell r="B469" t="b">
            <v>0</v>
          </cell>
          <cell r="C469" t="b">
            <v>1</v>
          </cell>
          <cell r="D469" t="str">
            <v>USD</v>
          </cell>
          <cell r="E469">
            <v>3</v>
          </cell>
          <cell r="F469">
            <v>3</v>
          </cell>
          <cell r="G469">
            <v>112502117.361792</v>
          </cell>
          <cell r="H469">
            <v>39104442.626846999</v>
          </cell>
          <cell r="I469">
            <v>4258</v>
          </cell>
        </row>
        <row r="470">
          <cell r="A470" t="str">
            <v>ვადიანი</v>
          </cell>
          <cell r="B470" t="b">
            <v>0</v>
          </cell>
          <cell r="C470" t="b">
            <v>1</v>
          </cell>
          <cell r="D470" t="str">
            <v>USD</v>
          </cell>
          <cell r="E470">
            <v>4</v>
          </cell>
          <cell r="F470">
            <v>2</v>
          </cell>
          <cell r="G470">
            <v>43814423.224486999</v>
          </cell>
          <cell r="H470">
            <v>20747999.567242999</v>
          </cell>
          <cell r="I470">
            <v>645</v>
          </cell>
        </row>
        <row r="471">
          <cell r="A471" t="str">
            <v>ვადიანი</v>
          </cell>
          <cell r="B471" t="b">
            <v>0</v>
          </cell>
          <cell r="C471" t="b">
            <v>1</v>
          </cell>
          <cell r="D471" t="str">
            <v>USD</v>
          </cell>
          <cell r="E471">
            <v>5</v>
          </cell>
          <cell r="F471">
            <v>1</v>
          </cell>
          <cell r="G471">
            <v>33261259.000456002</v>
          </cell>
          <cell r="H471">
            <v>19022532.751651</v>
          </cell>
          <cell r="I471">
            <v>260</v>
          </cell>
        </row>
        <row r="472">
          <cell r="A472" t="str">
            <v>ვადიანი</v>
          </cell>
          <cell r="B472" t="b">
            <v>1</v>
          </cell>
          <cell r="C472" t="b">
            <v>1</v>
          </cell>
          <cell r="D472" t="str">
            <v>EUR</v>
          </cell>
          <cell r="E472">
            <v>5</v>
          </cell>
          <cell r="F472">
            <v>4</v>
          </cell>
          <cell r="G472">
            <v>613162.48620000004</v>
          </cell>
          <cell r="H472">
            <v>161358.549</v>
          </cell>
          <cell r="I472">
            <v>2</v>
          </cell>
        </row>
        <row r="473">
          <cell r="A473" t="str">
            <v>ვადიანი</v>
          </cell>
          <cell r="B473" t="b">
            <v>1</v>
          </cell>
          <cell r="C473" t="b">
            <v>1</v>
          </cell>
          <cell r="D473" t="str">
            <v>EUR</v>
          </cell>
          <cell r="E473">
            <v>6</v>
          </cell>
          <cell r="F473">
            <v>3</v>
          </cell>
          <cell r="G473">
            <v>357251.4</v>
          </cell>
          <cell r="H473">
            <v>396946</v>
          </cell>
          <cell r="I473">
            <v>1</v>
          </cell>
        </row>
        <row r="474">
          <cell r="A474" t="str">
            <v>ვადიანი</v>
          </cell>
          <cell r="B474" t="b">
            <v>1</v>
          </cell>
          <cell r="C474" t="b">
            <v>1</v>
          </cell>
          <cell r="D474" t="str">
            <v>EUR</v>
          </cell>
          <cell r="E474">
            <v>8</v>
          </cell>
          <cell r="F474">
            <v>4</v>
          </cell>
          <cell r="G474">
            <v>1804300</v>
          </cell>
          <cell r="H474">
            <v>1804300</v>
          </cell>
          <cell r="I474">
            <v>1</v>
          </cell>
        </row>
        <row r="475">
          <cell r="A475" t="str">
            <v>მიმდინარე ანგარიში</v>
          </cell>
          <cell r="B475" t="b">
            <v>0</v>
          </cell>
          <cell r="C475" t="b">
            <v>0</v>
          </cell>
          <cell r="D475" t="str">
            <v>USD</v>
          </cell>
          <cell r="E475">
            <v>2</v>
          </cell>
          <cell r="F475">
            <v>1</v>
          </cell>
          <cell r="G475">
            <v>0</v>
          </cell>
          <cell r="H475">
            <v>356587.10428899998</v>
          </cell>
          <cell r="I475">
            <v>243</v>
          </cell>
        </row>
        <row r="476">
          <cell r="A476" t="str">
            <v>მიმდინარე ანგარიში</v>
          </cell>
          <cell r="B476" t="b">
            <v>0</v>
          </cell>
          <cell r="C476" t="b">
            <v>1</v>
          </cell>
          <cell r="D476" t="str">
            <v>EUR</v>
          </cell>
          <cell r="E476">
            <v>5</v>
          </cell>
          <cell r="F476">
            <v>1</v>
          </cell>
          <cell r="G476">
            <v>0</v>
          </cell>
          <cell r="H476">
            <v>2788054.69997</v>
          </cell>
          <cell r="I476">
            <v>40</v>
          </cell>
        </row>
        <row r="477">
          <cell r="A477" t="str">
            <v>მიმდინარე ანგარიში</v>
          </cell>
          <cell r="B477" t="b">
            <v>0</v>
          </cell>
          <cell r="C477" t="b">
            <v>1</v>
          </cell>
          <cell r="D477" t="str">
            <v>EUR</v>
          </cell>
          <cell r="E477">
            <v>8</v>
          </cell>
          <cell r="F477">
            <v>1</v>
          </cell>
          <cell r="G477">
            <v>0</v>
          </cell>
          <cell r="H477">
            <v>3893391.0728600002</v>
          </cell>
          <cell r="I477">
            <v>2</v>
          </cell>
        </row>
        <row r="478">
          <cell r="A478" t="str">
            <v>მიმდინარე ანგარიში</v>
          </cell>
          <cell r="B478" t="b">
            <v>0</v>
          </cell>
          <cell r="C478" t="b">
            <v>1</v>
          </cell>
          <cell r="D478" t="str">
            <v>OTH</v>
          </cell>
          <cell r="E478">
            <v>7</v>
          </cell>
          <cell r="F478">
            <v>1</v>
          </cell>
          <cell r="G478">
            <v>0</v>
          </cell>
          <cell r="H478">
            <v>731357.34424799995</v>
          </cell>
          <cell r="I478">
            <v>1</v>
          </cell>
        </row>
        <row r="479">
          <cell r="A479" t="str">
            <v>მიმდინარე ანგარიში</v>
          </cell>
          <cell r="B479" t="b">
            <v>1</v>
          </cell>
          <cell r="C479" t="b">
            <v>0</v>
          </cell>
          <cell r="D479" t="str">
            <v>EUR</v>
          </cell>
          <cell r="E479">
            <v>5</v>
          </cell>
          <cell r="F479">
            <v>1</v>
          </cell>
          <cell r="G479">
            <v>0</v>
          </cell>
          <cell r="H479">
            <v>206501.77413999999</v>
          </cell>
          <cell r="I479">
            <v>3</v>
          </cell>
        </row>
        <row r="480">
          <cell r="A480" t="str">
            <v>მიმდინარე ანგარიში</v>
          </cell>
          <cell r="B480" t="b">
            <v>1</v>
          </cell>
          <cell r="C480" t="b">
            <v>0</v>
          </cell>
          <cell r="D480" t="str">
            <v>EUR</v>
          </cell>
          <cell r="E480">
            <v>8</v>
          </cell>
          <cell r="F480">
            <v>1</v>
          </cell>
          <cell r="G480">
            <v>0</v>
          </cell>
          <cell r="H480">
            <v>8097728.1709500002</v>
          </cell>
          <cell r="I480">
            <v>3</v>
          </cell>
        </row>
        <row r="481">
          <cell r="A481" t="str">
            <v>მიმდინარე ანგარიში</v>
          </cell>
          <cell r="B481" t="b">
            <v>1</v>
          </cell>
          <cell r="C481" t="b">
            <v>0</v>
          </cell>
          <cell r="D481" t="str">
            <v>OTH</v>
          </cell>
          <cell r="E481">
            <v>7</v>
          </cell>
          <cell r="F481">
            <v>1</v>
          </cell>
          <cell r="G481">
            <v>0</v>
          </cell>
          <cell r="H481">
            <v>560242.56079999998</v>
          </cell>
          <cell r="I481">
            <v>1</v>
          </cell>
        </row>
        <row r="482">
          <cell r="A482" t="str">
            <v>მიმდინარე ანგარიში</v>
          </cell>
          <cell r="B482" t="b">
            <v>1</v>
          </cell>
          <cell r="C482" t="b">
            <v>1</v>
          </cell>
          <cell r="D482" t="str">
            <v>EUR</v>
          </cell>
          <cell r="E482">
            <v>1</v>
          </cell>
          <cell r="F482">
            <v>1</v>
          </cell>
          <cell r="G482">
            <v>0</v>
          </cell>
          <cell r="H482">
            <v>451834.63052816002</v>
          </cell>
          <cell r="I482">
            <v>4949</v>
          </cell>
        </row>
        <row r="483">
          <cell r="A483" t="str">
            <v>ბარათი</v>
          </cell>
          <cell r="B483" t="b">
            <v>0</v>
          </cell>
          <cell r="C483" t="b">
            <v>0</v>
          </cell>
          <cell r="D483" t="str">
            <v>EUR</v>
          </cell>
          <cell r="E483">
            <v>4</v>
          </cell>
          <cell r="F483">
            <v>1</v>
          </cell>
          <cell r="G483">
            <v>0</v>
          </cell>
          <cell r="H483">
            <v>11439182.574713999</v>
          </cell>
          <cell r="I483">
            <v>356</v>
          </cell>
        </row>
        <row r="484">
          <cell r="A484" t="str">
            <v>ბარათი</v>
          </cell>
          <cell r="B484" t="b">
            <v>0</v>
          </cell>
          <cell r="C484" t="b">
            <v>0</v>
          </cell>
          <cell r="D484" t="str">
            <v>EUR</v>
          </cell>
          <cell r="E484">
            <v>7</v>
          </cell>
          <cell r="F484">
            <v>1</v>
          </cell>
          <cell r="G484">
            <v>0</v>
          </cell>
          <cell r="H484">
            <v>10337892.308488</v>
          </cell>
          <cell r="I484">
            <v>15</v>
          </cell>
        </row>
        <row r="485">
          <cell r="A485" t="str">
            <v>ბარათი</v>
          </cell>
          <cell r="B485" t="b">
            <v>0</v>
          </cell>
          <cell r="C485" t="b">
            <v>0</v>
          </cell>
          <cell r="D485" t="str">
            <v>USD</v>
          </cell>
          <cell r="E485">
            <v>3</v>
          </cell>
          <cell r="F485">
            <v>1</v>
          </cell>
          <cell r="G485">
            <v>0</v>
          </cell>
          <cell r="H485">
            <v>24882840.5890567</v>
          </cell>
          <cell r="I485">
            <v>3554</v>
          </cell>
        </row>
        <row r="486">
          <cell r="A486" t="str">
            <v>ბარათი</v>
          </cell>
          <cell r="B486" t="b">
            <v>0</v>
          </cell>
          <cell r="C486" t="b">
            <v>0</v>
          </cell>
          <cell r="D486" t="str">
            <v>USD</v>
          </cell>
          <cell r="E486">
            <v>6</v>
          </cell>
          <cell r="F486">
            <v>1</v>
          </cell>
          <cell r="G486">
            <v>0</v>
          </cell>
          <cell r="H486">
            <v>67415403.286816001</v>
          </cell>
          <cell r="I486">
            <v>330</v>
          </cell>
        </row>
        <row r="487">
          <cell r="A487" t="str">
            <v>ბარათი</v>
          </cell>
          <cell r="B487" t="b">
            <v>0</v>
          </cell>
          <cell r="C487" t="b">
            <v>0</v>
          </cell>
          <cell r="D487" t="str">
            <v>USD</v>
          </cell>
          <cell r="E487">
            <v>9</v>
          </cell>
          <cell r="F487">
            <v>1</v>
          </cell>
          <cell r="G487">
            <v>0</v>
          </cell>
          <cell r="H487">
            <v>9418640.1277409997</v>
          </cell>
          <cell r="I487">
            <v>1</v>
          </cell>
        </row>
        <row r="488">
          <cell r="A488" t="str">
            <v>ბარათი</v>
          </cell>
          <cell r="B488" t="b">
            <v>0</v>
          </cell>
          <cell r="C488" t="b">
            <v>1</v>
          </cell>
          <cell r="D488" t="str">
            <v>EUR</v>
          </cell>
          <cell r="E488">
            <v>2</v>
          </cell>
          <cell r="F488">
            <v>1</v>
          </cell>
          <cell r="G488">
            <v>0</v>
          </cell>
          <cell r="H488">
            <v>2825449.647448</v>
          </cell>
          <cell r="I488">
            <v>1952</v>
          </cell>
        </row>
        <row r="489">
          <cell r="A489" t="str">
            <v>ბარათი</v>
          </cell>
          <cell r="B489" t="b">
            <v>0</v>
          </cell>
          <cell r="C489" t="b">
            <v>1</v>
          </cell>
          <cell r="D489" t="str">
            <v>GEL</v>
          </cell>
          <cell r="E489">
            <v>2</v>
          </cell>
          <cell r="F489">
            <v>1</v>
          </cell>
          <cell r="G489">
            <v>12103.665000000001</v>
          </cell>
          <cell r="H489">
            <v>49482884.174000002</v>
          </cell>
          <cell r="I489">
            <v>35491</v>
          </cell>
        </row>
        <row r="490">
          <cell r="A490" t="str">
            <v>ბარათი</v>
          </cell>
          <cell r="B490" t="b">
            <v>0</v>
          </cell>
          <cell r="C490" t="b">
            <v>1</v>
          </cell>
          <cell r="D490" t="str">
            <v>GEL</v>
          </cell>
          <cell r="E490">
            <v>5</v>
          </cell>
          <cell r="F490">
            <v>1</v>
          </cell>
          <cell r="G490">
            <v>244533.45</v>
          </cell>
          <cell r="H490">
            <v>27854944.100000001</v>
          </cell>
          <cell r="I490">
            <v>419</v>
          </cell>
        </row>
        <row r="491">
          <cell r="A491" t="str">
            <v>ბარათი</v>
          </cell>
          <cell r="B491" t="b">
            <v>0</v>
          </cell>
          <cell r="C491" t="b">
            <v>1</v>
          </cell>
          <cell r="D491" t="str">
            <v>GEL</v>
          </cell>
          <cell r="E491">
            <v>8</v>
          </cell>
          <cell r="F491">
            <v>1</v>
          </cell>
          <cell r="G491">
            <v>0</v>
          </cell>
          <cell r="H491">
            <v>1918625</v>
          </cell>
          <cell r="I491">
            <v>1</v>
          </cell>
        </row>
        <row r="492">
          <cell r="A492" t="str">
            <v>ბარათი</v>
          </cell>
          <cell r="B492" t="b">
            <v>1</v>
          </cell>
          <cell r="C492" t="b">
            <v>1</v>
          </cell>
          <cell r="D492" t="str">
            <v>GEL</v>
          </cell>
          <cell r="E492">
            <v>1</v>
          </cell>
          <cell r="F492">
            <v>1</v>
          </cell>
          <cell r="G492">
            <v>0</v>
          </cell>
          <cell r="H492">
            <v>1059952.9780999999</v>
          </cell>
          <cell r="I492">
            <v>9357</v>
          </cell>
        </row>
        <row r="493">
          <cell r="A493" t="str">
            <v>ბარათი</v>
          </cell>
          <cell r="B493" t="b">
            <v>1</v>
          </cell>
          <cell r="C493" t="b">
            <v>1</v>
          </cell>
          <cell r="D493" t="str">
            <v>GEL</v>
          </cell>
          <cell r="E493">
            <v>4</v>
          </cell>
          <cell r="F493">
            <v>1</v>
          </cell>
          <cell r="G493">
            <v>0</v>
          </cell>
          <cell r="H493">
            <v>1143192.6200000001</v>
          </cell>
          <cell r="I493">
            <v>38</v>
          </cell>
        </row>
        <row r="494">
          <cell r="A494" t="str">
            <v>ვადიანი</v>
          </cell>
          <cell r="B494" t="b">
            <v>0</v>
          </cell>
          <cell r="C494" t="b">
            <v>0</v>
          </cell>
          <cell r="D494" t="str">
            <v>EUR</v>
          </cell>
          <cell r="E494">
            <v>1</v>
          </cell>
          <cell r="F494">
            <v>3</v>
          </cell>
          <cell r="G494">
            <v>0</v>
          </cell>
          <cell r="H494">
            <v>541.29</v>
          </cell>
          <cell r="I494">
            <v>1</v>
          </cell>
        </row>
        <row r="495">
          <cell r="A495" t="str">
            <v>ვადიანი</v>
          </cell>
          <cell r="B495" t="b">
            <v>0</v>
          </cell>
          <cell r="C495" t="b">
            <v>0</v>
          </cell>
          <cell r="D495" t="str">
            <v>EUR</v>
          </cell>
          <cell r="E495">
            <v>2</v>
          </cell>
          <cell r="F495">
            <v>5</v>
          </cell>
          <cell r="G495">
            <v>238.77384499999999</v>
          </cell>
          <cell r="H495">
            <v>1193.869224</v>
          </cell>
          <cell r="I495">
            <v>1</v>
          </cell>
        </row>
        <row r="496">
          <cell r="A496" t="str">
            <v>ვადიანი</v>
          </cell>
          <cell r="B496" t="b">
            <v>0</v>
          </cell>
          <cell r="C496" t="b">
            <v>0</v>
          </cell>
          <cell r="D496" t="str">
            <v>EUR</v>
          </cell>
          <cell r="E496">
            <v>3</v>
          </cell>
          <cell r="F496">
            <v>4</v>
          </cell>
          <cell r="G496">
            <v>54841.518069999998</v>
          </cell>
          <cell r="H496">
            <v>123056.8686</v>
          </cell>
          <cell r="I496">
            <v>12</v>
          </cell>
        </row>
        <row r="497">
          <cell r="A497" t="str">
            <v>ვადიანი</v>
          </cell>
          <cell r="B497" t="b">
            <v>0</v>
          </cell>
          <cell r="C497" t="b">
            <v>0</v>
          </cell>
          <cell r="D497" t="str">
            <v>EUR</v>
          </cell>
          <cell r="E497">
            <v>4</v>
          </cell>
          <cell r="F497">
            <v>3</v>
          </cell>
          <cell r="G497">
            <v>40644.203090000003</v>
          </cell>
          <cell r="H497">
            <v>172025.57060000001</v>
          </cell>
          <cell r="I497">
            <v>5</v>
          </cell>
        </row>
        <row r="498">
          <cell r="A498" t="str">
            <v>ვადიანი</v>
          </cell>
          <cell r="B498" t="b">
            <v>0</v>
          </cell>
          <cell r="C498" t="b">
            <v>0</v>
          </cell>
          <cell r="D498" t="str">
            <v>EUR</v>
          </cell>
          <cell r="E498">
            <v>5</v>
          </cell>
          <cell r="F498">
            <v>5</v>
          </cell>
          <cell r="G498">
            <v>208555.85060599999</v>
          </cell>
          <cell r="H498">
            <v>315786.70952799998</v>
          </cell>
          <cell r="I498">
            <v>5</v>
          </cell>
        </row>
        <row r="499">
          <cell r="A499" t="str">
            <v>ვადიანი</v>
          </cell>
          <cell r="B499" t="b">
            <v>0</v>
          </cell>
          <cell r="C499" t="b">
            <v>0</v>
          </cell>
          <cell r="D499" t="str">
            <v>EUR</v>
          </cell>
          <cell r="E499">
            <v>6</v>
          </cell>
          <cell r="F499">
            <v>4</v>
          </cell>
          <cell r="G499">
            <v>1047527.214352</v>
          </cell>
          <cell r="H499">
            <v>1593586.2679399999</v>
          </cell>
          <cell r="I499">
            <v>9</v>
          </cell>
        </row>
        <row r="500">
          <cell r="A500" t="str">
            <v>ვადიანი</v>
          </cell>
          <cell r="B500" t="b">
            <v>0</v>
          </cell>
          <cell r="C500" t="b">
            <v>0</v>
          </cell>
          <cell r="D500" t="str">
            <v>EUR</v>
          </cell>
          <cell r="E500">
            <v>7</v>
          </cell>
          <cell r="F500">
            <v>3</v>
          </cell>
          <cell r="G500">
            <v>793892</v>
          </cell>
          <cell r="H500">
            <v>793892</v>
          </cell>
          <cell r="I500">
            <v>1</v>
          </cell>
        </row>
        <row r="501">
          <cell r="A501" t="str">
            <v>ვადიანი</v>
          </cell>
          <cell r="B501" t="b">
            <v>0</v>
          </cell>
          <cell r="C501" t="b">
            <v>0</v>
          </cell>
          <cell r="D501" t="str">
            <v>GEL</v>
          </cell>
          <cell r="E501">
            <v>4</v>
          </cell>
          <cell r="F501">
            <v>5</v>
          </cell>
          <cell r="G501">
            <v>1956586.6040000001</v>
          </cell>
          <cell r="H501">
            <v>186835.24</v>
          </cell>
          <cell r="I501">
            <v>5</v>
          </cell>
        </row>
        <row r="502">
          <cell r="A502" t="str">
            <v>ვადიანი</v>
          </cell>
          <cell r="B502" t="b">
            <v>0</v>
          </cell>
          <cell r="C502" t="b">
            <v>0</v>
          </cell>
          <cell r="D502" t="str">
            <v>GEL</v>
          </cell>
          <cell r="E502">
            <v>5</v>
          </cell>
          <cell r="F502">
            <v>4</v>
          </cell>
          <cell r="G502">
            <v>14509924.3365</v>
          </cell>
          <cell r="H502">
            <v>1435016.58</v>
          </cell>
          <cell r="I502">
            <v>19</v>
          </cell>
        </row>
        <row r="503">
          <cell r="A503" t="str">
            <v>ვადიანი</v>
          </cell>
          <cell r="B503" t="b">
            <v>0</v>
          </cell>
          <cell r="C503" t="b">
            <v>0</v>
          </cell>
          <cell r="D503" t="str">
            <v>GEL</v>
          </cell>
          <cell r="E503">
            <v>6</v>
          </cell>
          <cell r="F503">
            <v>3</v>
          </cell>
          <cell r="G503">
            <v>31812487.9725</v>
          </cell>
          <cell r="H503">
            <v>2983260.85</v>
          </cell>
          <cell r="I503">
            <v>17</v>
          </cell>
        </row>
        <row r="504">
          <cell r="A504" t="str">
            <v>ვადიანი</v>
          </cell>
          <cell r="B504" t="b">
            <v>0</v>
          </cell>
          <cell r="C504" t="b">
            <v>0</v>
          </cell>
          <cell r="D504" t="str">
            <v>GEL</v>
          </cell>
          <cell r="E504">
            <v>7</v>
          </cell>
          <cell r="F504">
            <v>2</v>
          </cell>
          <cell r="G504">
            <v>17628750</v>
          </cell>
          <cell r="H504">
            <v>1544500</v>
          </cell>
          <cell r="I504">
            <v>2</v>
          </cell>
        </row>
        <row r="505">
          <cell r="A505" t="str">
            <v>ვადიანი</v>
          </cell>
          <cell r="B505" t="b">
            <v>0</v>
          </cell>
          <cell r="C505" t="b">
            <v>0</v>
          </cell>
          <cell r="D505" t="str">
            <v>GEL</v>
          </cell>
          <cell r="E505">
            <v>7</v>
          </cell>
          <cell r="F505">
            <v>5</v>
          </cell>
          <cell r="G505">
            <v>7088000</v>
          </cell>
          <cell r="H505">
            <v>886000</v>
          </cell>
          <cell r="I505">
            <v>1</v>
          </cell>
        </row>
        <row r="506">
          <cell r="A506" t="str">
            <v>ვადიანი</v>
          </cell>
          <cell r="B506" t="b">
            <v>0</v>
          </cell>
          <cell r="C506" t="b">
            <v>0</v>
          </cell>
          <cell r="D506" t="str">
            <v>USD</v>
          </cell>
          <cell r="E506">
            <v>1</v>
          </cell>
          <cell r="F506">
            <v>1</v>
          </cell>
          <cell r="G506">
            <v>0</v>
          </cell>
          <cell r="H506">
            <v>3.0719E-2</v>
          </cell>
          <cell r="I506">
            <v>1</v>
          </cell>
        </row>
        <row r="507">
          <cell r="A507" t="str">
            <v>ვადიანი</v>
          </cell>
          <cell r="B507" t="b">
            <v>0</v>
          </cell>
          <cell r="C507" t="b">
            <v>0</v>
          </cell>
          <cell r="D507" t="str">
            <v>USD</v>
          </cell>
          <cell r="E507">
            <v>1</v>
          </cell>
          <cell r="F507">
            <v>4</v>
          </cell>
          <cell r="G507">
            <v>92.156999999999996</v>
          </cell>
          <cell r="H507">
            <v>307.19</v>
          </cell>
          <cell r="I507">
            <v>1</v>
          </cell>
        </row>
        <row r="508">
          <cell r="A508" t="str">
            <v>ვადიანი</v>
          </cell>
          <cell r="B508" t="b">
            <v>0</v>
          </cell>
          <cell r="C508" t="b">
            <v>0</v>
          </cell>
          <cell r="D508" t="str">
            <v>USD</v>
          </cell>
          <cell r="E508">
            <v>2</v>
          </cell>
          <cell r="F508">
            <v>3</v>
          </cell>
          <cell r="G508">
            <v>22440.381558000001</v>
          </cell>
          <cell r="H508">
            <v>14487.418309000001</v>
          </cell>
          <cell r="I508">
            <v>9</v>
          </cell>
        </row>
        <row r="509">
          <cell r="A509" t="str">
            <v>ვადიანი</v>
          </cell>
          <cell r="B509" t="b">
            <v>0</v>
          </cell>
          <cell r="C509" t="b">
            <v>0</v>
          </cell>
          <cell r="D509" t="str">
            <v>USD</v>
          </cell>
          <cell r="E509">
            <v>3</v>
          </cell>
          <cell r="F509">
            <v>2</v>
          </cell>
          <cell r="G509">
            <v>297446.09754599998</v>
          </cell>
          <cell r="H509">
            <v>186411.58547699999</v>
          </cell>
          <cell r="I509">
            <v>21</v>
          </cell>
        </row>
        <row r="510">
          <cell r="A510" t="str">
            <v>ვადიანი</v>
          </cell>
          <cell r="B510" t="b">
            <v>0</v>
          </cell>
          <cell r="C510" t="b">
            <v>0</v>
          </cell>
          <cell r="D510" t="str">
            <v>USD</v>
          </cell>
          <cell r="E510">
            <v>4</v>
          </cell>
          <cell r="F510">
            <v>1</v>
          </cell>
          <cell r="G510">
            <v>496717.93586999999</v>
          </cell>
          <cell r="H510">
            <v>410230.74170000001</v>
          </cell>
          <cell r="I510">
            <v>13</v>
          </cell>
        </row>
        <row r="511">
          <cell r="A511" t="str">
            <v>ვადიანი</v>
          </cell>
          <cell r="B511" t="b">
            <v>0</v>
          </cell>
          <cell r="C511" t="b">
            <v>1</v>
          </cell>
          <cell r="D511" t="str">
            <v>EUR</v>
          </cell>
          <cell r="E511">
            <v>1</v>
          </cell>
          <cell r="F511">
            <v>1</v>
          </cell>
          <cell r="G511">
            <v>1785.5262580000001</v>
          </cell>
          <cell r="H511">
            <v>11332.772214000001</v>
          </cell>
          <cell r="I511">
            <v>37</v>
          </cell>
        </row>
        <row r="512">
          <cell r="A512" t="str">
            <v>ვადიანი</v>
          </cell>
          <cell r="B512" t="b">
            <v>0</v>
          </cell>
          <cell r="C512" t="b">
            <v>1</v>
          </cell>
          <cell r="D512" t="str">
            <v>GEL</v>
          </cell>
          <cell r="E512">
            <v>1</v>
          </cell>
          <cell r="F512">
            <v>1</v>
          </cell>
          <cell r="G512">
            <v>10271917.379000001</v>
          </cell>
          <cell r="H512">
            <v>991802.54</v>
          </cell>
          <cell r="I512">
            <v>6121</v>
          </cell>
        </row>
        <row r="513">
          <cell r="A513" t="str">
            <v>ვადიანი</v>
          </cell>
          <cell r="B513" t="b">
            <v>0</v>
          </cell>
          <cell r="C513" t="b">
            <v>1</v>
          </cell>
          <cell r="D513" t="str">
            <v>GEL</v>
          </cell>
          <cell r="E513">
            <v>1</v>
          </cell>
          <cell r="F513">
            <v>4</v>
          </cell>
          <cell r="G513">
            <v>19765420.485059999</v>
          </cell>
          <cell r="H513">
            <v>1900202.5469</v>
          </cell>
          <cell r="I513">
            <v>7641</v>
          </cell>
        </row>
        <row r="514">
          <cell r="A514" t="str">
            <v>ვადიანი</v>
          </cell>
          <cell r="B514" t="b">
            <v>0</v>
          </cell>
          <cell r="C514" t="b">
            <v>1</v>
          </cell>
          <cell r="D514" t="str">
            <v>GEL</v>
          </cell>
          <cell r="E514">
            <v>2</v>
          </cell>
          <cell r="F514">
            <v>3</v>
          </cell>
          <cell r="G514">
            <v>31968133.2795</v>
          </cell>
          <cell r="H514">
            <v>3041980.85</v>
          </cell>
          <cell r="I514">
            <v>2037</v>
          </cell>
        </row>
        <row r="515">
          <cell r="A515" t="str">
            <v>ვადიანი</v>
          </cell>
          <cell r="B515" t="b">
            <v>0</v>
          </cell>
          <cell r="C515" t="b">
            <v>1</v>
          </cell>
          <cell r="D515" t="str">
            <v>GEL</v>
          </cell>
          <cell r="E515">
            <v>3</v>
          </cell>
          <cell r="F515">
            <v>2</v>
          </cell>
          <cell r="G515">
            <v>179486292.78799999</v>
          </cell>
          <cell r="H515">
            <v>16320882.85</v>
          </cell>
          <cell r="I515">
            <v>2302</v>
          </cell>
        </row>
        <row r="516">
          <cell r="A516" t="str">
            <v>ვადიანი</v>
          </cell>
          <cell r="B516" t="b">
            <v>0</v>
          </cell>
          <cell r="C516" t="b">
            <v>1</v>
          </cell>
          <cell r="D516" t="str">
            <v>GEL</v>
          </cell>
          <cell r="E516">
            <v>3</v>
          </cell>
          <cell r="F516">
            <v>5</v>
          </cell>
          <cell r="G516">
            <v>67502672.064999998</v>
          </cell>
          <cell r="H516">
            <v>6013372.0199999996</v>
          </cell>
          <cell r="I516">
            <v>1075</v>
          </cell>
        </row>
        <row r="517">
          <cell r="A517" t="str">
            <v>ვადიანი</v>
          </cell>
          <cell r="B517" t="b">
            <v>0</v>
          </cell>
          <cell r="C517" t="b">
            <v>1</v>
          </cell>
          <cell r="D517" t="str">
            <v>GEL</v>
          </cell>
          <cell r="E517">
            <v>4</v>
          </cell>
          <cell r="F517">
            <v>1</v>
          </cell>
          <cell r="G517">
            <v>152474040.6295</v>
          </cell>
          <cell r="H517">
            <v>14104373.93</v>
          </cell>
          <cell r="I517">
            <v>433</v>
          </cell>
        </row>
        <row r="518">
          <cell r="A518" t="str">
            <v>ვადიანი</v>
          </cell>
          <cell r="B518" t="b">
            <v>0</v>
          </cell>
          <cell r="C518" t="b">
            <v>1</v>
          </cell>
          <cell r="D518" t="str">
            <v>GEL</v>
          </cell>
          <cell r="E518">
            <v>4</v>
          </cell>
          <cell r="F518">
            <v>4</v>
          </cell>
          <cell r="G518">
            <v>170638223.18799999</v>
          </cell>
          <cell r="H518">
            <v>16199133.77</v>
          </cell>
          <cell r="I518">
            <v>499</v>
          </cell>
        </row>
        <row r="519">
          <cell r="A519" t="str">
            <v>ვადიანი</v>
          </cell>
          <cell r="B519" t="b">
            <v>0</v>
          </cell>
          <cell r="C519" t="b">
            <v>1</v>
          </cell>
          <cell r="D519" t="str">
            <v>GEL</v>
          </cell>
          <cell r="E519">
            <v>5</v>
          </cell>
          <cell r="F519">
            <v>3</v>
          </cell>
          <cell r="G519">
            <v>221728727.42899999</v>
          </cell>
          <cell r="H519">
            <v>19980668.440000001</v>
          </cell>
          <cell r="I519">
            <v>277</v>
          </cell>
        </row>
        <row r="520">
          <cell r="A520" t="str">
            <v>ვადიანი</v>
          </cell>
          <cell r="B520" t="b">
            <v>0</v>
          </cell>
          <cell r="C520" t="b">
            <v>1</v>
          </cell>
          <cell r="D520" t="str">
            <v>GEL</v>
          </cell>
          <cell r="E520">
            <v>6</v>
          </cell>
          <cell r="F520">
            <v>2</v>
          </cell>
          <cell r="G520">
            <v>134841457.847</v>
          </cell>
          <cell r="H520">
            <v>11810208.98</v>
          </cell>
          <cell r="I520">
            <v>57</v>
          </cell>
        </row>
        <row r="521">
          <cell r="A521" t="str">
            <v>ვადიანი</v>
          </cell>
          <cell r="B521" t="b">
            <v>0</v>
          </cell>
          <cell r="C521" t="b">
            <v>1</v>
          </cell>
          <cell r="D521" t="str">
            <v>GEL</v>
          </cell>
          <cell r="E521">
            <v>6</v>
          </cell>
          <cell r="F521">
            <v>5</v>
          </cell>
          <cell r="G521">
            <v>9294084.0445000008</v>
          </cell>
          <cell r="H521">
            <v>1028330.09</v>
          </cell>
          <cell r="I521">
            <v>5</v>
          </cell>
        </row>
        <row r="522">
          <cell r="A522" t="str">
            <v>ვადიანი</v>
          </cell>
          <cell r="B522" t="b">
            <v>0</v>
          </cell>
          <cell r="C522" t="b">
            <v>1</v>
          </cell>
          <cell r="D522" t="str">
            <v>GEL</v>
          </cell>
          <cell r="E522">
            <v>7</v>
          </cell>
          <cell r="F522">
            <v>1</v>
          </cell>
          <cell r="G522">
            <v>55097386.869999997</v>
          </cell>
          <cell r="H522">
            <v>4482598.2</v>
          </cell>
          <cell r="I522">
            <v>6</v>
          </cell>
        </row>
        <row r="523">
          <cell r="A523" t="str">
            <v>ვადიანი</v>
          </cell>
          <cell r="B523" t="b">
            <v>0</v>
          </cell>
          <cell r="C523" t="b">
            <v>1</v>
          </cell>
          <cell r="D523" t="str">
            <v>GEL</v>
          </cell>
          <cell r="E523">
            <v>7</v>
          </cell>
          <cell r="F523">
            <v>4</v>
          </cell>
          <cell r="G523">
            <v>33965944.302500002</v>
          </cell>
          <cell r="H523">
            <v>3158787.29</v>
          </cell>
          <cell r="I523">
            <v>4</v>
          </cell>
        </row>
        <row r="524">
          <cell r="A524" t="str">
            <v>ვადიანი</v>
          </cell>
          <cell r="B524" t="b">
            <v>0</v>
          </cell>
          <cell r="C524" t="b">
            <v>1</v>
          </cell>
          <cell r="D524" t="str">
            <v>GEL</v>
          </cell>
          <cell r="E524">
            <v>8</v>
          </cell>
          <cell r="F524">
            <v>3</v>
          </cell>
          <cell r="G524">
            <v>25170500</v>
          </cell>
          <cell r="H524">
            <v>2230000</v>
          </cell>
          <cell r="I524">
            <v>2</v>
          </cell>
        </row>
        <row r="525">
          <cell r="A525" t="str">
            <v>ვადიანი</v>
          </cell>
          <cell r="B525" t="b">
            <v>1</v>
          </cell>
          <cell r="C525" t="b">
            <v>1</v>
          </cell>
          <cell r="D525" t="str">
            <v>USD</v>
          </cell>
          <cell r="E525">
            <v>8</v>
          </cell>
          <cell r="F525">
            <v>5</v>
          </cell>
          <cell r="G525">
            <v>4223862.5</v>
          </cell>
          <cell r="H525">
            <v>1535950</v>
          </cell>
          <cell r="I525">
            <v>1</v>
          </cell>
        </row>
        <row r="526">
          <cell r="A526" t="str">
            <v>მიმდინარე ანგარიში</v>
          </cell>
          <cell r="B526" t="b">
            <v>0</v>
          </cell>
          <cell r="C526" t="b">
            <v>0</v>
          </cell>
          <cell r="D526" t="str">
            <v>GEL</v>
          </cell>
          <cell r="E526">
            <v>1</v>
          </cell>
          <cell r="F526">
            <v>1</v>
          </cell>
          <cell r="G526">
            <v>0</v>
          </cell>
          <cell r="H526">
            <v>200577.09</v>
          </cell>
          <cell r="I526">
            <v>1928</v>
          </cell>
        </row>
        <row r="527">
          <cell r="A527" t="str">
            <v>მიმდინარე ანგარიში</v>
          </cell>
          <cell r="B527" t="b">
            <v>0</v>
          </cell>
          <cell r="C527" t="b">
            <v>0</v>
          </cell>
          <cell r="D527" t="str">
            <v>GEL</v>
          </cell>
          <cell r="E527">
            <v>4</v>
          </cell>
          <cell r="F527">
            <v>1</v>
          </cell>
          <cell r="G527">
            <v>0</v>
          </cell>
          <cell r="H527">
            <v>870992.93</v>
          </cell>
          <cell r="I527">
            <v>27</v>
          </cell>
        </row>
        <row r="528">
          <cell r="A528" t="str">
            <v>მიმდინარე ანგარიში</v>
          </cell>
          <cell r="B528" t="b">
            <v>0</v>
          </cell>
          <cell r="C528" t="b">
            <v>0</v>
          </cell>
          <cell r="D528" t="str">
            <v>GEL</v>
          </cell>
          <cell r="E528">
            <v>7</v>
          </cell>
          <cell r="F528">
            <v>1</v>
          </cell>
          <cell r="G528">
            <v>0</v>
          </cell>
          <cell r="H528">
            <v>1331942.17</v>
          </cell>
          <cell r="I528">
            <v>2</v>
          </cell>
        </row>
        <row r="529">
          <cell r="A529" t="str">
            <v>მიმდინარე ანგარიში</v>
          </cell>
          <cell r="B529" t="b">
            <v>0</v>
          </cell>
          <cell r="C529" t="b">
            <v>0</v>
          </cell>
          <cell r="D529" t="str">
            <v>OTH</v>
          </cell>
          <cell r="E529">
            <v>6</v>
          </cell>
          <cell r="F529">
            <v>1</v>
          </cell>
          <cell r="G529">
            <v>0</v>
          </cell>
          <cell r="H529">
            <v>5609952.1800927604</v>
          </cell>
          <cell r="I529">
            <v>20</v>
          </cell>
        </row>
        <row r="530">
          <cell r="A530" t="str">
            <v>მიმდინარე ანგარიში</v>
          </cell>
          <cell r="B530" t="b">
            <v>0</v>
          </cell>
          <cell r="C530" t="b">
            <v>1</v>
          </cell>
          <cell r="D530" t="str">
            <v>OTH</v>
          </cell>
          <cell r="E530">
            <v>2</v>
          </cell>
          <cell r="F530">
            <v>1</v>
          </cell>
          <cell r="G530">
            <v>0</v>
          </cell>
          <cell r="H530">
            <v>76655.181509059999</v>
          </cell>
          <cell r="I530">
            <v>48</v>
          </cell>
        </row>
        <row r="531">
          <cell r="A531" t="str">
            <v>მიმდინარე ანგარიში</v>
          </cell>
          <cell r="B531" t="b">
            <v>0</v>
          </cell>
          <cell r="C531" t="b">
            <v>1</v>
          </cell>
          <cell r="D531" t="str">
            <v>OTH</v>
          </cell>
          <cell r="E531">
            <v>5</v>
          </cell>
          <cell r="F531">
            <v>1</v>
          </cell>
          <cell r="G531">
            <v>0</v>
          </cell>
          <cell r="H531">
            <v>930153.47310299997</v>
          </cell>
          <cell r="I531">
            <v>13</v>
          </cell>
        </row>
        <row r="532">
          <cell r="A532" t="str">
            <v>მიმდინარე ანგარიში</v>
          </cell>
          <cell r="B532" t="b">
            <v>0</v>
          </cell>
          <cell r="C532" t="b">
            <v>1</v>
          </cell>
          <cell r="D532" t="str">
            <v>USD</v>
          </cell>
          <cell r="E532">
            <v>9</v>
          </cell>
          <cell r="F532">
            <v>1</v>
          </cell>
          <cell r="G532">
            <v>17950734.892813999</v>
          </cell>
          <cell r="H532">
            <v>12310200.859151</v>
          </cell>
          <cell r="I532">
            <v>1</v>
          </cell>
        </row>
        <row r="533">
          <cell r="A533" t="str">
            <v>მიმდინარე ანგარიში</v>
          </cell>
          <cell r="B533" t="b">
            <v>1</v>
          </cell>
          <cell r="C533" t="b">
            <v>0</v>
          </cell>
          <cell r="D533" t="str">
            <v>OTH</v>
          </cell>
          <cell r="E533">
            <v>2</v>
          </cell>
          <cell r="F533">
            <v>1</v>
          </cell>
          <cell r="G533">
            <v>0</v>
          </cell>
          <cell r="H533">
            <v>1917.0323920000001</v>
          </cell>
          <cell r="I533">
            <v>1</v>
          </cell>
        </row>
        <row r="534">
          <cell r="A534" t="str">
            <v>მიმდინარე ანგარიში</v>
          </cell>
          <cell r="B534" t="b">
            <v>1</v>
          </cell>
          <cell r="C534" t="b">
            <v>0</v>
          </cell>
          <cell r="D534" t="str">
            <v>OTH</v>
          </cell>
          <cell r="E534">
            <v>5</v>
          </cell>
          <cell r="F534">
            <v>1</v>
          </cell>
          <cell r="G534">
            <v>0</v>
          </cell>
          <cell r="H534">
            <v>87174.864088000002</v>
          </cell>
          <cell r="I534">
            <v>1</v>
          </cell>
        </row>
        <row r="535">
          <cell r="A535" t="str">
            <v>მიმდინარე ანგარიში</v>
          </cell>
          <cell r="B535" t="b">
            <v>1</v>
          </cell>
          <cell r="C535" t="b">
            <v>0</v>
          </cell>
          <cell r="D535" t="str">
            <v>USD</v>
          </cell>
          <cell r="E535">
            <v>9</v>
          </cell>
          <cell r="F535">
            <v>1</v>
          </cell>
          <cell r="G535">
            <v>0</v>
          </cell>
          <cell r="H535">
            <v>47531345.827862002</v>
          </cell>
          <cell r="I535">
            <v>4</v>
          </cell>
        </row>
        <row r="536">
          <cell r="A536" t="str">
            <v>მიმდინარე ანგარიში</v>
          </cell>
          <cell r="B536" t="b">
            <v>1</v>
          </cell>
          <cell r="C536" t="b">
            <v>1</v>
          </cell>
          <cell r="D536" t="str">
            <v>EUR</v>
          </cell>
          <cell r="E536">
            <v>6</v>
          </cell>
          <cell r="F536">
            <v>1</v>
          </cell>
          <cell r="G536">
            <v>2846347.4220759999</v>
          </cell>
          <cell r="H536">
            <v>67698261.136782005</v>
          </cell>
          <cell r="I536">
            <v>312</v>
          </cell>
        </row>
        <row r="537">
          <cell r="A537" t="str">
            <v>მიმდინარე ანგარიში</v>
          </cell>
          <cell r="B537" t="b">
            <v>1</v>
          </cell>
          <cell r="C537" t="b">
            <v>1</v>
          </cell>
          <cell r="D537" t="str">
            <v>EUR</v>
          </cell>
          <cell r="E537">
            <v>9</v>
          </cell>
          <cell r="F537">
            <v>1</v>
          </cell>
          <cell r="G537">
            <v>10996141.507852999</v>
          </cell>
          <cell r="H537">
            <v>104696197.876498</v>
          </cell>
          <cell r="I537">
            <v>9</v>
          </cell>
        </row>
        <row r="538">
          <cell r="A538" t="str">
            <v>მიმდინარე ანგარიში</v>
          </cell>
          <cell r="B538" t="b">
            <v>1</v>
          </cell>
          <cell r="C538" t="b">
            <v>1</v>
          </cell>
          <cell r="D538" t="str">
            <v>USD</v>
          </cell>
          <cell r="E538">
            <v>1</v>
          </cell>
          <cell r="F538">
            <v>1</v>
          </cell>
          <cell r="G538">
            <v>5825.9065860000001</v>
          </cell>
          <cell r="H538">
            <v>792200.53145960998</v>
          </cell>
          <cell r="I538">
            <v>10627</v>
          </cell>
        </row>
        <row r="539">
          <cell r="A539" t="str">
            <v>მიმდინარე ანგარიში</v>
          </cell>
          <cell r="B539" t="b">
            <v>1</v>
          </cell>
          <cell r="C539" t="b">
            <v>1</v>
          </cell>
          <cell r="D539" t="str">
            <v>USD</v>
          </cell>
          <cell r="E539">
            <v>4</v>
          </cell>
          <cell r="F539">
            <v>1</v>
          </cell>
          <cell r="G539">
            <v>256758.88120500001</v>
          </cell>
          <cell r="H539">
            <v>17299171.907823</v>
          </cell>
          <cell r="I539">
            <v>529</v>
          </cell>
        </row>
        <row r="540">
          <cell r="A540" t="str">
            <v>მიმდინარე ანგარიში</v>
          </cell>
          <cell r="B540" t="b">
            <v>1</v>
          </cell>
          <cell r="C540" t="b">
            <v>1</v>
          </cell>
          <cell r="D540" t="str">
            <v>EUR</v>
          </cell>
          <cell r="E540">
            <v>4</v>
          </cell>
          <cell r="F540">
            <v>1</v>
          </cell>
          <cell r="G540">
            <v>262109.74221500001</v>
          </cell>
          <cell r="H540">
            <v>10116896.375932001</v>
          </cell>
          <cell r="I540">
            <v>320</v>
          </cell>
        </row>
        <row r="541">
          <cell r="A541" t="str">
            <v>მიმდინარე ანგარიში</v>
          </cell>
          <cell r="B541" t="b">
            <v>1</v>
          </cell>
          <cell r="C541" t="b">
            <v>1</v>
          </cell>
          <cell r="D541" t="str">
            <v>EUR</v>
          </cell>
          <cell r="E541">
            <v>7</v>
          </cell>
          <cell r="F541">
            <v>1</v>
          </cell>
          <cell r="G541">
            <v>0</v>
          </cell>
          <cell r="H541">
            <v>40463622.863981999</v>
          </cell>
          <cell r="I541">
            <v>55</v>
          </cell>
        </row>
        <row r="542">
          <cell r="A542" t="str">
            <v>მიმდინარე ანგარიში</v>
          </cell>
          <cell r="B542" t="b">
            <v>1</v>
          </cell>
          <cell r="C542" t="b">
            <v>1</v>
          </cell>
          <cell r="D542" t="str">
            <v>GEL</v>
          </cell>
          <cell r="E542">
            <v>3</v>
          </cell>
          <cell r="F542">
            <v>1</v>
          </cell>
          <cell r="G542">
            <v>32904618.286695</v>
          </cell>
          <cell r="H542">
            <v>74426259.209600002</v>
          </cell>
          <cell r="I542">
            <v>10334</v>
          </cell>
        </row>
        <row r="543">
          <cell r="A543" t="str">
            <v>მიმდინარე ანგარიში</v>
          </cell>
          <cell r="B543" t="b">
            <v>1</v>
          </cell>
          <cell r="C543" t="b">
            <v>1</v>
          </cell>
          <cell r="D543" t="str">
            <v>GEL</v>
          </cell>
          <cell r="E543">
            <v>6</v>
          </cell>
          <cell r="F543">
            <v>1</v>
          </cell>
          <cell r="G543">
            <v>251942823.85613799</v>
          </cell>
          <cell r="H543">
            <v>228171756.48640001</v>
          </cell>
          <cell r="I543">
            <v>1084</v>
          </cell>
        </row>
        <row r="544">
          <cell r="A544" t="str">
            <v>მიმდინარე ანგარიში</v>
          </cell>
          <cell r="B544" t="b">
            <v>1</v>
          </cell>
          <cell r="C544" t="b">
            <v>1</v>
          </cell>
          <cell r="D544" t="str">
            <v>GEL</v>
          </cell>
          <cell r="E544">
            <v>9</v>
          </cell>
          <cell r="F544">
            <v>1</v>
          </cell>
          <cell r="G544">
            <v>5235493915.5168104</v>
          </cell>
          <cell r="H544">
            <v>771096622.03999996</v>
          </cell>
          <cell r="I544">
            <v>27</v>
          </cell>
        </row>
        <row r="545">
          <cell r="A545" t="str">
            <v>მიმდინარე ანგარიში</v>
          </cell>
          <cell r="B545" t="b">
            <v>1</v>
          </cell>
          <cell r="C545" t="b">
            <v>1</v>
          </cell>
          <cell r="D545" t="str">
            <v>OTH</v>
          </cell>
          <cell r="E545">
            <v>2</v>
          </cell>
          <cell r="F545">
            <v>1</v>
          </cell>
          <cell r="G545">
            <v>0</v>
          </cell>
          <cell r="H545">
            <v>38981.224127100002</v>
          </cell>
          <cell r="I545">
            <v>27</v>
          </cell>
        </row>
        <row r="546">
          <cell r="A546" t="str">
            <v>მიმდინარე ანგარიში</v>
          </cell>
          <cell r="B546" t="b">
            <v>1</v>
          </cell>
          <cell r="C546" t="b">
            <v>1</v>
          </cell>
          <cell r="D546" t="str">
            <v>OTH</v>
          </cell>
          <cell r="E546">
            <v>5</v>
          </cell>
          <cell r="F546">
            <v>1</v>
          </cell>
          <cell r="G546">
            <v>0</v>
          </cell>
          <cell r="H546">
            <v>740127.38702115999</v>
          </cell>
          <cell r="I546">
            <v>12</v>
          </cell>
        </row>
        <row r="547">
          <cell r="A547" t="str">
            <v>მიმდინარე ანგარიში</v>
          </cell>
          <cell r="B547" t="b">
            <v>1</v>
          </cell>
          <cell r="C547" t="b">
            <v>1</v>
          </cell>
          <cell r="D547" t="str">
            <v>OTH</v>
          </cell>
          <cell r="E547">
            <v>8</v>
          </cell>
          <cell r="F547">
            <v>1</v>
          </cell>
          <cell r="G547">
            <v>0</v>
          </cell>
          <cell r="H547">
            <v>2626653.4627749999</v>
          </cell>
          <cell r="I547">
            <v>2</v>
          </cell>
        </row>
        <row r="548">
          <cell r="A548" t="str">
            <v>მიმდინარე ანგარიში</v>
          </cell>
          <cell r="B548" t="b">
            <v>1</v>
          </cell>
          <cell r="C548" t="b">
            <v>1</v>
          </cell>
          <cell r="D548" t="str">
            <v>USD</v>
          </cell>
          <cell r="E548">
            <v>6</v>
          </cell>
          <cell r="F548">
            <v>1</v>
          </cell>
          <cell r="G548">
            <v>24054512.570818</v>
          </cell>
          <cell r="H548">
            <v>137683723.17627701</v>
          </cell>
          <cell r="I548">
            <v>611</v>
          </cell>
        </row>
        <row r="549">
          <cell r="A549" t="str">
            <v>მიმდინარე ანგარიში</v>
          </cell>
          <cell r="B549" t="b">
            <v>1</v>
          </cell>
          <cell r="C549" t="b">
            <v>1</v>
          </cell>
          <cell r="D549" t="str">
            <v>USD</v>
          </cell>
          <cell r="E549">
            <v>9</v>
          </cell>
          <cell r="F549">
            <v>1</v>
          </cell>
          <cell r="G549">
            <v>416598059.82102299</v>
          </cell>
          <cell r="H549">
            <v>620888146.44721794</v>
          </cell>
          <cell r="I549">
            <v>39</v>
          </cell>
        </row>
        <row r="550">
          <cell r="A550" t="str">
            <v>მოთხოვნამდე</v>
          </cell>
          <cell r="B550" t="b">
            <v>0</v>
          </cell>
          <cell r="C550" t="b">
            <v>0</v>
          </cell>
          <cell r="D550" t="str">
            <v>EUR</v>
          </cell>
          <cell r="E550">
            <v>7</v>
          </cell>
          <cell r="F550">
            <v>1</v>
          </cell>
          <cell r="G550">
            <v>292380.82472400001</v>
          </cell>
          <cell r="H550">
            <v>4957205.7754840003</v>
          </cell>
          <cell r="I550">
            <v>8</v>
          </cell>
        </row>
        <row r="551">
          <cell r="A551" t="str">
            <v>მოთხოვნამდე</v>
          </cell>
          <cell r="B551" t="b">
            <v>0</v>
          </cell>
          <cell r="C551" t="b">
            <v>1</v>
          </cell>
          <cell r="D551" t="str">
            <v>EUR</v>
          </cell>
          <cell r="E551">
            <v>3</v>
          </cell>
          <cell r="F551">
            <v>1</v>
          </cell>
          <cell r="G551">
            <v>2079.0515869999999</v>
          </cell>
          <cell r="H551">
            <v>23330218.740963999</v>
          </cell>
          <cell r="I551">
            <v>3206</v>
          </cell>
        </row>
        <row r="552">
          <cell r="A552" t="str">
            <v>მოთხოვნამდე</v>
          </cell>
          <cell r="B552" t="b">
            <v>0</v>
          </cell>
          <cell r="C552" t="b">
            <v>1</v>
          </cell>
          <cell r="D552" t="str">
            <v>EUR</v>
          </cell>
          <cell r="E552">
            <v>6</v>
          </cell>
          <cell r="F552">
            <v>1</v>
          </cell>
          <cell r="G552">
            <v>109985.25639</v>
          </cell>
          <cell r="H552">
            <v>26283442.52719</v>
          </cell>
          <cell r="I552">
            <v>150</v>
          </cell>
        </row>
        <row r="553">
          <cell r="A553" t="str">
            <v>მოთხოვნამდე</v>
          </cell>
          <cell r="B553" t="b">
            <v>0</v>
          </cell>
          <cell r="C553" t="b">
            <v>1</v>
          </cell>
          <cell r="D553" t="str">
            <v>GEL</v>
          </cell>
          <cell r="E553">
            <v>5</v>
          </cell>
          <cell r="F553">
            <v>1</v>
          </cell>
          <cell r="G553">
            <v>107582312.92900001</v>
          </cell>
          <cell r="H553">
            <v>21732901.5</v>
          </cell>
          <cell r="I553">
            <v>325</v>
          </cell>
        </row>
        <row r="554">
          <cell r="A554" t="str">
            <v>მოთხოვნამდე</v>
          </cell>
          <cell r="B554" t="b">
            <v>0</v>
          </cell>
          <cell r="C554" t="b">
            <v>1</v>
          </cell>
          <cell r="D554" t="str">
            <v>GEL</v>
          </cell>
          <cell r="E554">
            <v>8</v>
          </cell>
          <cell r="F554">
            <v>1</v>
          </cell>
          <cell r="G554">
            <v>27313412.055</v>
          </cell>
          <cell r="H554">
            <v>5503879.25</v>
          </cell>
          <cell r="I554">
            <v>4</v>
          </cell>
        </row>
        <row r="555">
          <cell r="A555" t="str">
            <v>მოთხოვნამდე</v>
          </cell>
          <cell r="B555" t="b">
            <v>0</v>
          </cell>
          <cell r="C555" t="b">
            <v>1</v>
          </cell>
          <cell r="D555" t="str">
            <v>OTH</v>
          </cell>
          <cell r="E555">
            <v>4</v>
          </cell>
          <cell r="F555">
            <v>1</v>
          </cell>
          <cell r="G555">
            <v>102439.423744</v>
          </cell>
          <cell r="H555">
            <v>1189060.224738</v>
          </cell>
          <cell r="I555">
            <v>38</v>
          </cell>
        </row>
        <row r="556">
          <cell r="A556" t="str">
            <v>მოთხოვნამდე</v>
          </cell>
          <cell r="B556" t="b">
            <v>1</v>
          </cell>
          <cell r="C556" t="b">
            <v>0</v>
          </cell>
          <cell r="D556" t="str">
            <v>GEL</v>
          </cell>
          <cell r="E556">
            <v>8</v>
          </cell>
          <cell r="F556">
            <v>1</v>
          </cell>
          <cell r="G556">
            <v>12768000</v>
          </cell>
          <cell r="H556">
            <v>1680000</v>
          </cell>
          <cell r="I556">
            <v>1</v>
          </cell>
        </row>
        <row r="557">
          <cell r="A557" t="str">
            <v>მოთხოვნამდე</v>
          </cell>
          <cell r="B557" t="b">
            <v>1</v>
          </cell>
          <cell r="C557" t="b">
            <v>1</v>
          </cell>
          <cell r="D557" t="str">
            <v>EUR</v>
          </cell>
          <cell r="E557">
            <v>1</v>
          </cell>
          <cell r="F557">
            <v>1</v>
          </cell>
          <cell r="G557">
            <v>671.59654599999999</v>
          </cell>
          <cell r="H557">
            <v>8297.3622379999997</v>
          </cell>
          <cell r="I557">
            <v>53</v>
          </cell>
        </row>
        <row r="558">
          <cell r="A558" t="str">
            <v>მოთხოვნამდე</v>
          </cell>
          <cell r="B558" t="b">
            <v>1</v>
          </cell>
          <cell r="C558" t="b">
            <v>1</v>
          </cell>
          <cell r="D558" t="str">
            <v>GEL</v>
          </cell>
          <cell r="E558">
            <v>1</v>
          </cell>
          <cell r="F558">
            <v>1</v>
          </cell>
          <cell r="G558">
            <v>123961.26</v>
          </cell>
          <cell r="H558">
            <v>48051.53</v>
          </cell>
          <cell r="I558">
            <v>300</v>
          </cell>
        </row>
        <row r="559">
          <cell r="A559" t="str">
            <v>მოთხოვნამდე</v>
          </cell>
          <cell r="B559" t="b">
            <v>1</v>
          </cell>
          <cell r="C559" t="b">
            <v>1</v>
          </cell>
          <cell r="D559" t="str">
            <v>GEL</v>
          </cell>
          <cell r="E559">
            <v>4</v>
          </cell>
          <cell r="F559">
            <v>1</v>
          </cell>
          <cell r="G559">
            <v>11701291.913000001</v>
          </cell>
          <cell r="H559">
            <v>4618657.75</v>
          </cell>
          <cell r="I559">
            <v>133</v>
          </cell>
        </row>
        <row r="560">
          <cell r="A560" t="str">
            <v>მოთხოვნამდე</v>
          </cell>
          <cell r="B560" t="b">
            <v>1</v>
          </cell>
          <cell r="C560" t="b">
            <v>1</v>
          </cell>
          <cell r="D560" t="str">
            <v>GEL</v>
          </cell>
          <cell r="E560">
            <v>7</v>
          </cell>
          <cell r="F560">
            <v>1</v>
          </cell>
          <cell r="G560">
            <v>123427433.439</v>
          </cell>
          <cell r="H560">
            <v>29000419.68</v>
          </cell>
          <cell r="I560">
            <v>41</v>
          </cell>
        </row>
        <row r="561">
          <cell r="A561" t="str">
            <v>მოთხოვნამდე</v>
          </cell>
          <cell r="B561" t="b">
            <v>1</v>
          </cell>
          <cell r="C561" t="b">
            <v>1</v>
          </cell>
          <cell r="D561" t="str">
            <v>USD</v>
          </cell>
          <cell r="E561">
            <v>4</v>
          </cell>
          <cell r="F561">
            <v>1</v>
          </cell>
          <cell r="G561">
            <v>1004908.79619</v>
          </cell>
          <cell r="H561">
            <v>1527759.853815</v>
          </cell>
          <cell r="I561">
            <v>46</v>
          </cell>
        </row>
        <row r="562">
          <cell r="A562" t="str">
            <v>მოთხოვნამდე</v>
          </cell>
          <cell r="B562" t="b">
            <v>1</v>
          </cell>
          <cell r="C562" t="b">
            <v>1</v>
          </cell>
          <cell r="D562" t="str">
            <v>USD</v>
          </cell>
          <cell r="E562">
            <v>7</v>
          </cell>
          <cell r="F562">
            <v>1</v>
          </cell>
          <cell r="G562">
            <v>22940952.390937001</v>
          </cell>
          <cell r="H562">
            <v>19220422.532948598</v>
          </cell>
          <cell r="I562">
            <v>28</v>
          </cell>
        </row>
        <row r="563">
          <cell r="A563" t="str">
            <v>სადეპოზიტო სერთიფიკატი</v>
          </cell>
          <cell r="B563" t="b">
            <v>0</v>
          </cell>
          <cell r="C563" t="b">
            <v>0</v>
          </cell>
          <cell r="D563" t="str">
            <v>USD</v>
          </cell>
          <cell r="E563">
            <v>3</v>
          </cell>
          <cell r="F563">
            <v>2</v>
          </cell>
          <cell r="G563">
            <v>78059.006454000002</v>
          </cell>
          <cell r="H563">
            <v>33873.718423999999</v>
          </cell>
          <cell r="I563">
            <v>2</v>
          </cell>
        </row>
        <row r="564">
          <cell r="A564" t="str">
            <v>სადეპოზიტო სერთიფიკატი</v>
          </cell>
          <cell r="B564" t="b">
            <v>0</v>
          </cell>
          <cell r="C564" t="b">
            <v>0</v>
          </cell>
          <cell r="D564" t="str">
            <v>USD</v>
          </cell>
          <cell r="E564">
            <v>4</v>
          </cell>
          <cell r="F564">
            <v>1</v>
          </cell>
          <cell r="G564">
            <v>115445.13533799999</v>
          </cell>
          <cell r="H564">
            <v>61562.442668999996</v>
          </cell>
          <cell r="I564">
            <v>2</v>
          </cell>
        </row>
        <row r="565">
          <cell r="A565" t="str">
            <v>სადეპოზიტო სერთიფიკატი</v>
          </cell>
          <cell r="B565" t="b">
            <v>0</v>
          </cell>
          <cell r="C565" t="b">
            <v>1</v>
          </cell>
          <cell r="D565" t="str">
            <v>EUR</v>
          </cell>
          <cell r="E565">
            <v>4</v>
          </cell>
          <cell r="F565">
            <v>5</v>
          </cell>
          <cell r="G565">
            <v>341183.02772399999</v>
          </cell>
          <cell r="H565">
            <v>162987.68755599999</v>
          </cell>
          <cell r="I565">
            <v>5</v>
          </cell>
        </row>
        <row r="566">
          <cell r="A566" t="str">
            <v>სადეპოზიტო სერთიფიკატი</v>
          </cell>
          <cell r="B566" t="b">
            <v>0</v>
          </cell>
          <cell r="C566" t="b">
            <v>1</v>
          </cell>
          <cell r="D566" t="str">
            <v>EUR</v>
          </cell>
          <cell r="E566">
            <v>5</v>
          </cell>
          <cell r="F566">
            <v>4</v>
          </cell>
          <cell r="G566">
            <v>1995962.0742309999</v>
          </cell>
          <cell r="H566">
            <v>1284160.1850300001</v>
          </cell>
          <cell r="I566">
            <v>19</v>
          </cell>
        </row>
        <row r="567">
          <cell r="A567" t="str">
            <v>სადეპოზიტო სერთიფიკატი</v>
          </cell>
          <cell r="B567" t="b">
            <v>0</v>
          </cell>
          <cell r="C567" t="b">
            <v>1</v>
          </cell>
          <cell r="D567" t="str">
            <v>EUR</v>
          </cell>
          <cell r="E567">
            <v>6</v>
          </cell>
          <cell r="F567">
            <v>3</v>
          </cell>
          <cell r="G567">
            <v>2441718.3081709999</v>
          </cell>
          <cell r="H567">
            <v>2114164.3473800002</v>
          </cell>
          <cell r="I567">
            <v>13</v>
          </cell>
        </row>
        <row r="568">
          <cell r="A568" t="str">
            <v>სადეპოზიტო სერთიფიკატი</v>
          </cell>
          <cell r="B568" t="b">
            <v>0</v>
          </cell>
          <cell r="C568" t="b">
            <v>1</v>
          </cell>
          <cell r="D568" t="str">
            <v>EUR</v>
          </cell>
          <cell r="E568">
            <v>7</v>
          </cell>
          <cell r="F568">
            <v>5</v>
          </cell>
          <cell r="G568">
            <v>4808459.5</v>
          </cell>
          <cell r="H568">
            <v>1623870</v>
          </cell>
          <cell r="I568">
            <v>2</v>
          </cell>
        </row>
        <row r="569">
          <cell r="A569" t="str">
            <v>სადეპოზიტო სერთიფიკატი</v>
          </cell>
          <cell r="B569" t="b">
            <v>0</v>
          </cell>
          <cell r="C569" t="b">
            <v>1</v>
          </cell>
          <cell r="D569" t="str">
            <v>EUR</v>
          </cell>
          <cell r="E569">
            <v>8</v>
          </cell>
          <cell r="F569">
            <v>4</v>
          </cell>
          <cell r="G569">
            <v>7478274.848456</v>
          </cell>
          <cell r="H569">
            <v>3739137.424228</v>
          </cell>
          <cell r="I569">
            <v>1</v>
          </cell>
        </row>
        <row r="570">
          <cell r="A570" t="str">
            <v>სადეპოზიტო სერთიფიკატი</v>
          </cell>
          <cell r="B570" t="b">
            <v>0</v>
          </cell>
          <cell r="C570" t="b">
            <v>1</v>
          </cell>
          <cell r="D570" t="str">
            <v>EUR</v>
          </cell>
          <cell r="E570">
            <v>9</v>
          </cell>
          <cell r="F570">
            <v>3</v>
          </cell>
          <cell r="G570">
            <v>19549741.862727001</v>
          </cell>
          <cell r="H570">
            <v>21721935.403030001</v>
          </cell>
          <cell r="I570">
            <v>2</v>
          </cell>
        </row>
        <row r="571">
          <cell r="A571" t="str">
            <v>სადეპოზიტო სერთიფიკატი</v>
          </cell>
          <cell r="B571" t="b">
            <v>0</v>
          </cell>
          <cell r="C571" t="b">
            <v>1</v>
          </cell>
          <cell r="D571" t="str">
            <v>OTH</v>
          </cell>
          <cell r="E571">
            <v>5</v>
          </cell>
          <cell r="F571">
            <v>5</v>
          </cell>
          <cell r="G571">
            <v>194124.852189</v>
          </cell>
          <cell r="H571">
            <v>74663.404687999995</v>
          </cell>
          <cell r="I571">
            <v>1</v>
          </cell>
        </row>
        <row r="572">
          <cell r="A572" t="str">
            <v>სადეპოზიტო სერთიფიკატი</v>
          </cell>
          <cell r="B572" t="b">
            <v>0</v>
          </cell>
          <cell r="C572" t="b">
            <v>1</v>
          </cell>
          <cell r="D572" t="str">
            <v>OTH</v>
          </cell>
          <cell r="E572">
            <v>6</v>
          </cell>
          <cell r="F572">
            <v>4</v>
          </cell>
          <cell r="G572">
            <v>8471124.3672049996</v>
          </cell>
          <cell r="H572">
            <v>2427849.5653519998</v>
          </cell>
          <cell r="I572">
            <v>9</v>
          </cell>
        </row>
        <row r="573">
          <cell r="A573" t="str">
            <v>სადეპოზიტო სერთიფიკატი</v>
          </cell>
          <cell r="B573" t="b">
            <v>1</v>
          </cell>
          <cell r="C573" t="b">
            <v>1</v>
          </cell>
          <cell r="D573" t="str">
            <v>GEL</v>
          </cell>
          <cell r="E573">
            <v>4</v>
          </cell>
          <cell r="F573">
            <v>3</v>
          </cell>
          <cell r="G573">
            <v>638750</v>
          </cell>
          <cell r="H573">
            <v>55000</v>
          </cell>
          <cell r="I573">
            <v>2</v>
          </cell>
        </row>
        <row r="574">
          <cell r="A574" t="str">
            <v>სადეპოზიტო სერთიფიკატი</v>
          </cell>
          <cell r="B574" t="b">
            <v>1</v>
          </cell>
          <cell r="C574" t="b">
            <v>1</v>
          </cell>
          <cell r="D574" t="str">
            <v>GEL</v>
          </cell>
          <cell r="E574">
            <v>6</v>
          </cell>
          <cell r="F574">
            <v>4</v>
          </cell>
          <cell r="G574">
            <v>4463283.9479999999</v>
          </cell>
          <cell r="H574">
            <v>305704.38</v>
          </cell>
          <cell r="I574">
            <v>1</v>
          </cell>
        </row>
        <row r="575">
          <cell r="A575" t="str">
            <v>სადეპოზიტო სერთიფიკატი</v>
          </cell>
          <cell r="B575" t="b">
            <v>1</v>
          </cell>
          <cell r="C575" t="b">
            <v>1</v>
          </cell>
          <cell r="D575" t="str">
            <v>GEL</v>
          </cell>
          <cell r="E575">
            <v>7</v>
          </cell>
          <cell r="F575">
            <v>3</v>
          </cell>
          <cell r="G575">
            <v>109635748.0185</v>
          </cell>
          <cell r="H575">
            <v>8598532.8100000005</v>
          </cell>
          <cell r="I575">
            <v>15</v>
          </cell>
        </row>
        <row r="576">
          <cell r="A576" t="str">
            <v>სადეპოზიტო სერთიფიკატი</v>
          </cell>
          <cell r="B576" t="b">
            <v>1</v>
          </cell>
          <cell r="C576" t="b">
            <v>1</v>
          </cell>
          <cell r="D576" t="str">
            <v>GEL</v>
          </cell>
          <cell r="E576">
            <v>8</v>
          </cell>
          <cell r="F576">
            <v>2</v>
          </cell>
          <cell r="G576">
            <v>56060427.119999997</v>
          </cell>
          <cell r="H576">
            <v>4671702.26</v>
          </cell>
          <cell r="I576">
            <v>1</v>
          </cell>
        </row>
        <row r="577">
          <cell r="A577" t="str">
            <v>სადეპოზიტო სერთიფიკატი</v>
          </cell>
          <cell r="B577" t="b">
            <v>1</v>
          </cell>
          <cell r="C577" t="b">
            <v>1</v>
          </cell>
          <cell r="D577" t="str">
            <v>GEL</v>
          </cell>
          <cell r="E577">
            <v>8</v>
          </cell>
          <cell r="F577">
            <v>5</v>
          </cell>
          <cell r="G577">
            <v>59884600.908</v>
          </cell>
          <cell r="H577">
            <v>5059546.8499999996</v>
          </cell>
          <cell r="I577">
            <v>3</v>
          </cell>
        </row>
        <row r="578">
          <cell r="A578" t="str">
            <v>სადეპოზიტო სერთიფიკატი</v>
          </cell>
          <cell r="B578" t="b">
            <v>1</v>
          </cell>
          <cell r="C578" t="b">
            <v>1</v>
          </cell>
          <cell r="D578" t="str">
            <v>GEL</v>
          </cell>
          <cell r="E578">
            <v>9</v>
          </cell>
          <cell r="F578">
            <v>4</v>
          </cell>
          <cell r="G578">
            <v>273206330.25</v>
          </cell>
          <cell r="H578">
            <v>23456506.420000002</v>
          </cell>
          <cell r="I578">
            <v>2</v>
          </cell>
        </row>
        <row r="579">
          <cell r="A579" t="str">
            <v>სადეპოზიტო სერთიფიკატი</v>
          </cell>
          <cell r="B579" t="b">
            <v>1</v>
          </cell>
          <cell r="C579" t="b">
            <v>1</v>
          </cell>
          <cell r="D579" t="str">
            <v>USD</v>
          </cell>
          <cell r="E579">
            <v>6</v>
          </cell>
          <cell r="F579">
            <v>4</v>
          </cell>
          <cell r="G579">
            <v>645360.05006200005</v>
          </cell>
          <cell r="H579">
            <v>184388.58573200001</v>
          </cell>
          <cell r="I579">
            <v>1</v>
          </cell>
        </row>
        <row r="580">
          <cell r="A580" t="str">
            <v>სადეპოზიტო სერთიფიკატი</v>
          </cell>
          <cell r="B580" t="b">
            <v>1</v>
          </cell>
          <cell r="C580" t="b">
            <v>1</v>
          </cell>
          <cell r="D580" t="str">
            <v>USD</v>
          </cell>
          <cell r="E580">
            <v>9</v>
          </cell>
          <cell r="F580">
            <v>4</v>
          </cell>
          <cell r="G580">
            <v>26471821.041744001</v>
          </cell>
          <cell r="H580">
            <v>6617955.2604360003</v>
          </cell>
          <cell r="I580">
            <v>1</v>
          </cell>
        </row>
        <row r="581">
          <cell r="A581" t="str">
            <v>მიმდინარე ანგარიში</v>
          </cell>
          <cell r="B581" t="b">
            <v>1</v>
          </cell>
          <cell r="C581" t="b">
            <v>0</v>
          </cell>
          <cell r="D581" t="str">
            <v>GEL</v>
          </cell>
          <cell r="E581">
            <v>6</v>
          </cell>
          <cell r="F581">
            <v>1</v>
          </cell>
          <cell r="G581">
            <v>0</v>
          </cell>
          <cell r="H581">
            <v>641332.69999999995</v>
          </cell>
          <cell r="I581">
            <v>3</v>
          </cell>
        </row>
        <row r="582">
          <cell r="A582" t="str">
            <v>მიმდინარე ანგარიში</v>
          </cell>
          <cell r="B582" t="b">
            <v>1</v>
          </cell>
          <cell r="C582" t="b">
            <v>0</v>
          </cell>
          <cell r="D582" t="str">
            <v>USD</v>
          </cell>
          <cell r="E582">
            <v>2</v>
          </cell>
          <cell r="F582">
            <v>1</v>
          </cell>
          <cell r="G582">
            <v>0</v>
          </cell>
          <cell r="H582">
            <v>19734.284947</v>
          </cell>
          <cell r="I582">
            <v>13</v>
          </cell>
        </row>
        <row r="583">
          <cell r="A583" t="str">
            <v>მიმდინარე ანგარიში</v>
          </cell>
          <cell r="B583" t="b">
            <v>1</v>
          </cell>
          <cell r="C583" t="b">
            <v>1</v>
          </cell>
          <cell r="D583" t="str">
            <v>GEL</v>
          </cell>
          <cell r="E583">
            <v>1</v>
          </cell>
          <cell r="F583">
            <v>1</v>
          </cell>
          <cell r="G583">
            <v>280180.30294800003</v>
          </cell>
          <cell r="H583">
            <v>5641797.6961000003</v>
          </cell>
          <cell r="I583">
            <v>60568</v>
          </cell>
        </row>
        <row r="584">
          <cell r="A584" t="str">
            <v>მიმდინარე ანგარიში</v>
          </cell>
          <cell r="B584" t="b">
            <v>1</v>
          </cell>
          <cell r="C584" t="b">
            <v>1</v>
          </cell>
          <cell r="D584" t="str">
            <v>GEL</v>
          </cell>
          <cell r="E584">
            <v>4</v>
          </cell>
          <cell r="F584">
            <v>1</v>
          </cell>
          <cell r="G584">
            <v>49413960.701520003</v>
          </cell>
          <cell r="H584">
            <v>74753117.780000001</v>
          </cell>
          <cell r="I584">
            <v>2379</v>
          </cell>
        </row>
        <row r="585">
          <cell r="A585" t="str">
            <v>მიმდინარე ანგარიში</v>
          </cell>
          <cell r="B585" t="b">
            <v>1</v>
          </cell>
          <cell r="C585" t="b">
            <v>1</v>
          </cell>
          <cell r="D585" t="str">
            <v>OTH</v>
          </cell>
          <cell r="E585">
            <v>7</v>
          </cell>
          <cell r="F585">
            <v>1</v>
          </cell>
          <cell r="G585">
            <v>0</v>
          </cell>
          <cell r="H585">
            <v>1849167.88201312</v>
          </cell>
          <cell r="I585">
            <v>3</v>
          </cell>
        </row>
        <row r="586">
          <cell r="A586" t="str">
            <v>მოთხოვნამდე</v>
          </cell>
          <cell r="B586" t="b">
            <v>0</v>
          </cell>
          <cell r="C586" t="b">
            <v>0</v>
          </cell>
          <cell r="D586" t="str">
            <v>GEL</v>
          </cell>
          <cell r="E586">
            <v>1</v>
          </cell>
          <cell r="F586">
            <v>1</v>
          </cell>
          <cell r="G586">
            <v>605524.946</v>
          </cell>
          <cell r="H586">
            <v>184620.42</v>
          </cell>
          <cell r="I586">
            <v>2633</v>
          </cell>
        </row>
        <row r="587">
          <cell r="A587" t="str">
            <v>მოთხოვნამდე</v>
          </cell>
          <cell r="B587" t="b">
            <v>0</v>
          </cell>
          <cell r="C587" t="b">
            <v>0</v>
          </cell>
          <cell r="D587" t="str">
            <v>OTH</v>
          </cell>
          <cell r="E587">
            <v>4</v>
          </cell>
          <cell r="F587">
            <v>1</v>
          </cell>
          <cell r="G587">
            <v>8993.5014460000002</v>
          </cell>
          <cell r="H587">
            <v>348870.11615199997</v>
          </cell>
          <cell r="I587">
            <v>11</v>
          </cell>
        </row>
        <row r="588">
          <cell r="A588" t="str">
            <v>მოთხოვნამდე</v>
          </cell>
          <cell r="B588" t="b">
            <v>0</v>
          </cell>
          <cell r="C588" t="b">
            <v>1</v>
          </cell>
          <cell r="D588" t="str">
            <v>OTH</v>
          </cell>
          <cell r="E588">
            <v>2</v>
          </cell>
          <cell r="F588">
            <v>1</v>
          </cell>
          <cell r="G588">
            <v>4049.8422719999999</v>
          </cell>
          <cell r="H588">
            <v>60338.642102999998</v>
          </cell>
          <cell r="I588">
            <v>43</v>
          </cell>
        </row>
        <row r="589">
          <cell r="A589" t="str">
            <v>მოთხოვნამდე</v>
          </cell>
          <cell r="B589" t="b">
            <v>0</v>
          </cell>
          <cell r="C589" t="b">
            <v>1</v>
          </cell>
          <cell r="D589" t="str">
            <v>USD</v>
          </cell>
          <cell r="E589">
            <v>3</v>
          </cell>
          <cell r="F589">
            <v>1</v>
          </cell>
          <cell r="G589">
            <v>71459179.720862001</v>
          </cell>
          <cell r="H589">
            <v>96373034.899452999</v>
          </cell>
          <cell r="I589">
            <v>11886</v>
          </cell>
        </row>
        <row r="590">
          <cell r="A590" t="str">
            <v>მოთხოვნამდე</v>
          </cell>
          <cell r="B590" t="b">
            <v>0</v>
          </cell>
          <cell r="C590" t="b">
            <v>1</v>
          </cell>
          <cell r="D590" t="str">
            <v>USD</v>
          </cell>
          <cell r="E590">
            <v>6</v>
          </cell>
          <cell r="F590">
            <v>1</v>
          </cell>
          <cell r="G590">
            <v>210316810.86840701</v>
          </cell>
          <cell r="H590">
            <v>256314404.955401</v>
          </cell>
          <cell r="I590">
            <v>1390</v>
          </cell>
        </row>
        <row r="591">
          <cell r="A591" t="str">
            <v>მოთხოვნამდე</v>
          </cell>
          <cell r="B591" t="b">
            <v>0</v>
          </cell>
          <cell r="C591" t="b">
            <v>1</v>
          </cell>
          <cell r="D591" t="str">
            <v>USD</v>
          </cell>
          <cell r="E591">
            <v>9</v>
          </cell>
          <cell r="F591">
            <v>1</v>
          </cell>
          <cell r="G591">
            <v>259083416.52929199</v>
          </cell>
          <cell r="H591">
            <v>66112625.733439997</v>
          </cell>
          <cell r="I591">
            <v>2</v>
          </cell>
        </row>
        <row r="592">
          <cell r="A592" t="str">
            <v>მოთხოვნამდე</v>
          </cell>
          <cell r="B592" t="b">
            <v>1</v>
          </cell>
          <cell r="C592" t="b">
            <v>0</v>
          </cell>
          <cell r="D592" t="str">
            <v>USD</v>
          </cell>
          <cell r="E592">
            <v>6</v>
          </cell>
          <cell r="F592">
            <v>1</v>
          </cell>
          <cell r="G592">
            <v>1231951.3354720001</v>
          </cell>
          <cell r="H592">
            <v>973937.20152300003</v>
          </cell>
          <cell r="I592">
            <v>5</v>
          </cell>
        </row>
        <row r="593">
          <cell r="A593" t="str">
            <v>მოთხოვნამდე</v>
          </cell>
          <cell r="B593" t="b">
            <v>1</v>
          </cell>
          <cell r="C593" t="b">
            <v>0</v>
          </cell>
          <cell r="D593" t="str">
            <v>USD</v>
          </cell>
          <cell r="E593">
            <v>9</v>
          </cell>
          <cell r="F593">
            <v>1</v>
          </cell>
          <cell r="G593">
            <v>17855418.75</v>
          </cell>
          <cell r="H593">
            <v>14284335</v>
          </cell>
          <cell r="I593">
            <v>1</v>
          </cell>
        </row>
        <row r="594">
          <cell r="A594" t="str">
            <v>მოთხოვნამდე</v>
          </cell>
          <cell r="B594" t="b">
            <v>1</v>
          </cell>
          <cell r="C594" t="b">
            <v>1</v>
          </cell>
          <cell r="D594" t="str">
            <v>EUR</v>
          </cell>
          <cell r="E594">
            <v>3</v>
          </cell>
          <cell r="F594">
            <v>1</v>
          </cell>
          <cell r="G594">
            <v>0</v>
          </cell>
          <cell r="H594">
            <v>216494.673174</v>
          </cell>
          <cell r="I594">
            <v>30</v>
          </cell>
        </row>
        <row r="595">
          <cell r="A595" t="str">
            <v>მოთხოვნამდე</v>
          </cell>
          <cell r="B595" t="b">
            <v>1</v>
          </cell>
          <cell r="C595" t="b">
            <v>1</v>
          </cell>
          <cell r="D595" t="str">
            <v>EUR</v>
          </cell>
          <cell r="E595">
            <v>6</v>
          </cell>
          <cell r="F595">
            <v>1</v>
          </cell>
          <cell r="G595">
            <v>32531.646280000001</v>
          </cell>
          <cell r="H595">
            <v>5172818.9037640002</v>
          </cell>
          <cell r="I595">
            <v>21</v>
          </cell>
        </row>
        <row r="596">
          <cell r="A596" t="str">
            <v>მოთხოვნამდე</v>
          </cell>
          <cell r="B596" t="b">
            <v>1</v>
          </cell>
          <cell r="C596" t="b">
            <v>1</v>
          </cell>
          <cell r="D596" t="str">
            <v>GEL</v>
          </cell>
          <cell r="E596">
            <v>9</v>
          </cell>
          <cell r="F596">
            <v>1</v>
          </cell>
          <cell r="G596">
            <v>1118155685.0204</v>
          </cell>
          <cell r="H596">
            <v>243406382.19999999</v>
          </cell>
          <cell r="I596">
            <v>14</v>
          </cell>
        </row>
        <row r="597">
          <cell r="A597" t="str">
            <v>მოთხოვნამდე</v>
          </cell>
          <cell r="B597" t="b">
            <v>1</v>
          </cell>
          <cell r="C597" t="b">
            <v>1</v>
          </cell>
          <cell r="D597" t="str">
            <v>USD</v>
          </cell>
          <cell r="E597">
            <v>2</v>
          </cell>
          <cell r="F597">
            <v>1</v>
          </cell>
          <cell r="G597">
            <v>21611.346406000001</v>
          </cell>
          <cell r="H597">
            <v>31971.843696</v>
          </cell>
          <cell r="I597">
            <v>22</v>
          </cell>
        </row>
        <row r="598">
          <cell r="A598" t="str">
            <v>მოთხოვნამდე</v>
          </cell>
          <cell r="B598" t="b">
            <v>1</v>
          </cell>
          <cell r="C598" t="b">
            <v>1</v>
          </cell>
          <cell r="D598" t="str">
            <v>USD</v>
          </cell>
          <cell r="E598">
            <v>5</v>
          </cell>
          <cell r="F598">
            <v>1</v>
          </cell>
          <cell r="G598">
            <v>2035467.0081499999</v>
          </cell>
          <cell r="H598">
            <v>3244169.6023229999</v>
          </cell>
          <cell r="I598">
            <v>44</v>
          </cell>
        </row>
        <row r="599">
          <cell r="A599" t="str">
            <v>სადეპოზიტო სერთიფიკატი</v>
          </cell>
          <cell r="B599" t="b">
            <v>0</v>
          </cell>
          <cell r="C599" t="b">
            <v>0</v>
          </cell>
          <cell r="D599" t="str">
            <v>EUR</v>
          </cell>
          <cell r="E599">
            <v>3</v>
          </cell>
          <cell r="F599">
            <v>5</v>
          </cell>
          <cell r="G599">
            <v>41864.360965</v>
          </cell>
          <cell r="H599">
            <v>16745.744385999998</v>
          </cell>
          <cell r="I599">
            <v>1</v>
          </cell>
        </row>
        <row r="600">
          <cell r="A600" t="str">
            <v>სადეპოზიტო სერთიფიკატი</v>
          </cell>
          <cell r="B600" t="b">
            <v>0</v>
          </cell>
          <cell r="C600" t="b">
            <v>0</v>
          </cell>
          <cell r="D600" t="str">
            <v>EUR</v>
          </cell>
          <cell r="E600">
            <v>4</v>
          </cell>
          <cell r="F600">
            <v>4</v>
          </cell>
          <cell r="G600">
            <v>173238.95332900001</v>
          </cell>
          <cell r="H600">
            <v>98965.241538000002</v>
          </cell>
          <cell r="I600">
            <v>3</v>
          </cell>
        </row>
        <row r="601">
          <cell r="A601" t="str">
            <v>სადეპოზიტო სერთიფიკატი</v>
          </cell>
          <cell r="B601" t="b">
            <v>0</v>
          </cell>
          <cell r="C601" t="b">
            <v>0</v>
          </cell>
          <cell r="D601" t="str">
            <v>EUR</v>
          </cell>
          <cell r="E601">
            <v>5</v>
          </cell>
          <cell r="F601">
            <v>3</v>
          </cell>
          <cell r="G601">
            <v>90549.495567999998</v>
          </cell>
          <cell r="H601">
            <v>82317.723243999993</v>
          </cell>
          <cell r="I601">
            <v>1</v>
          </cell>
        </row>
        <row r="602">
          <cell r="A602" t="str">
            <v>სადეპოზიტო სერთიფიკატი</v>
          </cell>
          <cell r="B602" t="b">
            <v>0</v>
          </cell>
          <cell r="C602" t="b">
            <v>0</v>
          </cell>
          <cell r="D602" t="str">
            <v>EUR</v>
          </cell>
          <cell r="E602">
            <v>6</v>
          </cell>
          <cell r="F602">
            <v>5</v>
          </cell>
          <cell r="G602">
            <v>706808.50879800005</v>
          </cell>
          <cell r="H602">
            <v>341336.28316200001</v>
          </cell>
          <cell r="I602">
            <v>2</v>
          </cell>
        </row>
        <row r="603">
          <cell r="A603" t="str">
            <v>სადეპოზიტო სერთიფიკატი</v>
          </cell>
          <cell r="B603" t="b">
            <v>0</v>
          </cell>
          <cell r="C603" t="b">
            <v>0</v>
          </cell>
          <cell r="D603" t="str">
            <v>EUR</v>
          </cell>
          <cell r="E603">
            <v>7</v>
          </cell>
          <cell r="F603">
            <v>4</v>
          </cell>
          <cell r="G603">
            <v>2194730.4724229998</v>
          </cell>
          <cell r="H603">
            <v>1238572.488628</v>
          </cell>
          <cell r="I603">
            <v>2</v>
          </cell>
        </row>
        <row r="604">
          <cell r="A604" t="str">
            <v>სადეპოზიტო სერთიფიკატი</v>
          </cell>
          <cell r="B604" t="b">
            <v>0</v>
          </cell>
          <cell r="C604" t="b">
            <v>0</v>
          </cell>
          <cell r="D604" t="str">
            <v>EUR</v>
          </cell>
          <cell r="E604">
            <v>8</v>
          </cell>
          <cell r="F604">
            <v>3</v>
          </cell>
          <cell r="G604">
            <v>529405.38263100001</v>
          </cell>
          <cell r="H604">
            <v>1058810.765262</v>
          </cell>
          <cell r="I604">
            <v>1</v>
          </cell>
        </row>
        <row r="605">
          <cell r="A605" t="str">
            <v>სადეპოზიტო სერთიფიკატი</v>
          </cell>
          <cell r="B605" t="b">
            <v>0</v>
          </cell>
          <cell r="C605" t="b">
            <v>0</v>
          </cell>
          <cell r="D605" t="str">
            <v>EUR</v>
          </cell>
          <cell r="E605">
            <v>9</v>
          </cell>
          <cell r="F605">
            <v>5</v>
          </cell>
          <cell r="G605">
            <v>21471170</v>
          </cell>
          <cell r="H605">
            <v>6315050</v>
          </cell>
          <cell r="I605">
            <v>1</v>
          </cell>
        </row>
        <row r="606">
          <cell r="A606" t="str">
            <v>სადეპოზიტო სერთიფიკატი</v>
          </cell>
          <cell r="B606" t="b">
            <v>0</v>
          </cell>
          <cell r="C606" t="b">
            <v>0</v>
          </cell>
          <cell r="D606" t="str">
            <v>OTH</v>
          </cell>
          <cell r="E606">
            <v>4</v>
          </cell>
          <cell r="F606">
            <v>2</v>
          </cell>
          <cell r="G606">
            <v>17974.134932000001</v>
          </cell>
          <cell r="H606">
            <v>39942.522072</v>
          </cell>
          <cell r="I606">
            <v>1</v>
          </cell>
        </row>
        <row r="607">
          <cell r="A607" t="str">
            <v>სადეპოზიტო სერთიფიკატი</v>
          </cell>
          <cell r="B607" t="b">
            <v>0</v>
          </cell>
          <cell r="C607" t="b">
            <v>0</v>
          </cell>
          <cell r="D607" t="str">
            <v>USD</v>
          </cell>
          <cell r="E607">
            <v>3</v>
          </cell>
          <cell r="F607">
            <v>4</v>
          </cell>
          <cell r="G607">
            <v>547853.14421900001</v>
          </cell>
          <cell r="H607">
            <v>136430.78946900001</v>
          </cell>
          <cell r="I607">
            <v>9</v>
          </cell>
        </row>
        <row r="608">
          <cell r="A608" t="str">
            <v>სადეპოზიტო სერთიფიკატი</v>
          </cell>
          <cell r="B608" t="b">
            <v>0</v>
          </cell>
          <cell r="C608" t="b">
            <v>0</v>
          </cell>
          <cell r="D608" t="str">
            <v>USD</v>
          </cell>
          <cell r="E608">
            <v>4</v>
          </cell>
          <cell r="F608">
            <v>3</v>
          </cell>
          <cell r="G608">
            <v>4450626.6729269996</v>
          </cell>
          <cell r="H608">
            <v>1326649.77978</v>
          </cell>
          <cell r="I608">
            <v>38</v>
          </cell>
        </row>
        <row r="609">
          <cell r="A609" t="str">
            <v>სადეპოზიტო სერთიფიკატი</v>
          </cell>
          <cell r="B609" t="b">
            <v>0</v>
          </cell>
          <cell r="C609" t="b">
            <v>0</v>
          </cell>
          <cell r="D609" t="str">
            <v>USD</v>
          </cell>
          <cell r="E609">
            <v>5</v>
          </cell>
          <cell r="F609">
            <v>2</v>
          </cell>
          <cell r="G609">
            <v>1271822.6744619999</v>
          </cell>
          <cell r="H609">
            <v>488251.90234600002</v>
          </cell>
          <cell r="I609">
            <v>6</v>
          </cell>
        </row>
        <row r="610">
          <cell r="A610" t="str">
            <v>სადეპოზიტო სერთიფიკატი</v>
          </cell>
          <cell r="B610" t="b">
            <v>0</v>
          </cell>
          <cell r="C610" t="b">
            <v>0</v>
          </cell>
          <cell r="D610" t="str">
            <v>USD</v>
          </cell>
          <cell r="E610">
            <v>5</v>
          </cell>
          <cell r="F610">
            <v>5</v>
          </cell>
          <cell r="G610">
            <v>4008209.3663320001</v>
          </cell>
          <cell r="H610">
            <v>809344.76880399999</v>
          </cell>
          <cell r="I610">
            <v>10</v>
          </cell>
        </row>
        <row r="611">
          <cell r="A611" t="str">
            <v>სადეპოზიტო სერთიფიკატი</v>
          </cell>
          <cell r="B611" t="b">
            <v>0</v>
          </cell>
          <cell r="C611" t="b">
            <v>0</v>
          </cell>
          <cell r="D611" t="str">
            <v>USD</v>
          </cell>
          <cell r="E611">
            <v>6</v>
          </cell>
          <cell r="F611">
            <v>1</v>
          </cell>
          <cell r="G611">
            <v>4944258.1341700004</v>
          </cell>
          <cell r="H611">
            <v>2619121.6308789998</v>
          </cell>
          <cell r="I611">
            <v>10</v>
          </cell>
        </row>
        <row r="612">
          <cell r="A612" t="str">
            <v>სადეპოზიტო სერთიფიკატი</v>
          </cell>
          <cell r="B612" t="b">
            <v>0</v>
          </cell>
          <cell r="C612" t="b">
            <v>0</v>
          </cell>
          <cell r="D612" t="str">
            <v>USD</v>
          </cell>
          <cell r="E612">
            <v>6</v>
          </cell>
          <cell r="F612">
            <v>4</v>
          </cell>
          <cell r="G612">
            <v>113120927.07073601</v>
          </cell>
          <cell r="H612">
            <v>25674612.796898</v>
          </cell>
          <cell r="I612">
            <v>104</v>
          </cell>
        </row>
        <row r="613">
          <cell r="A613" t="str">
            <v>სადეპოზიტო სერთიფიკატი</v>
          </cell>
          <cell r="B613" t="b">
            <v>0</v>
          </cell>
          <cell r="C613" t="b">
            <v>0</v>
          </cell>
          <cell r="D613" t="str">
            <v>USD</v>
          </cell>
          <cell r="E613">
            <v>7</v>
          </cell>
          <cell r="F613">
            <v>3</v>
          </cell>
          <cell r="G613">
            <v>68872382.118057996</v>
          </cell>
          <cell r="H613">
            <v>19146671.087517999</v>
          </cell>
          <cell r="I613">
            <v>29</v>
          </cell>
        </row>
        <row r="614">
          <cell r="A614" t="str">
            <v>სადეპოზიტო სერთიფიკატი</v>
          </cell>
          <cell r="B614" t="b">
            <v>0</v>
          </cell>
          <cell r="C614" t="b">
            <v>0</v>
          </cell>
          <cell r="D614" t="str">
            <v>USD</v>
          </cell>
          <cell r="E614">
            <v>8</v>
          </cell>
          <cell r="F614">
            <v>2</v>
          </cell>
          <cell r="G614">
            <v>11890117.925914999</v>
          </cell>
          <cell r="H614">
            <v>4532705.2436380005</v>
          </cell>
          <cell r="I614">
            <v>2</v>
          </cell>
        </row>
        <row r="615">
          <cell r="A615" t="str">
            <v>სადეპოზიტო სერთიფიკატი</v>
          </cell>
          <cell r="B615" t="b">
            <v>0</v>
          </cell>
          <cell r="C615" t="b">
            <v>0</v>
          </cell>
          <cell r="D615" t="str">
            <v>USD</v>
          </cell>
          <cell r="E615">
            <v>8</v>
          </cell>
          <cell r="F615">
            <v>5</v>
          </cell>
          <cell r="G615">
            <v>214885756.65550801</v>
          </cell>
          <cell r="H615">
            <v>43503856.808568001</v>
          </cell>
          <cell r="I615">
            <v>18</v>
          </cell>
        </row>
        <row r="616">
          <cell r="A616" t="str">
            <v>სადეპოზიტო სერთიფიკატი</v>
          </cell>
          <cell r="B616" t="b">
            <v>0</v>
          </cell>
          <cell r="C616" t="b">
            <v>0</v>
          </cell>
          <cell r="D616" t="str">
            <v>USD</v>
          </cell>
          <cell r="E616">
            <v>9</v>
          </cell>
          <cell r="F616">
            <v>4</v>
          </cell>
          <cell r="G616">
            <v>210438336.732842</v>
          </cell>
          <cell r="H616">
            <v>40979799.638881996</v>
          </cell>
          <cell r="I616">
            <v>4</v>
          </cell>
        </row>
        <row r="617">
          <cell r="A617" t="str">
            <v>სადეპოზიტო სერთიფიკატი</v>
          </cell>
          <cell r="B617" t="b">
            <v>0</v>
          </cell>
          <cell r="C617" t="b">
            <v>1</v>
          </cell>
          <cell r="D617" t="str">
            <v>EUR</v>
          </cell>
          <cell r="E617">
            <v>3</v>
          </cell>
          <cell r="F617">
            <v>4</v>
          </cell>
          <cell r="G617">
            <v>128774.605085</v>
          </cell>
          <cell r="H617">
            <v>61752.780961999997</v>
          </cell>
          <cell r="I617">
            <v>4</v>
          </cell>
        </row>
        <row r="618">
          <cell r="A618" t="str">
            <v>სადეპოზიტო სერთიფიკატი</v>
          </cell>
          <cell r="B618" t="b">
            <v>0</v>
          </cell>
          <cell r="C618" t="b">
            <v>1</v>
          </cell>
          <cell r="D618" t="str">
            <v>EUR</v>
          </cell>
          <cell r="E618">
            <v>4</v>
          </cell>
          <cell r="F618">
            <v>3</v>
          </cell>
          <cell r="G618">
            <v>472707.65665399999</v>
          </cell>
          <cell r="H618">
            <v>465674.63779399998</v>
          </cell>
          <cell r="I618">
            <v>13</v>
          </cell>
        </row>
        <row r="619">
          <cell r="A619" t="str">
            <v>სადეპოზიტო სერთიფიკატი</v>
          </cell>
          <cell r="B619" t="b">
            <v>0</v>
          </cell>
          <cell r="C619" t="b">
            <v>1</v>
          </cell>
          <cell r="D619" t="str">
            <v>EUR</v>
          </cell>
          <cell r="E619">
            <v>5</v>
          </cell>
          <cell r="F619">
            <v>5</v>
          </cell>
          <cell r="G619">
            <v>1406688.4406419999</v>
          </cell>
          <cell r="H619">
            <v>249553.77949399999</v>
          </cell>
          <cell r="I619">
            <v>3</v>
          </cell>
        </row>
        <row r="620">
          <cell r="A620" t="str">
            <v>სადეპოზიტო სერთიფიკატი</v>
          </cell>
          <cell r="B620" t="b">
            <v>0</v>
          </cell>
          <cell r="C620" t="b">
            <v>1</v>
          </cell>
          <cell r="D620" t="str">
            <v>EUR</v>
          </cell>
          <cell r="E620">
            <v>6</v>
          </cell>
          <cell r="F620">
            <v>4</v>
          </cell>
          <cell r="G620">
            <v>18964997.045596998</v>
          </cell>
          <cell r="H620">
            <v>8591448.8840299994</v>
          </cell>
          <cell r="I620">
            <v>41</v>
          </cell>
        </row>
        <row r="621">
          <cell r="A621" t="str">
            <v>სადეპოზიტო სერთიფიკატი</v>
          </cell>
          <cell r="B621" t="b">
            <v>0</v>
          </cell>
          <cell r="C621" t="b">
            <v>1</v>
          </cell>
          <cell r="D621" t="str">
            <v>EUR</v>
          </cell>
          <cell r="E621">
            <v>7</v>
          </cell>
          <cell r="F621">
            <v>3</v>
          </cell>
          <cell r="G621">
            <v>1035158.882196</v>
          </cell>
          <cell r="H621">
            <v>862632.40182999999</v>
          </cell>
          <cell r="I621">
            <v>1</v>
          </cell>
        </row>
        <row r="622">
          <cell r="A622" t="str">
            <v>სადეპოზიტო სერთიფიკატი</v>
          </cell>
          <cell r="B622" t="b">
            <v>0</v>
          </cell>
          <cell r="C622" t="b">
            <v>1</v>
          </cell>
          <cell r="D622" t="str">
            <v>GEL</v>
          </cell>
          <cell r="E622">
            <v>5</v>
          </cell>
          <cell r="F622">
            <v>5</v>
          </cell>
          <cell r="G622">
            <v>13095550</v>
          </cell>
          <cell r="H622">
            <v>1176000</v>
          </cell>
          <cell r="I622">
            <v>14</v>
          </cell>
        </row>
        <row r="623">
          <cell r="A623" t="str">
            <v>სადეპოზიტო სერთიფიკატი</v>
          </cell>
          <cell r="B623" t="b">
            <v>0</v>
          </cell>
          <cell r="C623" t="b">
            <v>1</v>
          </cell>
          <cell r="D623" t="str">
            <v>GEL</v>
          </cell>
          <cell r="E623">
            <v>6</v>
          </cell>
          <cell r="F623">
            <v>4</v>
          </cell>
          <cell r="G623">
            <v>157693270.07499999</v>
          </cell>
          <cell r="H623">
            <v>13881921.26</v>
          </cell>
          <cell r="I623">
            <v>63</v>
          </cell>
        </row>
        <row r="624">
          <cell r="A624" t="str">
            <v>სადეპოზიტო სერთიფიკატი</v>
          </cell>
          <cell r="B624" t="b">
            <v>0</v>
          </cell>
          <cell r="C624" t="b">
            <v>1</v>
          </cell>
          <cell r="D624" t="str">
            <v>GEL</v>
          </cell>
          <cell r="E624">
            <v>7</v>
          </cell>
          <cell r="F624">
            <v>3</v>
          </cell>
          <cell r="G624">
            <v>90662566.721499994</v>
          </cell>
          <cell r="H624">
            <v>7480889.8899999997</v>
          </cell>
          <cell r="I624">
            <v>11</v>
          </cell>
        </row>
        <row r="625">
          <cell r="A625" t="str">
            <v>სადეპოზიტო სერთიფიკატი</v>
          </cell>
          <cell r="B625" t="b">
            <v>0</v>
          </cell>
          <cell r="C625" t="b">
            <v>1</v>
          </cell>
          <cell r="D625" t="str">
            <v>GEL</v>
          </cell>
          <cell r="E625">
            <v>8</v>
          </cell>
          <cell r="F625">
            <v>2</v>
          </cell>
          <cell r="G625">
            <v>41276628.090000004</v>
          </cell>
          <cell r="H625">
            <v>3481966.19</v>
          </cell>
          <cell r="I625">
            <v>2</v>
          </cell>
        </row>
        <row r="626">
          <cell r="A626" t="str">
            <v>სადეპოზიტო სერთიფიკატი</v>
          </cell>
          <cell r="B626" t="b">
            <v>0</v>
          </cell>
          <cell r="C626" t="b">
            <v>1</v>
          </cell>
          <cell r="D626" t="str">
            <v>GEL</v>
          </cell>
          <cell r="E626">
            <v>8</v>
          </cell>
          <cell r="F626">
            <v>5</v>
          </cell>
          <cell r="G626">
            <v>34698100</v>
          </cell>
          <cell r="H626">
            <v>3037000</v>
          </cell>
          <cell r="I626">
            <v>2</v>
          </cell>
        </row>
        <row r="627">
          <cell r="A627" t="str">
            <v>სადეპოზიტო სერთიფიკატი</v>
          </cell>
          <cell r="B627" t="b">
            <v>0</v>
          </cell>
          <cell r="C627" t="b">
            <v>1</v>
          </cell>
          <cell r="D627" t="str">
            <v>USD</v>
          </cell>
          <cell r="E627">
            <v>3</v>
          </cell>
          <cell r="F627">
            <v>3</v>
          </cell>
          <cell r="G627">
            <v>2363173.793571</v>
          </cell>
          <cell r="H627">
            <v>706145.39418800001</v>
          </cell>
          <cell r="I627">
            <v>45</v>
          </cell>
        </row>
        <row r="628">
          <cell r="A628" t="str">
            <v>სადეპოზიტო სერთიფიკატი</v>
          </cell>
          <cell r="B628" t="b">
            <v>0</v>
          </cell>
          <cell r="C628" t="b">
            <v>1</v>
          </cell>
          <cell r="D628" t="str">
            <v>USD</v>
          </cell>
          <cell r="E628">
            <v>4</v>
          </cell>
          <cell r="F628">
            <v>2</v>
          </cell>
          <cell r="G628">
            <v>240037.96034600001</v>
          </cell>
          <cell r="H628">
            <v>105009.307377</v>
          </cell>
          <cell r="I628">
            <v>3</v>
          </cell>
        </row>
        <row r="629">
          <cell r="A629" t="str">
            <v>სადეპოზიტო სერთიფიკატი</v>
          </cell>
          <cell r="B629" t="b">
            <v>0</v>
          </cell>
          <cell r="C629" t="b">
            <v>1</v>
          </cell>
          <cell r="D629" t="str">
            <v>USD</v>
          </cell>
          <cell r="E629">
            <v>5</v>
          </cell>
          <cell r="F629">
            <v>1</v>
          </cell>
          <cell r="G629">
            <v>78727.017219999994</v>
          </cell>
          <cell r="H629">
            <v>50791.624013000001</v>
          </cell>
          <cell r="I629">
            <v>1</v>
          </cell>
        </row>
        <row r="630">
          <cell r="A630" t="str">
            <v>სადეპოზიტო სერთიფიკატი</v>
          </cell>
          <cell r="B630" t="b">
            <v>1</v>
          </cell>
          <cell r="C630" t="b">
            <v>0</v>
          </cell>
          <cell r="D630" t="str">
            <v>GEL</v>
          </cell>
          <cell r="E630">
            <v>8</v>
          </cell>
          <cell r="F630">
            <v>2</v>
          </cell>
          <cell r="G630">
            <v>28706336.032000002</v>
          </cell>
          <cell r="H630">
            <v>2590740.3199999998</v>
          </cell>
          <cell r="I630">
            <v>2</v>
          </cell>
        </row>
        <row r="631">
          <cell r="A631" t="str">
            <v>სადეპოზიტო სერთიფიკატი</v>
          </cell>
          <cell r="B631" t="b">
            <v>1</v>
          </cell>
          <cell r="C631" t="b">
            <v>1</v>
          </cell>
          <cell r="D631" t="str">
            <v>GEL</v>
          </cell>
          <cell r="E631">
            <v>5</v>
          </cell>
          <cell r="F631">
            <v>3</v>
          </cell>
          <cell r="G631">
            <v>1110000</v>
          </cell>
          <cell r="H631">
            <v>100000</v>
          </cell>
          <cell r="I631">
            <v>1</v>
          </cell>
        </row>
        <row r="632">
          <cell r="A632" t="str">
            <v>სადეპოზიტო სერთიფიკატი</v>
          </cell>
          <cell r="B632" t="b">
            <v>1</v>
          </cell>
          <cell r="C632" t="b">
            <v>1</v>
          </cell>
          <cell r="D632" t="str">
            <v>GEL</v>
          </cell>
          <cell r="E632">
            <v>6</v>
          </cell>
          <cell r="F632">
            <v>2</v>
          </cell>
          <cell r="G632">
            <v>11696195.98</v>
          </cell>
          <cell r="H632">
            <v>1017060.52</v>
          </cell>
          <cell r="I632">
            <v>4</v>
          </cell>
        </row>
        <row r="633">
          <cell r="A633" t="str">
            <v>მიმდინარე ანგარიში</v>
          </cell>
          <cell r="B633" t="b">
            <v>1</v>
          </cell>
          <cell r="C633" t="b">
            <v>1</v>
          </cell>
          <cell r="D633" t="str">
            <v>USD</v>
          </cell>
          <cell r="E633">
            <v>7</v>
          </cell>
          <cell r="F633">
            <v>1</v>
          </cell>
          <cell r="G633">
            <v>21932637.753412999</v>
          </cell>
          <cell r="H633">
            <v>86783119.942765996</v>
          </cell>
          <cell r="I633">
            <v>122</v>
          </cell>
        </row>
        <row r="634">
          <cell r="A634" t="str">
            <v>მოთხოვნამდე</v>
          </cell>
          <cell r="B634" t="b">
            <v>0</v>
          </cell>
          <cell r="C634" t="b">
            <v>0</v>
          </cell>
          <cell r="D634" t="str">
            <v>EUR</v>
          </cell>
          <cell r="E634">
            <v>2</v>
          </cell>
          <cell r="F634">
            <v>1</v>
          </cell>
          <cell r="G634">
            <v>2929.4073509999998</v>
          </cell>
          <cell r="H634">
            <v>87670.792656000005</v>
          </cell>
          <cell r="I634">
            <v>59</v>
          </cell>
        </row>
        <row r="635">
          <cell r="A635" t="str">
            <v>მოთხოვნამდე</v>
          </cell>
          <cell r="B635" t="b">
            <v>0</v>
          </cell>
          <cell r="C635" t="b">
            <v>0</v>
          </cell>
          <cell r="D635" t="str">
            <v>EUR</v>
          </cell>
          <cell r="E635">
            <v>5</v>
          </cell>
          <cell r="F635">
            <v>1</v>
          </cell>
          <cell r="G635">
            <v>0</v>
          </cell>
          <cell r="H635">
            <v>3524656.0972520001</v>
          </cell>
          <cell r="I635">
            <v>50</v>
          </cell>
        </row>
        <row r="636">
          <cell r="A636" t="str">
            <v>მოთხოვნამდე</v>
          </cell>
          <cell r="B636" t="b">
            <v>0</v>
          </cell>
          <cell r="C636" t="b">
            <v>0</v>
          </cell>
          <cell r="D636" t="str">
            <v>EUR</v>
          </cell>
          <cell r="E636">
            <v>8</v>
          </cell>
          <cell r="F636">
            <v>1</v>
          </cell>
          <cell r="G636">
            <v>8197591.5118349995</v>
          </cell>
          <cell r="H636">
            <v>21267480.913043998</v>
          </cell>
          <cell r="I636">
            <v>9</v>
          </cell>
        </row>
        <row r="637">
          <cell r="A637" t="str">
            <v>მოთხოვნამდე</v>
          </cell>
          <cell r="B637" t="b">
            <v>0</v>
          </cell>
          <cell r="C637" t="b">
            <v>0</v>
          </cell>
          <cell r="D637" t="str">
            <v>USD</v>
          </cell>
          <cell r="E637">
            <v>1</v>
          </cell>
          <cell r="F637">
            <v>1</v>
          </cell>
          <cell r="G637">
            <v>419837.275348</v>
          </cell>
          <cell r="H637">
            <v>663815.81606561004</v>
          </cell>
          <cell r="I637">
            <v>4594</v>
          </cell>
        </row>
        <row r="638">
          <cell r="A638" t="str">
            <v>მოთხოვნამდე</v>
          </cell>
          <cell r="B638" t="b">
            <v>0</v>
          </cell>
          <cell r="C638" t="b">
            <v>0</v>
          </cell>
          <cell r="D638" t="str">
            <v>USD</v>
          </cell>
          <cell r="E638">
            <v>4</v>
          </cell>
          <cell r="F638">
            <v>1</v>
          </cell>
          <cell r="G638">
            <v>9770268.8322379999</v>
          </cell>
          <cell r="H638">
            <v>16739633.125449</v>
          </cell>
          <cell r="I638">
            <v>514</v>
          </cell>
        </row>
        <row r="639">
          <cell r="A639" t="str">
            <v>მოთხოვნამდე</v>
          </cell>
          <cell r="B639" t="b">
            <v>0</v>
          </cell>
          <cell r="C639" t="b">
            <v>1</v>
          </cell>
          <cell r="D639" t="str">
            <v>EUR</v>
          </cell>
          <cell r="E639">
            <v>1</v>
          </cell>
          <cell r="F639">
            <v>1</v>
          </cell>
          <cell r="G639">
            <v>494.27715899999998</v>
          </cell>
          <cell r="H639">
            <v>955481.89634600002</v>
          </cell>
          <cell r="I639">
            <v>13677</v>
          </cell>
        </row>
        <row r="640">
          <cell r="A640" t="str">
            <v>მოთხოვნამდე</v>
          </cell>
          <cell r="B640" t="b">
            <v>0</v>
          </cell>
          <cell r="C640" t="b">
            <v>1</v>
          </cell>
          <cell r="D640" t="str">
            <v>EUR</v>
          </cell>
          <cell r="E640">
            <v>4</v>
          </cell>
          <cell r="F640">
            <v>1</v>
          </cell>
          <cell r="G640">
            <v>175274.64578200001</v>
          </cell>
          <cell r="H640">
            <v>20952924.303084001</v>
          </cell>
          <cell r="I640">
            <v>665</v>
          </cell>
        </row>
        <row r="641">
          <cell r="A641" t="str">
            <v>მოთხოვნამდე</v>
          </cell>
          <cell r="B641" t="b">
            <v>0</v>
          </cell>
          <cell r="C641" t="b">
            <v>1</v>
          </cell>
          <cell r="D641" t="str">
            <v>GEL</v>
          </cell>
          <cell r="E641">
            <v>3</v>
          </cell>
          <cell r="F641">
            <v>1</v>
          </cell>
          <cell r="G641">
            <v>321698378.491</v>
          </cell>
          <cell r="H641">
            <v>65057574.486000001</v>
          </cell>
          <cell r="I641">
            <v>10303</v>
          </cell>
        </row>
        <row r="642">
          <cell r="A642" t="str">
            <v>მოთხოვნამდე</v>
          </cell>
          <cell r="B642" t="b">
            <v>0</v>
          </cell>
          <cell r="C642" t="b">
            <v>1</v>
          </cell>
          <cell r="D642" t="str">
            <v>GEL</v>
          </cell>
          <cell r="E642">
            <v>6</v>
          </cell>
          <cell r="F642">
            <v>1</v>
          </cell>
          <cell r="G642">
            <v>106513590.04000001</v>
          </cell>
          <cell r="H642">
            <v>20227087.960000001</v>
          </cell>
          <cell r="I642">
            <v>126</v>
          </cell>
        </row>
        <row r="643">
          <cell r="A643" t="str">
            <v>მოთხოვნამდე</v>
          </cell>
          <cell r="B643" t="b">
            <v>0</v>
          </cell>
          <cell r="C643" t="b">
            <v>1</v>
          </cell>
          <cell r="D643" t="str">
            <v>OTH</v>
          </cell>
          <cell r="E643">
            <v>9</v>
          </cell>
          <cell r="F643">
            <v>1</v>
          </cell>
          <cell r="G643">
            <v>55445938.299984001</v>
          </cell>
          <cell r="H643">
            <v>13046103.129408</v>
          </cell>
          <cell r="I643">
            <v>1</v>
          </cell>
        </row>
        <row r="644">
          <cell r="A644" t="str">
            <v>მოთხოვნამდე</v>
          </cell>
          <cell r="B644" t="b">
            <v>1</v>
          </cell>
          <cell r="C644" t="b">
            <v>0</v>
          </cell>
          <cell r="D644" t="str">
            <v>EUR</v>
          </cell>
          <cell r="E644">
            <v>1</v>
          </cell>
          <cell r="F644">
            <v>1</v>
          </cell>
          <cell r="G644">
            <v>0</v>
          </cell>
          <cell r="H644">
            <v>1.3712679999999999</v>
          </cell>
          <cell r="I644">
            <v>1</v>
          </cell>
        </row>
        <row r="645">
          <cell r="A645" t="str">
            <v>მოთხოვნამდე</v>
          </cell>
          <cell r="B645" t="b">
            <v>1</v>
          </cell>
          <cell r="C645" t="b">
            <v>0</v>
          </cell>
          <cell r="D645" t="str">
            <v>EUR</v>
          </cell>
          <cell r="E645">
            <v>4</v>
          </cell>
          <cell r="F645">
            <v>1</v>
          </cell>
          <cell r="G645">
            <v>0</v>
          </cell>
          <cell r="H645">
            <v>21755.996798</v>
          </cell>
          <cell r="I645">
            <v>1</v>
          </cell>
        </row>
        <row r="646">
          <cell r="A646" t="str">
            <v>მოთხოვნამდე</v>
          </cell>
          <cell r="B646" t="b">
            <v>1</v>
          </cell>
          <cell r="C646" t="b">
            <v>1</v>
          </cell>
          <cell r="D646" t="str">
            <v>GEL</v>
          </cell>
          <cell r="E646">
            <v>2</v>
          </cell>
          <cell r="F646">
            <v>1</v>
          </cell>
          <cell r="G646">
            <v>127646.38</v>
          </cell>
          <cell r="H646">
            <v>52043.61</v>
          </cell>
          <cell r="I646">
            <v>37</v>
          </cell>
        </row>
        <row r="647">
          <cell r="A647" t="str">
            <v>სადეპოზიტო სერთიფიკატი</v>
          </cell>
          <cell r="B647" t="b">
            <v>0</v>
          </cell>
          <cell r="C647" t="b">
            <v>0</v>
          </cell>
          <cell r="D647" t="str">
            <v>GEL</v>
          </cell>
          <cell r="E647">
            <v>3</v>
          </cell>
          <cell r="F647">
            <v>1</v>
          </cell>
          <cell r="G647">
            <v>267774.54499999998</v>
          </cell>
          <cell r="H647">
            <v>24909.26</v>
          </cell>
          <cell r="I647">
            <v>2</v>
          </cell>
        </row>
        <row r="648">
          <cell r="A648" t="str">
            <v>სადეპოზიტო სერთიფიკატი</v>
          </cell>
          <cell r="B648" t="b">
            <v>0</v>
          </cell>
          <cell r="C648" t="b">
            <v>0</v>
          </cell>
          <cell r="D648" t="str">
            <v>GEL</v>
          </cell>
          <cell r="E648">
            <v>3</v>
          </cell>
          <cell r="F648">
            <v>4</v>
          </cell>
          <cell r="G648">
            <v>1812121.94</v>
          </cell>
          <cell r="H648">
            <v>165391.47</v>
          </cell>
          <cell r="I648">
            <v>16</v>
          </cell>
        </row>
        <row r="649">
          <cell r="A649" t="str">
            <v>სადეპოზიტო სერთიფიკატი</v>
          </cell>
          <cell r="B649" t="b">
            <v>0</v>
          </cell>
          <cell r="C649" t="b">
            <v>0</v>
          </cell>
          <cell r="D649" t="str">
            <v>GEL</v>
          </cell>
          <cell r="E649">
            <v>4</v>
          </cell>
          <cell r="F649">
            <v>3</v>
          </cell>
          <cell r="G649">
            <v>3113247.179</v>
          </cell>
          <cell r="H649">
            <v>314466.09999999998</v>
          </cell>
          <cell r="I649">
            <v>9</v>
          </cell>
        </row>
        <row r="650">
          <cell r="A650" t="str">
            <v>სადეპოზიტო სერთიფიკატი</v>
          </cell>
          <cell r="B650" t="b">
            <v>0</v>
          </cell>
          <cell r="C650" t="b">
            <v>0</v>
          </cell>
          <cell r="D650" t="str">
            <v>GEL</v>
          </cell>
          <cell r="E650">
            <v>5</v>
          </cell>
          <cell r="F650">
            <v>2</v>
          </cell>
          <cell r="G650">
            <v>10986630.290999999</v>
          </cell>
          <cell r="H650">
            <v>956803.05</v>
          </cell>
          <cell r="I650">
            <v>15</v>
          </cell>
        </row>
        <row r="651">
          <cell r="A651" t="str">
            <v>სადეპოზიტო სერთიფიკატი</v>
          </cell>
          <cell r="B651" t="b">
            <v>0</v>
          </cell>
          <cell r="C651" t="b">
            <v>0</v>
          </cell>
          <cell r="D651" t="str">
            <v>OTH</v>
          </cell>
          <cell r="E651">
            <v>5</v>
          </cell>
          <cell r="F651">
            <v>5</v>
          </cell>
          <cell r="G651">
            <v>185662.36827599999</v>
          </cell>
          <cell r="H651">
            <v>53046.390936000003</v>
          </cell>
          <cell r="I651">
            <v>1</v>
          </cell>
        </row>
        <row r="652">
          <cell r="A652" t="str">
            <v>სადეპოზიტო სერთიფიკატი</v>
          </cell>
          <cell r="B652" t="b">
            <v>0</v>
          </cell>
          <cell r="C652" t="b">
            <v>0</v>
          </cell>
          <cell r="D652" t="str">
            <v>OTH</v>
          </cell>
          <cell r="E652">
            <v>6</v>
          </cell>
          <cell r="F652">
            <v>4</v>
          </cell>
          <cell r="G652">
            <v>3480824.0862989998</v>
          </cell>
          <cell r="H652">
            <v>1023771.790088</v>
          </cell>
          <cell r="I652">
            <v>3</v>
          </cell>
        </row>
        <row r="653">
          <cell r="A653" t="str">
            <v>სადეპოზიტო სერთიფიკატი</v>
          </cell>
          <cell r="B653" t="b">
            <v>0</v>
          </cell>
          <cell r="C653" t="b">
            <v>0</v>
          </cell>
          <cell r="D653" t="str">
            <v>OTH</v>
          </cell>
          <cell r="E653">
            <v>7</v>
          </cell>
          <cell r="F653">
            <v>3</v>
          </cell>
          <cell r="G653">
            <v>4242274.7967689997</v>
          </cell>
          <cell r="H653">
            <v>1867262.128056</v>
          </cell>
          <cell r="I653">
            <v>3</v>
          </cell>
        </row>
        <row r="654">
          <cell r="A654" t="str">
            <v>სადეპოზიტო სერთიფიკატი</v>
          </cell>
          <cell r="B654" t="b">
            <v>0</v>
          </cell>
          <cell r="C654" t="b">
            <v>0</v>
          </cell>
          <cell r="D654" t="str">
            <v>OTH</v>
          </cell>
          <cell r="E654">
            <v>8</v>
          </cell>
          <cell r="F654">
            <v>5</v>
          </cell>
          <cell r="G654">
            <v>11883340</v>
          </cell>
          <cell r="H654">
            <v>2376668</v>
          </cell>
          <cell r="I654">
            <v>1</v>
          </cell>
        </row>
        <row r="655">
          <cell r="A655" t="str">
            <v>სადეპოზიტო სერთიფიკატი</v>
          </cell>
          <cell r="B655" t="b">
            <v>0</v>
          </cell>
          <cell r="C655" t="b">
            <v>1</v>
          </cell>
          <cell r="D655" t="str">
            <v>OTH</v>
          </cell>
          <cell r="E655">
            <v>3</v>
          </cell>
          <cell r="F655">
            <v>5</v>
          </cell>
          <cell r="G655">
            <v>34672.849955999998</v>
          </cell>
          <cell r="H655">
            <v>7705.0777680000001</v>
          </cell>
          <cell r="I655">
            <v>1</v>
          </cell>
        </row>
        <row r="656">
          <cell r="A656" t="str">
            <v>სადეპოზიტო სერთიფიკატი</v>
          </cell>
          <cell r="B656" t="b">
            <v>0</v>
          </cell>
          <cell r="C656" t="b">
            <v>1</v>
          </cell>
          <cell r="D656" t="str">
            <v>OTH</v>
          </cell>
          <cell r="E656">
            <v>4</v>
          </cell>
          <cell r="F656">
            <v>4</v>
          </cell>
          <cell r="G656">
            <v>1327028.896921</v>
          </cell>
          <cell r="H656">
            <v>460870.55664800003</v>
          </cell>
          <cell r="I656">
            <v>14</v>
          </cell>
        </row>
        <row r="657">
          <cell r="A657" t="str">
            <v>სადეპოზიტო სერთიფიკატი</v>
          </cell>
          <cell r="B657" t="b">
            <v>0</v>
          </cell>
          <cell r="C657" t="b">
            <v>1</v>
          </cell>
          <cell r="D657" t="str">
            <v>OTH</v>
          </cell>
          <cell r="E657">
            <v>6</v>
          </cell>
          <cell r="F657">
            <v>5</v>
          </cell>
          <cell r="G657">
            <v>547467.95032800001</v>
          </cell>
          <cell r="H657">
            <v>140376.39752</v>
          </cell>
          <cell r="I657">
            <v>1</v>
          </cell>
        </row>
        <row r="658">
          <cell r="A658" t="str">
            <v>სადეპოზიტო სერთიფიკატი</v>
          </cell>
          <cell r="B658" t="b">
            <v>0</v>
          </cell>
          <cell r="C658" t="b">
            <v>1</v>
          </cell>
          <cell r="D658" t="str">
            <v>OTH</v>
          </cell>
          <cell r="E658">
            <v>7</v>
          </cell>
          <cell r="F658">
            <v>4</v>
          </cell>
          <cell r="G658">
            <v>9782853.6016830001</v>
          </cell>
          <cell r="H658">
            <v>2941166.594</v>
          </cell>
          <cell r="I658">
            <v>4</v>
          </cell>
        </row>
        <row r="659">
          <cell r="A659" t="str">
            <v>სადეპოზიტო სერთიფიკატი</v>
          </cell>
          <cell r="B659" t="b">
            <v>0</v>
          </cell>
          <cell r="C659" t="b">
            <v>1</v>
          </cell>
          <cell r="D659" t="str">
            <v>USD</v>
          </cell>
          <cell r="E659">
            <v>8</v>
          </cell>
          <cell r="F659">
            <v>5</v>
          </cell>
          <cell r="G659">
            <v>302071787.82861501</v>
          </cell>
          <cell r="H659">
            <v>53966805.960288003</v>
          </cell>
          <cell r="I659">
            <v>26</v>
          </cell>
        </row>
        <row r="660">
          <cell r="A660" t="str">
            <v>სადეპოზიტო სერთიფიკატი</v>
          </cell>
          <cell r="B660" t="b">
            <v>0</v>
          </cell>
          <cell r="C660" t="b">
            <v>1</v>
          </cell>
          <cell r="D660" t="str">
            <v>USD</v>
          </cell>
          <cell r="E660">
            <v>9</v>
          </cell>
          <cell r="F660">
            <v>4</v>
          </cell>
          <cell r="G660">
            <v>163454710.62582999</v>
          </cell>
          <cell r="H660">
            <v>36127219.014913</v>
          </cell>
          <cell r="I660">
            <v>4</v>
          </cell>
        </row>
        <row r="661">
          <cell r="A661" t="str">
            <v>სადეპოზიტო სერთიფიკატი</v>
          </cell>
          <cell r="B661" t="b">
            <v>1</v>
          </cell>
          <cell r="C661" t="b">
            <v>1</v>
          </cell>
          <cell r="D661" t="str">
            <v>USD</v>
          </cell>
          <cell r="E661">
            <v>8</v>
          </cell>
          <cell r="F661">
            <v>3</v>
          </cell>
          <cell r="G661">
            <v>19011848.273045</v>
          </cell>
          <cell r="H661">
            <v>6635769.5157260001</v>
          </cell>
          <cell r="I661">
            <v>2</v>
          </cell>
        </row>
        <row r="662">
          <cell r="A662" t="str">
            <v>მიმდინარე ანგარიში</v>
          </cell>
          <cell r="B662" t="b">
            <v>0</v>
          </cell>
          <cell r="C662" t="b">
            <v>0</v>
          </cell>
          <cell r="D662" t="str">
            <v>USD</v>
          </cell>
          <cell r="E662">
            <v>9</v>
          </cell>
          <cell r="F662">
            <v>1</v>
          </cell>
          <cell r="G662">
            <v>0</v>
          </cell>
          <cell r="H662">
            <v>6371120.5999999996</v>
          </cell>
          <cell r="I662">
            <v>1</v>
          </cell>
        </row>
        <row r="663">
          <cell r="A663" t="str">
            <v>მიმდინარე ანგარიში</v>
          </cell>
          <cell r="B663" t="b">
            <v>0</v>
          </cell>
          <cell r="C663" t="b">
            <v>1</v>
          </cell>
          <cell r="D663" t="str">
            <v>GEL</v>
          </cell>
          <cell r="E663">
            <v>1</v>
          </cell>
          <cell r="F663">
            <v>1</v>
          </cell>
          <cell r="G663">
            <v>4435.0409479999998</v>
          </cell>
          <cell r="H663">
            <v>7365476.4622</v>
          </cell>
          <cell r="I663">
            <v>289890</v>
          </cell>
        </row>
        <row r="664">
          <cell r="A664" t="str">
            <v>მიმდინარე ანგარიში</v>
          </cell>
          <cell r="B664" t="b">
            <v>0</v>
          </cell>
          <cell r="C664" t="b">
            <v>1</v>
          </cell>
          <cell r="D664" t="str">
            <v>GEL</v>
          </cell>
          <cell r="E664">
            <v>4</v>
          </cell>
          <cell r="F664">
            <v>1</v>
          </cell>
          <cell r="G664">
            <v>284333.96373100003</v>
          </cell>
          <cell r="H664">
            <v>6707386.6799999997</v>
          </cell>
          <cell r="I664">
            <v>213</v>
          </cell>
        </row>
        <row r="665">
          <cell r="A665" t="str">
            <v>მიმდინარე ანგარიში</v>
          </cell>
          <cell r="B665" t="b">
            <v>0</v>
          </cell>
          <cell r="C665" t="b">
            <v>1</v>
          </cell>
          <cell r="D665" t="str">
            <v>USD</v>
          </cell>
          <cell r="E665">
            <v>1</v>
          </cell>
          <cell r="F665">
            <v>1</v>
          </cell>
          <cell r="G665">
            <v>4281.3438930000002</v>
          </cell>
          <cell r="H665">
            <v>686206.74986473995</v>
          </cell>
          <cell r="I665">
            <v>9624</v>
          </cell>
        </row>
        <row r="666">
          <cell r="A666" t="str">
            <v>მიმდინარე ანგარიში</v>
          </cell>
          <cell r="B666" t="b">
            <v>0</v>
          </cell>
          <cell r="C666" t="b">
            <v>1</v>
          </cell>
          <cell r="D666" t="str">
            <v>USD</v>
          </cell>
          <cell r="E666">
            <v>4</v>
          </cell>
          <cell r="F666">
            <v>1</v>
          </cell>
          <cell r="G666">
            <v>260129.53249899999</v>
          </cell>
          <cell r="H666">
            <v>6505065.669427</v>
          </cell>
          <cell r="I666">
            <v>198</v>
          </cell>
        </row>
        <row r="667">
          <cell r="A667" t="str">
            <v>მიმდინარე ანგარიში</v>
          </cell>
          <cell r="B667" t="b">
            <v>0</v>
          </cell>
          <cell r="C667" t="b">
            <v>1</v>
          </cell>
          <cell r="D667" t="str">
            <v>USD</v>
          </cell>
          <cell r="E667">
            <v>7</v>
          </cell>
          <cell r="F667">
            <v>1</v>
          </cell>
          <cell r="G667">
            <v>0</v>
          </cell>
          <cell r="H667">
            <v>7781265.3897550004</v>
          </cell>
          <cell r="I667">
            <v>11</v>
          </cell>
        </row>
        <row r="668">
          <cell r="A668" t="str">
            <v>მიმდინარე ანგარიში</v>
          </cell>
          <cell r="B668" t="b">
            <v>1</v>
          </cell>
          <cell r="C668" t="b">
            <v>0</v>
          </cell>
          <cell r="D668" t="str">
            <v>GEL</v>
          </cell>
          <cell r="E668">
            <v>1</v>
          </cell>
          <cell r="F668">
            <v>1</v>
          </cell>
          <cell r="G668">
            <v>0</v>
          </cell>
          <cell r="H668">
            <v>12661.33</v>
          </cell>
          <cell r="I668">
            <v>127</v>
          </cell>
        </row>
        <row r="669">
          <cell r="A669" t="str">
            <v>მიმდინარე ანგარიში</v>
          </cell>
          <cell r="B669" t="b">
            <v>1</v>
          </cell>
          <cell r="C669" t="b">
            <v>0</v>
          </cell>
          <cell r="D669" t="str">
            <v>GEL</v>
          </cell>
          <cell r="E669">
            <v>4</v>
          </cell>
          <cell r="F669">
            <v>1</v>
          </cell>
          <cell r="G669">
            <v>0</v>
          </cell>
          <cell r="H669">
            <v>216426.34</v>
          </cell>
          <cell r="I669">
            <v>6</v>
          </cell>
        </row>
        <row r="670">
          <cell r="A670" t="str">
            <v>მიმდინარე ანგარიში</v>
          </cell>
          <cell r="B670" t="b">
            <v>1</v>
          </cell>
          <cell r="C670" t="b">
            <v>0</v>
          </cell>
          <cell r="D670" t="str">
            <v>USD</v>
          </cell>
          <cell r="E670">
            <v>1</v>
          </cell>
          <cell r="F670">
            <v>1</v>
          </cell>
          <cell r="G670">
            <v>0</v>
          </cell>
          <cell r="H670">
            <v>21503.084966999999</v>
          </cell>
          <cell r="I670">
            <v>105</v>
          </cell>
        </row>
        <row r="671">
          <cell r="A671" t="str">
            <v>მიმდინარე ანგარიში</v>
          </cell>
          <cell r="B671" t="b">
            <v>1</v>
          </cell>
          <cell r="C671" t="b">
            <v>0</v>
          </cell>
          <cell r="D671" t="str">
            <v>USD</v>
          </cell>
          <cell r="E671">
            <v>4</v>
          </cell>
          <cell r="F671">
            <v>1</v>
          </cell>
          <cell r="G671">
            <v>50456.897354000001</v>
          </cell>
          <cell r="H671">
            <v>232884.855346</v>
          </cell>
          <cell r="I671">
            <v>7</v>
          </cell>
        </row>
        <row r="672">
          <cell r="A672" t="str">
            <v>მიმდინარე ანგარიში</v>
          </cell>
          <cell r="B672" t="b">
            <v>1</v>
          </cell>
          <cell r="C672" t="b">
            <v>0</v>
          </cell>
          <cell r="D672" t="str">
            <v>USD</v>
          </cell>
          <cell r="E672">
            <v>7</v>
          </cell>
          <cell r="F672">
            <v>1</v>
          </cell>
          <cell r="G672">
            <v>256776.66763499999</v>
          </cell>
          <cell r="H672">
            <v>5401934.0918269996</v>
          </cell>
          <cell r="I672">
            <v>8</v>
          </cell>
        </row>
        <row r="673">
          <cell r="A673" t="str">
            <v>მოთხოვნამდე</v>
          </cell>
          <cell r="B673" t="b">
            <v>0</v>
          </cell>
          <cell r="C673" t="b">
            <v>0</v>
          </cell>
          <cell r="D673" t="str">
            <v>GEL</v>
          </cell>
          <cell r="E673">
            <v>3</v>
          </cell>
          <cell r="F673">
            <v>1</v>
          </cell>
          <cell r="G673">
            <v>6263388.2549999999</v>
          </cell>
          <cell r="H673">
            <v>2037320.21</v>
          </cell>
          <cell r="I673">
            <v>314</v>
          </cell>
        </row>
        <row r="674">
          <cell r="A674" t="str">
            <v>მოთხოვნამდე</v>
          </cell>
          <cell r="B674" t="b">
            <v>0</v>
          </cell>
          <cell r="C674" t="b">
            <v>0</v>
          </cell>
          <cell r="D674" t="str">
            <v>GEL</v>
          </cell>
          <cell r="E674">
            <v>6</v>
          </cell>
          <cell r="F674">
            <v>1</v>
          </cell>
          <cell r="G674">
            <v>8219958.6799999997</v>
          </cell>
          <cell r="H674">
            <v>3285139.78</v>
          </cell>
          <cell r="I674">
            <v>19</v>
          </cell>
        </row>
        <row r="675">
          <cell r="A675" t="str">
            <v>მოთხოვნამდე</v>
          </cell>
          <cell r="B675" t="b">
            <v>0</v>
          </cell>
          <cell r="C675" t="b">
            <v>0</v>
          </cell>
          <cell r="D675" t="str">
            <v>OTH</v>
          </cell>
          <cell r="E675">
            <v>2</v>
          </cell>
          <cell r="F675">
            <v>1</v>
          </cell>
          <cell r="G675">
            <v>0</v>
          </cell>
          <cell r="H675">
            <v>5569.4718080000002</v>
          </cell>
          <cell r="I675">
            <v>4</v>
          </cell>
        </row>
        <row r="676">
          <cell r="A676" t="str">
            <v>მოთხოვნამდე</v>
          </cell>
          <cell r="B676" t="b">
            <v>0</v>
          </cell>
          <cell r="C676" t="b">
            <v>0</v>
          </cell>
          <cell r="D676" t="str">
            <v>OTH</v>
          </cell>
          <cell r="E676">
            <v>5</v>
          </cell>
          <cell r="F676">
            <v>1</v>
          </cell>
          <cell r="G676">
            <v>16131.08482</v>
          </cell>
          <cell r="H676">
            <v>224153.385304</v>
          </cell>
          <cell r="I676">
            <v>3</v>
          </cell>
        </row>
        <row r="677">
          <cell r="A677" t="str">
            <v>მოთხოვნამდე</v>
          </cell>
          <cell r="B677" t="b">
            <v>0</v>
          </cell>
          <cell r="C677" t="b">
            <v>0</v>
          </cell>
          <cell r="D677" t="str">
            <v>USD</v>
          </cell>
          <cell r="E677">
            <v>6</v>
          </cell>
          <cell r="F677">
            <v>1</v>
          </cell>
          <cell r="G677">
            <v>41782557.370949998</v>
          </cell>
          <cell r="H677">
            <v>59430985.163121</v>
          </cell>
          <cell r="I677">
            <v>291</v>
          </cell>
        </row>
        <row r="678">
          <cell r="A678" t="str">
            <v>მოთხოვნამდე</v>
          </cell>
          <cell r="B678" t="b">
            <v>0</v>
          </cell>
          <cell r="C678" t="b">
            <v>0</v>
          </cell>
          <cell r="D678" t="str">
            <v>USD</v>
          </cell>
          <cell r="E678">
            <v>9</v>
          </cell>
          <cell r="F678">
            <v>1</v>
          </cell>
          <cell r="G678">
            <v>7048944.6735760001</v>
          </cell>
          <cell r="H678">
            <v>12810340.830182999</v>
          </cell>
          <cell r="I678">
            <v>2</v>
          </cell>
        </row>
        <row r="679">
          <cell r="A679" t="str">
            <v>მოთხოვნამდე</v>
          </cell>
          <cell r="B679" t="b">
            <v>0</v>
          </cell>
          <cell r="C679" t="b">
            <v>1</v>
          </cell>
          <cell r="D679" t="str">
            <v>GEL</v>
          </cell>
          <cell r="E679">
            <v>1</v>
          </cell>
          <cell r="F679">
            <v>1</v>
          </cell>
          <cell r="G679">
            <v>29229423.7883</v>
          </cell>
          <cell r="H679">
            <v>6187480.6085999999</v>
          </cell>
          <cell r="I679">
            <v>120480</v>
          </cell>
        </row>
        <row r="680">
          <cell r="A680" t="str">
            <v>მოთხოვნამდე</v>
          </cell>
          <cell r="B680" t="b">
            <v>0</v>
          </cell>
          <cell r="C680" t="b">
            <v>1</v>
          </cell>
          <cell r="D680" t="str">
            <v>USD</v>
          </cell>
          <cell r="E680">
            <v>1</v>
          </cell>
          <cell r="F680">
            <v>1</v>
          </cell>
          <cell r="G680">
            <v>2523297.3967590001</v>
          </cell>
          <cell r="H680">
            <v>3250085.2578394199</v>
          </cell>
          <cell r="I680">
            <v>56808</v>
          </cell>
        </row>
        <row r="681">
          <cell r="A681" t="str">
            <v>მოთხოვნამდე</v>
          </cell>
          <cell r="B681" t="b">
            <v>0</v>
          </cell>
          <cell r="C681" t="b">
            <v>1</v>
          </cell>
          <cell r="D681" t="str">
            <v>USD</v>
          </cell>
          <cell r="E681">
            <v>4</v>
          </cell>
          <cell r="F681">
            <v>1</v>
          </cell>
          <cell r="G681">
            <v>93350432.511557996</v>
          </cell>
          <cell r="H681">
            <v>126981085.341085</v>
          </cell>
          <cell r="I681">
            <v>3962</v>
          </cell>
        </row>
        <row r="682">
          <cell r="A682" t="str">
            <v>მოთხოვნამდე</v>
          </cell>
          <cell r="B682" t="b">
            <v>1</v>
          </cell>
          <cell r="C682" t="b">
            <v>0</v>
          </cell>
          <cell r="D682" t="str">
            <v>GEL</v>
          </cell>
          <cell r="E682">
            <v>1</v>
          </cell>
          <cell r="F682">
            <v>1</v>
          </cell>
          <cell r="G682">
            <v>0.1</v>
          </cell>
          <cell r="H682">
            <v>0.05</v>
          </cell>
          <cell r="I682">
            <v>1</v>
          </cell>
        </row>
        <row r="683">
          <cell r="A683" t="str">
            <v>მოთხოვნამდე</v>
          </cell>
          <cell r="B683" t="b">
            <v>1</v>
          </cell>
          <cell r="C683" t="b">
            <v>0</v>
          </cell>
          <cell r="D683" t="str">
            <v>USD</v>
          </cell>
          <cell r="E683">
            <v>1</v>
          </cell>
          <cell r="F683">
            <v>1</v>
          </cell>
          <cell r="G683">
            <v>1146.9706650000001</v>
          </cell>
          <cell r="H683">
            <v>2140.346325</v>
          </cell>
          <cell r="I683">
            <v>14</v>
          </cell>
        </row>
        <row r="684">
          <cell r="A684" t="str">
            <v>მოთხოვნამდე</v>
          </cell>
          <cell r="B684" t="b">
            <v>1</v>
          </cell>
          <cell r="C684" t="b">
            <v>0</v>
          </cell>
          <cell r="D684" t="str">
            <v>USD</v>
          </cell>
          <cell r="E684">
            <v>4</v>
          </cell>
          <cell r="F684">
            <v>1</v>
          </cell>
          <cell r="G684">
            <v>137744.17263399999</v>
          </cell>
          <cell r="H684">
            <v>131533.41289400001</v>
          </cell>
          <cell r="I684">
            <v>4</v>
          </cell>
        </row>
        <row r="685">
          <cell r="A685" t="str">
            <v>მოთხოვნამდე</v>
          </cell>
          <cell r="B685" t="b">
            <v>1</v>
          </cell>
          <cell r="C685" t="b">
            <v>1</v>
          </cell>
          <cell r="D685" t="str">
            <v>EUR</v>
          </cell>
          <cell r="E685">
            <v>8</v>
          </cell>
          <cell r="F685">
            <v>1</v>
          </cell>
          <cell r="G685">
            <v>0</v>
          </cell>
          <cell r="H685">
            <v>3041426.4143500002</v>
          </cell>
          <cell r="I685">
            <v>1</v>
          </cell>
        </row>
        <row r="686">
          <cell r="A686" t="str">
            <v>სადეპოზიტო სერთიფიკატი</v>
          </cell>
          <cell r="B686" t="b">
            <v>0</v>
          </cell>
          <cell r="C686" t="b">
            <v>0</v>
          </cell>
          <cell r="D686" t="str">
            <v>EUR</v>
          </cell>
          <cell r="E686">
            <v>4</v>
          </cell>
          <cell r="F686">
            <v>5</v>
          </cell>
          <cell r="G686">
            <v>95086.61</v>
          </cell>
          <cell r="H686">
            <v>61346.2</v>
          </cell>
          <cell r="I686">
            <v>2</v>
          </cell>
        </row>
        <row r="687">
          <cell r="A687" t="str">
            <v>სადეპოზიტო სერთიფიკატი</v>
          </cell>
          <cell r="B687" t="b">
            <v>0</v>
          </cell>
          <cell r="C687" t="b">
            <v>0</v>
          </cell>
          <cell r="D687" t="str">
            <v>EUR</v>
          </cell>
          <cell r="E687">
            <v>5</v>
          </cell>
          <cell r="F687">
            <v>4</v>
          </cell>
          <cell r="G687">
            <v>787986.66322700004</v>
          </cell>
          <cell r="H687">
            <v>476660.58746200002</v>
          </cell>
          <cell r="I687">
            <v>6</v>
          </cell>
        </row>
        <row r="688">
          <cell r="A688" t="str">
            <v>სადეპოზიტო სერთიფიკატი</v>
          </cell>
          <cell r="B688" t="b">
            <v>0</v>
          </cell>
          <cell r="C688" t="b">
            <v>0</v>
          </cell>
          <cell r="D688" t="str">
            <v>EUR</v>
          </cell>
          <cell r="E688">
            <v>6</v>
          </cell>
          <cell r="F688">
            <v>3</v>
          </cell>
          <cell r="G688">
            <v>3833396.4775990001</v>
          </cell>
          <cell r="H688">
            <v>3709549.3941620002</v>
          </cell>
          <cell r="I688">
            <v>16</v>
          </cell>
        </row>
        <row r="689">
          <cell r="A689" t="str">
            <v>სადეპოზიტო სერთიფიკატი</v>
          </cell>
          <cell r="B689" t="b">
            <v>0</v>
          </cell>
          <cell r="C689" t="b">
            <v>0</v>
          </cell>
          <cell r="D689" t="str">
            <v>GEL</v>
          </cell>
          <cell r="E689">
            <v>4</v>
          </cell>
          <cell r="F689">
            <v>5</v>
          </cell>
          <cell r="G689">
            <v>3653225.58</v>
          </cell>
          <cell r="H689">
            <v>303647.67</v>
          </cell>
          <cell r="I689">
            <v>10</v>
          </cell>
        </row>
        <row r="690">
          <cell r="A690" t="str">
            <v>სადეპოზიტო სერთიფიკატი</v>
          </cell>
          <cell r="B690" t="b">
            <v>0</v>
          </cell>
          <cell r="C690" t="b">
            <v>0</v>
          </cell>
          <cell r="D690" t="str">
            <v>GEL</v>
          </cell>
          <cell r="E690">
            <v>5</v>
          </cell>
          <cell r="F690">
            <v>4</v>
          </cell>
          <cell r="G690">
            <v>6666219.125</v>
          </cell>
          <cell r="H690">
            <v>572002.68000000005</v>
          </cell>
          <cell r="I690">
            <v>8</v>
          </cell>
        </row>
        <row r="691">
          <cell r="A691" t="str">
            <v>სადეპოზიტო სერთიფიკატი</v>
          </cell>
          <cell r="B691" t="b">
            <v>0</v>
          </cell>
          <cell r="C691" t="b">
            <v>0</v>
          </cell>
          <cell r="D691" t="str">
            <v>GEL</v>
          </cell>
          <cell r="E691">
            <v>6</v>
          </cell>
          <cell r="F691">
            <v>3</v>
          </cell>
          <cell r="G691">
            <v>86582124.772499993</v>
          </cell>
          <cell r="H691">
            <v>7489562.7400000002</v>
          </cell>
          <cell r="I691">
            <v>34</v>
          </cell>
        </row>
        <row r="692">
          <cell r="A692" t="str">
            <v>სადეპოზიტო სერთიფიკატი</v>
          </cell>
          <cell r="B692" t="b">
            <v>0</v>
          </cell>
          <cell r="C692" t="b">
            <v>0</v>
          </cell>
          <cell r="D692" t="str">
            <v>GEL</v>
          </cell>
          <cell r="E692">
            <v>7</v>
          </cell>
          <cell r="F692">
            <v>5</v>
          </cell>
          <cell r="G692">
            <v>30965556.971999999</v>
          </cell>
          <cell r="H692">
            <v>2328571.36</v>
          </cell>
          <cell r="I692">
            <v>4</v>
          </cell>
        </row>
        <row r="693">
          <cell r="A693" t="str">
            <v>სადეპოზიტო სერთიფიკატი</v>
          </cell>
          <cell r="B693" t="b">
            <v>0</v>
          </cell>
          <cell r="C693" t="b">
            <v>0</v>
          </cell>
          <cell r="D693" t="str">
            <v>GEL</v>
          </cell>
          <cell r="E693">
            <v>8</v>
          </cell>
          <cell r="F693">
            <v>4</v>
          </cell>
          <cell r="G693">
            <v>16598099.475</v>
          </cell>
          <cell r="H693">
            <v>1400683.5</v>
          </cell>
          <cell r="I693">
            <v>1</v>
          </cell>
        </row>
        <row r="694">
          <cell r="A694" t="str">
            <v>სადეპოზიტო სერთიფიკატი</v>
          </cell>
          <cell r="B694" t="b">
            <v>0</v>
          </cell>
          <cell r="C694" t="b">
            <v>0</v>
          </cell>
          <cell r="D694" t="str">
            <v>OTH</v>
          </cell>
          <cell r="E694">
            <v>4</v>
          </cell>
          <cell r="F694">
            <v>4</v>
          </cell>
          <cell r="G694">
            <v>120718.41727599999</v>
          </cell>
          <cell r="H694">
            <v>41627.040439999997</v>
          </cell>
          <cell r="I694">
            <v>1</v>
          </cell>
        </row>
        <row r="695">
          <cell r="A695" t="str">
            <v>სადეპოზიტო სერთიფიკატი</v>
          </cell>
          <cell r="B695" t="b">
            <v>0</v>
          </cell>
          <cell r="C695" t="b">
            <v>0</v>
          </cell>
          <cell r="D695" t="str">
            <v>OTH</v>
          </cell>
          <cell r="E695">
            <v>5</v>
          </cell>
          <cell r="F695">
            <v>3</v>
          </cell>
          <cell r="G695">
            <v>301956.34844799998</v>
          </cell>
          <cell r="H695">
            <v>158924.39392</v>
          </cell>
          <cell r="I695">
            <v>2</v>
          </cell>
        </row>
        <row r="696">
          <cell r="A696" t="str">
            <v>სადეპოზიტო სერთიფიკატი</v>
          </cell>
          <cell r="B696" t="b">
            <v>0</v>
          </cell>
          <cell r="C696" t="b">
            <v>0</v>
          </cell>
          <cell r="D696" t="str">
            <v>OTH</v>
          </cell>
          <cell r="E696">
            <v>6</v>
          </cell>
          <cell r="F696">
            <v>5</v>
          </cell>
          <cell r="G696">
            <v>938684</v>
          </cell>
          <cell r="H696">
            <v>399440</v>
          </cell>
          <cell r="I696">
            <v>1</v>
          </cell>
        </row>
        <row r="697">
          <cell r="A697" t="str">
            <v>სადეპოზიტო სერთიფიკატი</v>
          </cell>
          <cell r="B697" t="b">
            <v>0</v>
          </cell>
          <cell r="C697" t="b">
            <v>0</v>
          </cell>
          <cell r="D697" t="str">
            <v>OTH</v>
          </cell>
          <cell r="E697">
            <v>7</v>
          </cell>
          <cell r="F697">
            <v>4</v>
          </cell>
          <cell r="G697">
            <v>2042796.667171</v>
          </cell>
          <cell r="H697">
            <v>600822.549168</v>
          </cell>
          <cell r="I697">
            <v>1</v>
          </cell>
        </row>
        <row r="698">
          <cell r="A698" t="str">
            <v>სადეპოზიტო სერთიფიკატი</v>
          </cell>
          <cell r="B698" t="b">
            <v>0</v>
          </cell>
          <cell r="C698" t="b">
            <v>0</v>
          </cell>
          <cell r="D698" t="str">
            <v>USD</v>
          </cell>
          <cell r="E698">
            <v>7</v>
          </cell>
          <cell r="F698">
            <v>5</v>
          </cell>
          <cell r="G698">
            <v>37046237.158399001</v>
          </cell>
          <cell r="H698">
            <v>7591274.2728030002</v>
          </cell>
          <cell r="I698">
            <v>11</v>
          </cell>
        </row>
        <row r="699">
          <cell r="A699" t="str">
            <v>სადეპოზიტო სერთიფიკატი</v>
          </cell>
          <cell r="B699" t="b">
            <v>0</v>
          </cell>
          <cell r="C699" t="b">
            <v>0</v>
          </cell>
          <cell r="D699" t="str">
            <v>USD</v>
          </cell>
          <cell r="E699">
            <v>8</v>
          </cell>
          <cell r="F699">
            <v>4</v>
          </cell>
          <cell r="G699">
            <v>348827036.46225601</v>
          </cell>
          <cell r="H699">
            <v>71700875.198835999</v>
          </cell>
          <cell r="I699">
            <v>34</v>
          </cell>
        </row>
        <row r="700">
          <cell r="A700" t="str">
            <v>სადეპოზიტო სერთიფიკატი</v>
          </cell>
          <cell r="B700" t="b">
            <v>0</v>
          </cell>
          <cell r="C700" t="b">
            <v>0</v>
          </cell>
          <cell r="D700" t="str">
            <v>USD</v>
          </cell>
          <cell r="E700">
            <v>9</v>
          </cell>
          <cell r="F700">
            <v>3</v>
          </cell>
          <cell r="G700">
            <v>295939851.15468001</v>
          </cell>
          <cell r="H700">
            <v>71694970.576969996</v>
          </cell>
          <cell r="I700">
            <v>4</v>
          </cell>
        </row>
        <row r="701">
          <cell r="A701" t="str">
            <v>სადეპოზიტო სერთიფიკატი</v>
          </cell>
          <cell r="B701" t="b">
            <v>0</v>
          </cell>
          <cell r="C701" t="b">
            <v>1</v>
          </cell>
          <cell r="D701" t="str">
            <v>GEL</v>
          </cell>
          <cell r="E701">
            <v>3</v>
          </cell>
          <cell r="F701">
            <v>2</v>
          </cell>
          <cell r="G701">
            <v>482649.60649999999</v>
          </cell>
          <cell r="H701">
            <v>43546.84</v>
          </cell>
          <cell r="I701">
            <v>5</v>
          </cell>
        </row>
        <row r="702">
          <cell r="A702" t="str">
            <v>სადეპოზიტო სერთიფიკატი</v>
          </cell>
          <cell r="B702" t="b">
            <v>0</v>
          </cell>
          <cell r="C702" t="b">
            <v>1</v>
          </cell>
          <cell r="D702" t="str">
            <v>GEL</v>
          </cell>
          <cell r="E702">
            <v>3</v>
          </cell>
          <cell r="F702">
            <v>5</v>
          </cell>
          <cell r="G702">
            <v>2639020.9334999998</v>
          </cell>
          <cell r="H702">
            <v>232089.67</v>
          </cell>
          <cell r="I702">
            <v>22</v>
          </cell>
        </row>
        <row r="703">
          <cell r="A703" t="str">
            <v>სადეპოზიტო სერთიფიკატი</v>
          </cell>
          <cell r="B703" t="b">
            <v>0</v>
          </cell>
          <cell r="C703" t="b">
            <v>1</v>
          </cell>
          <cell r="D703" t="str">
            <v>GEL</v>
          </cell>
          <cell r="E703">
            <v>4</v>
          </cell>
          <cell r="F703">
            <v>1</v>
          </cell>
          <cell r="G703">
            <v>393967.84049999999</v>
          </cell>
          <cell r="H703">
            <v>31900.23</v>
          </cell>
          <cell r="I703">
            <v>1</v>
          </cell>
        </row>
        <row r="704">
          <cell r="A704" t="str">
            <v>სადეპოზიტო სერთიფიკატი</v>
          </cell>
          <cell r="B704" t="b">
            <v>0</v>
          </cell>
          <cell r="C704" t="b">
            <v>1</v>
          </cell>
          <cell r="D704" t="str">
            <v>GEL</v>
          </cell>
          <cell r="E704">
            <v>4</v>
          </cell>
          <cell r="F704">
            <v>4</v>
          </cell>
          <cell r="G704">
            <v>25618353.986499999</v>
          </cell>
          <cell r="H704">
            <v>2322795.08</v>
          </cell>
          <cell r="I704">
            <v>67</v>
          </cell>
        </row>
        <row r="705">
          <cell r="A705" t="str">
            <v>სადეპოზიტო სერთიფიკატი</v>
          </cell>
          <cell r="B705" t="b">
            <v>0</v>
          </cell>
          <cell r="C705" t="b">
            <v>1</v>
          </cell>
          <cell r="D705" t="str">
            <v>GEL</v>
          </cell>
          <cell r="E705">
            <v>5</v>
          </cell>
          <cell r="F705">
            <v>3</v>
          </cell>
          <cell r="G705">
            <v>78811412.305999994</v>
          </cell>
          <cell r="H705">
            <v>7084997.4699999997</v>
          </cell>
          <cell r="I705">
            <v>95</v>
          </cell>
        </row>
        <row r="706">
          <cell r="A706" t="str">
            <v>სადეპოზიტო სერთიფიკატი</v>
          </cell>
          <cell r="B706" t="b">
            <v>0</v>
          </cell>
          <cell r="C706" t="b">
            <v>1</v>
          </cell>
          <cell r="D706" t="str">
            <v>GEL</v>
          </cell>
          <cell r="E706">
            <v>6</v>
          </cell>
          <cell r="F706">
            <v>2</v>
          </cell>
          <cell r="G706">
            <v>11323780.660499999</v>
          </cell>
          <cell r="H706">
            <v>1064560.6399999999</v>
          </cell>
          <cell r="I706">
            <v>7</v>
          </cell>
        </row>
        <row r="707">
          <cell r="A707" t="str">
            <v>სადეპოზიტო სერთიფიკატი</v>
          </cell>
          <cell r="B707" t="b">
            <v>0</v>
          </cell>
          <cell r="C707" t="b">
            <v>1</v>
          </cell>
          <cell r="D707" t="str">
            <v>GEL</v>
          </cell>
          <cell r="E707">
            <v>6</v>
          </cell>
          <cell r="F707">
            <v>5</v>
          </cell>
          <cell r="G707">
            <v>114138468.76000001</v>
          </cell>
          <cell r="H707">
            <v>10100851.529999999</v>
          </cell>
          <cell r="I707">
            <v>46</v>
          </cell>
        </row>
        <row r="708">
          <cell r="A708" t="str">
            <v>სადეპოზიტო სერთიფიკატი</v>
          </cell>
          <cell r="B708" t="b">
            <v>0</v>
          </cell>
          <cell r="C708" t="b">
            <v>1</v>
          </cell>
          <cell r="D708" t="str">
            <v>GEL</v>
          </cell>
          <cell r="E708">
            <v>7</v>
          </cell>
          <cell r="F708">
            <v>4</v>
          </cell>
          <cell r="G708">
            <v>73913466.740500003</v>
          </cell>
          <cell r="H708">
            <v>6429163.3499999996</v>
          </cell>
          <cell r="I708">
            <v>9</v>
          </cell>
        </row>
        <row r="709">
          <cell r="A709" t="str">
            <v>სადეპოზიტო სერთიფიკატი</v>
          </cell>
          <cell r="B709" t="b">
            <v>0</v>
          </cell>
          <cell r="C709" t="b">
            <v>1</v>
          </cell>
          <cell r="D709" t="str">
            <v>GEL</v>
          </cell>
          <cell r="E709">
            <v>8</v>
          </cell>
          <cell r="F709">
            <v>3</v>
          </cell>
          <cell r="G709">
            <v>54972580.053999998</v>
          </cell>
          <cell r="H709">
            <v>4746667.5199999996</v>
          </cell>
          <cell r="I709">
            <v>3</v>
          </cell>
        </row>
        <row r="710">
          <cell r="A710" t="str">
            <v>სადეპოზიტო სერთიფიკატი</v>
          </cell>
          <cell r="B710" t="b">
            <v>0</v>
          </cell>
          <cell r="C710" t="b">
            <v>1</v>
          </cell>
          <cell r="D710" t="str">
            <v>USD</v>
          </cell>
          <cell r="E710">
            <v>3</v>
          </cell>
          <cell r="F710">
            <v>5</v>
          </cell>
          <cell r="G710">
            <v>458313.34772399999</v>
          </cell>
          <cell r="H710">
            <v>91061.683336000002</v>
          </cell>
          <cell r="I710">
            <v>6</v>
          </cell>
        </row>
        <row r="711">
          <cell r="A711" t="str">
            <v>სადეპოზიტო სერთიფიკატი</v>
          </cell>
          <cell r="B711" t="b">
            <v>0</v>
          </cell>
          <cell r="C711" t="b">
            <v>1</v>
          </cell>
          <cell r="D711" t="str">
            <v>USD</v>
          </cell>
          <cell r="E711">
            <v>4</v>
          </cell>
          <cell r="F711">
            <v>1</v>
          </cell>
          <cell r="G711">
            <v>38042.440319000001</v>
          </cell>
          <cell r="H711">
            <v>20022.337009999999</v>
          </cell>
          <cell r="I711">
            <v>1</v>
          </cell>
        </row>
        <row r="712">
          <cell r="A712" t="str">
            <v>სადეპოზიტო სერთიფიკატი</v>
          </cell>
          <cell r="B712" t="b">
            <v>0</v>
          </cell>
          <cell r="C712" t="b">
            <v>1</v>
          </cell>
          <cell r="D712" t="str">
            <v>USD</v>
          </cell>
          <cell r="E712">
            <v>4</v>
          </cell>
          <cell r="F712">
            <v>4</v>
          </cell>
          <cell r="G712">
            <v>24765894.505259998</v>
          </cell>
          <cell r="H712">
            <v>5897381.582014</v>
          </cell>
          <cell r="I712">
            <v>173</v>
          </cell>
        </row>
        <row r="713">
          <cell r="A713" t="str">
            <v>სადეპოზიტო სერთიფიკატი</v>
          </cell>
          <cell r="B713" t="b">
            <v>0</v>
          </cell>
          <cell r="C713" t="b">
            <v>1</v>
          </cell>
          <cell r="D713" t="str">
            <v>USD</v>
          </cell>
          <cell r="E713">
            <v>5</v>
          </cell>
          <cell r="F713">
            <v>3</v>
          </cell>
          <cell r="G713">
            <v>52480627.570667997</v>
          </cell>
          <cell r="H713">
            <v>15153873.004205</v>
          </cell>
          <cell r="I713">
            <v>207</v>
          </cell>
        </row>
        <row r="714">
          <cell r="A714" t="str">
            <v>სადეპოზიტო სერთიფიკატი</v>
          </cell>
          <cell r="B714" t="b">
            <v>0</v>
          </cell>
          <cell r="C714" t="b">
            <v>1</v>
          </cell>
          <cell r="D714" t="str">
            <v>USD</v>
          </cell>
          <cell r="E714">
            <v>6</v>
          </cell>
          <cell r="F714">
            <v>2</v>
          </cell>
          <cell r="G714">
            <v>5101289.8806619998</v>
          </cell>
          <cell r="H714">
            <v>2026543.734592</v>
          </cell>
          <cell r="I714">
            <v>11</v>
          </cell>
        </row>
        <row r="715">
          <cell r="A715" t="str">
            <v>სადეპოზიტო სერთიფიკატი</v>
          </cell>
          <cell r="B715" t="b">
            <v>0</v>
          </cell>
          <cell r="C715" t="b">
            <v>1</v>
          </cell>
          <cell r="D715" t="str">
            <v>USD</v>
          </cell>
          <cell r="E715">
            <v>6</v>
          </cell>
          <cell r="F715">
            <v>5</v>
          </cell>
          <cell r="G715">
            <v>196034881.66049799</v>
          </cell>
          <cell r="H715">
            <v>35144559.706281997</v>
          </cell>
          <cell r="I715">
            <v>135</v>
          </cell>
        </row>
        <row r="716">
          <cell r="A716" t="str">
            <v>სადეპოზიტო სერთიფიკატი</v>
          </cell>
          <cell r="B716" t="b">
            <v>0</v>
          </cell>
          <cell r="C716" t="b">
            <v>1</v>
          </cell>
          <cell r="D716" t="str">
            <v>USD</v>
          </cell>
          <cell r="E716">
            <v>7</v>
          </cell>
          <cell r="F716">
            <v>4</v>
          </cell>
          <cell r="G716">
            <v>308437387.66522998</v>
          </cell>
          <cell r="H716">
            <v>66178291.743005</v>
          </cell>
          <cell r="I716">
            <v>97</v>
          </cell>
        </row>
        <row r="717">
          <cell r="A717" t="str">
            <v>სადეპოზიტო სერთიფიკატი</v>
          </cell>
          <cell r="B717" t="b">
            <v>0</v>
          </cell>
          <cell r="C717" t="b">
            <v>1</v>
          </cell>
          <cell r="D717" t="str">
            <v>USD</v>
          </cell>
          <cell r="E717">
            <v>8</v>
          </cell>
          <cell r="F717">
            <v>3</v>
          </cell>
          <cell r="G717">
            <v>261425858.33240899</v>
          </cell>
          <cell r="H717">
            <v>63414877.101797</v>
          </cell>
          <cell r="I717">
            <v>31</v>
          </cell>
        </row>
        <row r="718">
          <cell r="A718" t="str">
            <v>სადეპოზიტო სერთიფიკატი</v>
          </cell>
          <cell r="B718" t="b">
            <v>0</v>
          </cell>
          <cell r="C718" t="b">
            <v>1</v>
          </cell>
          <cell r="D718" t="str">
            <v>USD</v>
          </cell>
          <cell r="E718">
            <v>9</v>
          </cell>
          <cell r="F718">
            <v>5</v>
          </cell>
          <cell r="G718">
            <v>305654050</v>
          </cell>
          <cell r="H718">
            <v>58366100</v>
          </cell>
          <cell r="I718">
            <v>4</v>
          </cell>
        </row>
        <row r="719">
          <cell r="A719" t="str">
            <v>სადეპოზიტო სერთიფიკატი</v>
          </cell>
          <cell r="B719" t="b">
            <v>1</v>
          </cell>
          <cell r="C719" t="b">
            <v>0</v>
          </cell>
          <cell r="D719" t="str">
            <v>GEL</v>
          </cell>
          <cell r="E719">
            <v>9</v>
          </cell>
          <cell r="F719">
            <v>2</v>
          </cell>
          <cell r="G719">
            <v>285281696.77200001</v>
          </cell>
          <cell r="H719">
            <v>26913367.620000001</v>
          </cell>
          <cell r="I719">
            <v>2</v>
          </cell>
        </row>
        <row r="720">
          <cell r="A720" t="str">
            <v>ბარათი</v>
          </cell>
          <cell r="B720" t="b">
            <v>0</v>
          </cell>
          <cell r="C720" t="b">
            <v>0</v>
          </cell>
          <cell r="D720" t="str">
            <v>EUR</v>
          </cell>
          <cell r="E720">
            <v>3</v>
          </cell>
          <cell r="F720">
            <v>1</v>
          </cell>
          <cell r="G720">
            <v>0</v>
          </cell>
          <cell r="H720">
            <v>9222140.4355831593</v>
          </cell>
          <cell r="I720">
            <v>1217</v>
          </cell>
        </row>
        <row r="721">
          <cell r="A721" t="str">
            <v>ბარათი</v>
          </cell>
          <cell r="B721" t="b">
            <v>0</v>
          </cell>
          <cell r="C721" t="b">
            <v>0</v>
          </cell>
          <cell r="D721" t="str">
            <v>EUR</v>
          </cell>
          <cell r="E721">
            <v>6</v>
          </cell>
          <cell r="F721">
            <v>1</v>
          </cell>
          <cell r="G721">
            <v>0</v>
          </cell>
          <cell r="H721">
            <v>30227608.6773558</v>
          </cell>
          <cell r="I721">
            <v>153</v>
          </cell>
        </row>
        <row r="722">
          <cell r="A722" t="str">
            <v>ბარათი</v>
          </cell>
          <cell r="B722" t="b">
            <v>0</v>
          </cell>
          <cell r="C722" t="b">
            <v>0</v>
          </cell>
          <cell r="D722" t="str">
            <v>GEL</v>
          </cell>
          <cell r="E722">
            <v>6</v>
          </cell>
          <cell r="F722">
            <v>1</v>
          </cell>
          <cell r="G722">
            <v>0</v>
          </cell>
          <cell r="H722">
            <v>5923942.7400000002</v>
          </cell>
          <cell r="I722">
            <v>35</v>
          </cell>
        </row>
        <row r="723">
          <cell r="A723" t="str">
            <v>ბარათი</v>
          </cell>
          <cell r="B723" t="b">
            <v>0</v>
          </cell>
          <cell r="C723" t="b">
            <v>1</v>
          </cell>
          <cell r="D723" t="str">
            <v>GEL</v>
          </cell>
          <cell r="E723">
            <v>1</v>
          </cell>
          <cell r="F723">
            <v>1</v>
          </cell>
          <cell r="G723">
            <v>1661.135</v>
          </cell>
          <cell r="H723">
            <v>85019178.002499998</v>
          </cell>
          <cell r="I723">
            <v>787344</v>
          </cell>
        </row>
        <row r="724">
          <cell r="A724" t="str">
            <v>ბარათი</v>
          </cell>
          <cell r="B724" t="b">
            <v>0</v>
          </cell>
          <cell r="C724" t="b">
            <v>1</v>
          </cell>
          <cell r="D724" t="str">
            <v>GEL</v>
          </cell>
          <cell r="E724">
            <v>4</v>
          </cell>
          <cell r="F724">
            <v>1</v>
          </cell>
          <cell r="G724">
            <v>126855.015</v>
          </cell>
          <cell r="H724">
            <v>54057394.140000001</v>
          </cell>
          <cell r="I724">
            <v>1844</v>
          </cell>
        </row>
        <row r="725">
          <cell r="A725" t="str">
            <v>ბარათი</v>
          </cell>
          <cell r="B725" t="b">
            <v>0</v>
          </cell>
          <cell r="C725" t="b">
            <v>1</v>
          </cell>
          <cell r="D725" t="str">
            <v>GEL</v>
          </cell>
          <cell r="E725">
            <v>7</v>
          </cell>
          <cell r="F725">
            <v>1</v>
          </cell>
          <cell r="G725">
            <v>0</v>
          </cell>
          <cell r="H725">
            <v>4128071.3857</v>
          </cell>
          <cell r="I725">
            <v>7</v>
          </cell>
        </row>
        <row r="726">
          <cell r="A726" t="str">
            <v>ბარათი</v>
          </cell>
          <cell r="B726" t="b">
            <v>0</v>
          </cell>
          <cell r="C726" t="b">
            <v>1</v>
          </cell>
          <cell r="D726" t="str">
            <v>OTH</v>
          </cell>
          <cell r="E726">
            <v>3</v>
          </cell>
          <cell r="F726">
            <v>1</v>
          </cell>
          <cell r="G726">
            <v>0</v>
          </cell>
          <cell r="H726">
            <v>2779.0638560000002</v>
          </cell>
          <cell r="I726">
            <v>1</v>
          </cell>
        </row>
        <row r="727">
          <cell r="A727" t="str">
            <v>ბარათი</v>
          </cell>
          <cell r="B727" t="b">
            <v>0</v>
          </cell>
          <cell r="C727" t="b">
            <v>1</v>
          </cell>
          <cell r="D727" t="str">
            <v>USD</v>
          </cell>
          <cell r="E727">
            <v>1</v>
          </cell>
          <cell r="F727">
            <v>1</v>
          </cell>
          <cell r="G727">
            <v>0</v>
          </cell>
          <cell r="H727">
            <v>6429885.4980514701</v>
          </cell>
          <cell r="I727">
            <v>85832</v>
          </cell>
        </row>
        <row r="728">
          <cell r="A728" t="str">
            <v>ბარათი</v>
          </cell>
          <cell r="B728" t="b">
            <v>0</v>
          </cell>
          <cell r="C728" t="b">
            <v>1</v>
          </cell>
          <cell r="D728" t="str">
            <v>USD</v>
          </cell>
          <cell r="E728">
            <v>4</v>
          </cell>
          <cell r="F728">
            <v>1</v>
          </cell>
          <cell r="G728">
            <v>37093.952794999997</v>
          </cell>
          <cell r="H728">
            <v>67990885.844569996</v>
          </cell>
          <cell r="I728">
            <v>2158</v>
          </cell>
        </row>
        <row r="729">
          <cell r="A729" t="str">
            <v>ბარათი</v>
          </cell>
          <cell r="B729" t="b">
            <v>0</v>
          </cell>
          <cell r="C729" t="b">
            <v>1</v>
          </cell>
          <cell r="D729" t="str">
            <v>USD</v>
          </cell>
          <cell r="E729">
            <v>7</v>
          </cell>
          <cell r="F729">
            <v>1</v>
          </cell>
          <cell r="G729">
            <v>0</v>
          </cell>
          <cell r="H729">
            <v>16007699.376513001</v>
          </cell>
          <cell r="I729">
            <v>24</v>
          </cell>
        </row>
        <row r="730">
          <cell r="A730" t="str">
            <v>ბარათი</v>
          </cell>
          <cell r="B730" t="b">
            <v>1</v>
          </cell>
          <cell r="C730" t="b">
            <v>0</v>
          </cell>
          <cell r="D730" t="str">
            <v>GEL</v>
          </cell>
          <cell r="E730">
            <v>1</v>
          </cell>
          <cell r="F730">
            <v>1</v>
          </cell>
          <cell r="G730">
            <v>0</v>
          </cell>
          <cell r="H730">
            <v>2123.3200000000002</v>
          </cell>
          <cell r="I730">
            <v>28</v>
          </cell>
        </row>
        <row r="731">
          <cell r="A731" t="str">
            <v>ბარათი</v>
          </cell>
          <cell r="B731" t="b">
            <v>1</v>
          </cell>
          <cell r="C731" t="b">
            <v>0</v>
          </cell>
          <cell r="D731" t="str">
            <v>USD</v>
          </cell>
          <cell r="E731">
            <v>1</v>
          </cell>
          <cell r="F731">
            <v>1</v>
          </cell>
          <cell r="G731">
            <v>0</v>
          </cell>
          <cell r="H731">
            <v>4506.6308950000002</v>
          </cell>
          <cell r="I731">
            <v>39</v>
          </cell>
        </row>
        <row r="732">
          <cell r="A732" t="str">
            <v>ბარათი</v>
          </cell>
          <cell r="B732" t="b">
            <v>1</v>
          </cell>
          <cell r="C732" t="b">
            <v>0</v>
          </cell>
          <cell r="D732" t="str">
            <v>USD</v>
          </cell>
          <cell r="E732">
            <v>4</v>
          </cell>
          <cell r="F732">
            <v>1</v>
          </cell>
          <cell r="G732">
            <v>0</v>
          </cell>
          <cell r="H732">
            <v>116973.221274</v>
          </cell>
          <cell r="I732">
            <v>3</v>
          </cell>
        </row>
        <row r="733">
          <cell r="A733" t="str">
            <v>ბარათი</v>
          </cell>
          <cell r="B733" t="b">
            <v>1</v>
          </cell>
          <cell r="C733" t="b">
            <v>1</v>
          </cell>
          <cell r="D733" t="str">
            <v>USD</v>
          </cell>
          <cell r="E733">
            <v>3</v>
          </cell>
          <cell r="F733">
            <v>1</v>
          </cell>
          <cell r="G733">
            <v>0</v>
          </cell>
          <cell r="H733">
            <v>2469765.4228130002</v>
          </cell>
          <cell r="I733">
            <v>406</v>
          </cell>
        </row>
        <row r="734">
          <cell r="A734" t="str">
            <v>ვადიანი</v>
          </cell>
          <cell r="B734" t="b">
            <v>0</v>
          </cell>
          <cell r="C734" t="b">
            <v>0</v>
          </cell>
          <cell r="D734" t="str">
            <v>EUR</v>
          </cell>
          <cell r="E734">
            <v>3</v>
          </cell>
          <cell r="F734">
            <v>5</v>
          </cell>
          <cell r="G734">
            <v>12709.606479</v>
          </cell>
          <cell r="H734">
            <v>51360.590338000002</v>
          </cell>
          <cell r="I734">
            <v>6</v>
          </cell>
        </row>
        <row r="735">
          <cell r="A735" t="str">
            <v>ვადიანი</v>
          </cell>
          <cell r="B735" t="b">
            <v>0</v>
          </cell>
          <cell r="C735" t="b">
            <v>0</v>
          </cell>
          <cell r="D735" t="str">
            <v>EUR</v>
          </cell>
          <cell r="E735">
            <v>4</v>
          </cell>
          <cell r="F735">
            <v>4</v>
          </cell>
          <cell r="G735">
            <v>115910.747194</v>
          </cell>
          <cell r="H735">
            <v>267476.86571599997</v>
          </cell>
          <cell r="I735">
            <v>9</v>
          </cell>
        </row>
        <row r="736">
          <cell r="A736" t="str">
            <v>ვადიანი</v>
          </cell>
          <cell r="B736" t="b">
            <v>0</v>
          </cell>
          <cell r="C736" t="b">
            <v>0</v>
          </cell>
          <cell r="D736" t="str">
            <v>EUR</v>
          </cell>
          <cell r="E736">
            <v>6</v>
          </cell>
          <cell r="F736">
            <v>2</v>
          </cell>
          <cell r="G736">
            <v>164137.171</v>
          </cell>
          <cell r="H736">
            <v>598811.08400000003</v>
          </cell>
          <cell r="I736">
            <v>2</v>
          </cell>
        </row>
        <row r="737">
          <cell r="A737" t="str">
            <v>ვადიანი</v>
          </cell>
          <cell r="B737" t="b">
            <v>0</v>
          </cell>
          <cell r="C737" t="b">
            <v>0</v>
          </cell>
          <cell r="D737" t="str">
            <v>EUR</v>
          </cell>
          <cell r="E737">
            <v>6</v>
          </cell>
          <cell r="F737">
            <v>5</v>
          </cell>
          <cell r="G737">
            <v>161900.38570300001</v>
          </cell>
          <cell r="H737">
            <v>249077.516466</v>
          </cell>
          <cell r="I737">
            <v>2</v>
          </cell>
        </row>
        <row r="738">
          <cell r="A738" t="str">
            <v>ვადიანი</v>
          </cell>
          <cell r="B738" t="b">
            <v>0</v>
          </cell>
          <cell r="C738" t="b">
            <v>0</v>
          </cell>
          <cell r="D738" t="str">
            <v>EUR</v>
          </cell>
          <cell r="E738">
            <v>7</v>
          </cell>
          <cell r="F738">
            <v>4</v>
          </cell>
          <cell r="G738">
            <v>744554.13821999996</v>
          </cell>
          <cell r="H738">
            <v>827282.37580000004</v>
          </cell>
          <cell r="I738">
            <v>1</v>
          </cell>
        </row>
        <row r="739">
          <cell r="A739" t="str">
            <v>ვადიანი</v>
          </cell>
          <cell r="B739" t="b">
            <v>0</v>
          </cell>
          <cell r="C739" t="b">
            <v>0</v>
          </cell>
          <cell r="D739" t="str">
            <v>GEL</v>
          </cell>
          <cell r="E739">
            <v>8</v>
          </cell>
          <cell r="F739">
            <v>5</v>
          </cell>
          <cell r="G739">
            <v>60757935.149999999</v>
          </cell>
          <cell r="H739">
            <v>4050529.01</v>
          </cell>
          <cell r="I739">
            <v>1</v>
          </cell>
        </row>
        <row r="740">
          <cell r="A740" t="str">
            <v>ვადიანი</v>
          </cell>
          <cell r="B740" t="b">
            <v>0</v>
          </cell>
          <cell r="C740" t="b">
            <v>1</v>
          </cell>
          <cell r="D740" t="str">
            <v>EUR</v>
          </cell>
          <cell r="E740">
            <v>1</v>
          </cell>
          <cell r="F740">
            <v>2</v>
          </cell>
          <cell r="G740">
            <v>1502.0328380000001</v>
          </cell>
          <cell r="H740">
            <v>10160.049386000001</v>
          </cell>
          <cell r="I740">
            <v>24</v>
          </cell>
        </row>
        <row r="741">
          <cell r="A741" t="str">
            <v>ვადიანი</v>
          </cell>
          <cell r="B741" t="b">
            <v>0</v>
          </cell>
          <cell r="C741" t="b">
            <v>1</v>
          </cell>
          <cell r="D741" t="str">
            <v>EUR</v>
          </cell>
          <cell r="E741">
            <v>1</v>
          </cell>
          <cell r="F741">
            <v>5</v>
          </cell>
          <cell r="G741">
            <v>8785.1872189999995</v>
          </cell>
          <cell r="H741">
            <v>28878.759736</v>
          </cell>
          <cell r="I741">
            <v>66</v>
          </cell>
        </row>
        <row r="742">
          <cell r="A742" t="str">
            <v>ვადიანი</v>
          </cell>
          <cell r="B742" t="b">
            <v>0</v>
          </cell>
          <cell r="C742" t="b">
            <v>1</v>
          </cell>
          <cell r="D742" t="str">
            <v>EUR</v>
          </cell>
          <cell r="E742">
            <v>2</v>
          </cell>
          <cell r="F742">
            <v>1</v>
          </cell>
          <cell r="G742">
            <v>4842.3153849999999</v>
          </cell>
          <cell r="H742">
            <v>33339.205851999999</v>
          </cell>
          <cell r="I742">
            <v>23</v>
          </cell>
        </row>
        <row r="743">
          <cell r="A743" t="str">
            <v>ვადიანი</v>
          </cell>
          <cell r="B743" t="b">
            <v>0</v>
          </cell>
          <cell r="C743" t="b">
            <v>1</v>
          </cell>
          <cell r="D743" t="str">
            <v>EUR</v>
          </cell>
          <cell r="E743">
            <v>2</v>
          </cell>
          <cell r="F743">
            <v>4</v>
          </cell>
          <cell r="G743">
            <v>105426.880091</v>
          </cell>
          <cell r="H743">
            <v>133882.379912</v>
          </cell>
          <cell r="I743">
            <v>84</v>
          </cell>
        </row>
        <row r="744">
          <cell r="A744" t="str">
            <v>ვადიანი</v>
          </cell>
          <cell r="B744" t="b">
            <v>0</v>
          </cell>
          <cell r="C744" t="b">
            <v>1</v>
          </cell>
          <cell r="D744" t="str">
            <v>EUR</v>
          </cell>
          <cell r="E744">
            <v>3</v>
          </cell>
          <cell r="F744">
            <v>3</v>
          </cell>
          <cell r="G744">
            <v>4426185.1275739996</v>
          </cell>
          <cell r="H744">
            <v>7598676.978294</v>
          </cell>
          <cell r="I744">
            <v>887</v>
          </cell>
        </row>
        <row r="745">
          <cell r="A745" t="str">
            <v>ვადიანი</v>
          </cell>
          <cell r="B745" t="b">
            <v>0</v>
          </cell>
          <cell r="C745" t="b">
            <v>1</v>
          </cell>
          <cell r="D745" t="str">
            <v>EUR</v>
          </cell>
          <cell r="E745">
            <v>4</v>
          </cell>
          <cell r="F745">
            <v>2</v>
          </cell>
          <cell r="G745">
            <v>21053.312162999999</v>
          </cell>
          <cell r="H745">
            <v>82617.814419999995</v>
          </cell>
          <cell r="I745">
            <v>3</v>
          </cell>
        </row>
        <row r="746">
          <cell r="A746" t="str">
            <v>ვადიანი</v>
          </cell>
          <cell r="B746" t="b">
            <v>0</v>
          </cell>
          <cell r="C746" t="b">
            <v>1</v>
          </cell>
          <cell r="D746" t="str">
            <v>EUR</v>
          </cell>
          <cell r="E746">
            <v>5</v>
          </cell>
          <cell r="F746">
            <v>1</v>
          </cell>
          <cell r="G746">
            <v>51173.282346</v>
          </cell>
          <cell r="H746">
            <v>496982.67096399999</v>
          </cell>
          <cell r="I746">
            <v>7</v>
          </cell>
        </row>
        <row r="747">
          <cell r="A747" t="str">
            <v>ვადიანი</v>
          </cell>
          <cell r="B747" t="b">
            <v>0</v>
          </cell>
          <cell r="C747" t="b">
            <v>1</v>
          </cell>
          <cell r="D747" t="str">
            <v>GEL</v>
          </cell>
          <cell r="E747">
            <v>1</v>
          </cell>
          <cell r="F747">
            <v>5</v>
          </cell>
          <cell r="G747">
            <v>6220572.5994999995</v>
          </cell>
          <cell r="H747">
            <v>555198.21</v>
          </cell>
          <cell r="I747">
            <v>2413</v>
          </cell>
        </row>
        <row r="748">
          <cell r="A748" t="str">
            <v>ვადიანი</v>
          </cell>
          <cell r="B748" t="b">
            <v>0</v>
          </cell>
          <cell r="C748" t="b">
            <v>1</v>
          </cell>
          <cell r="D748" t="str">
            <v>GEL</v>
          </cell>
          <cell r="E748">
            <v>2</v>
          </cell>
          <cell r="F748">
            <v>4</v>
          </cell>
          <cell r="G748">
            <v>21769478.611499999</v>
          </cell>
          <cell r="H748">
            <v>2079360.26</v>
          </cell>
          <cell r="I748">
            <v>1401</v>
          </cell>
        </row>
        <row r="749">
          <cell r="A749" t="str">
            <v>ვადიანი</v>
          </cell>
          <cell r="B749" t="b">
            <v>0</v>
          </cell>
          <cell r="C749" t="b">
            <v>1</v>
          </cell>
          <cell r="D749" t="str">
            <v>GEL</v>
          </cell>
          <cell r="E749">
            <v>3</v>
          </cell>
          <cell r="F749">
            <v>3</v>
          </cell>
          <cell r="G749">
            <v>432025659.17299998</v>
          </cell>
          <cell r="H749">
            <v>40603661.229999997</v>
          </cell>
          <cell r="I749">
            <v>5740</v>
          </cell>
        </row>
        <row r="750">
          <cell r="A750" t="str">
            <v>ვადიანი</v>
          </cell>
          <cell r="B750" t="b">
            <v>0</v>
          </cell>
          <cell r="C750" t="b">
            <v>1</v>
          </cell>
          <cell r="D750" t="str">
            <v>GEL</v>
          </cell>
          <cell r="E750">
            <v>4</v>
          </cell>
          <cell r="F750">
            <v>2</v>
          </cell>
          <cell r="G750">
            <v>141732119.45649999</v>
          </cell>
          <cell r="H750">
            <v>12589293.869999999</v>
          </cell>
          <cell r="I750">
            <v>388</v>
          </cell>
        </row>
        <row r="751">
          <cell r="A751" t="str">
            <v>ვადიანი</v>
          </cell>
          <cell r="B751" t="b">
            <v>0</v>
          </cell>
          <cell r="C751" t="b">
            <v>1</v>
          </cell>
          <cell r="D751" t="str">
            <v>GEL</v>
          </cell>
          <cell r="E751">
            <v>4</v>
          </cell>
          <cell r="F751">
            <v>5</v>
          </cell>
          <cell r="G751">
            <v>14315237.135500001</v>
          </cell>
          <cell r="H751">
            <v>1306430.44</v>
          </cell>
          <cell r="I751">
            <v>43</v>
          </cell>
        </row>
        <row r="752">
          <cell r="A752" t="str">
            <v>ვადიანი</v>
          </cell>
          <cell r="B752" t="b">
            <v>0</v>
          </cell>
          <cell r="C752" t="b">
            <v>1</v>
          </cell>
          <cell r="D752" t="str">
            <v>GEL</v>
          </cell>
          <cell r="E752">
            <v>5</v>
          </cell>
          <cell r="F752">
            <v>1</v>
          </cell>
          <cell r="G752">
            <v>117347138.2155</v>
          </cell>
          <cell r="H752">
            <v>10546851.24</v>
          </cell>
          <cell r="I752">
            <v>147</v>
          </cell>
        </row>
        <row r="753">
          <cell r="A753" t="str">
            <v>ვადიანი</v>
          </cell>
          <cell r="B753" t="b">
            <v>0</v>
          </cell>
          <cell r="C753" t="b">
            <v>1</v>
          </cell>
          <cell r="D753" t="str">
            <v>GEL</v>
          </cell>
          <cell r="E753">
            <v>5</v>
          </cell>
          <cell r="F753">
            <v>4</v>
          </cell>
          <cell r="G753">
            <v>125200196.978</v>
          </cell>
          <cell r="H753">
            <v>11785419.449999999</v>
          </cell>
          <cell r="I753">
            <v>163</v>
          </cell>
        </row>
        <row r="754">
          <cell r="A754" t="str">
            <v>ვადიანი</v>
          </cell>
          <cell r="B754" t="b">
            <v>0</v>
          </cell>
          <cell r="C754" t="b">
            <v>1</v>
          </cell>
          <cell r="D754" t="str">
            <v>GEL</v>
          </cell>
          <cell r="E754">
            <v>6</v>
          </cell>
          <cell r="F754">
            <v>3</v>
          </cell>
          <cell r="G754">
            <v>344786497.0255</v>
          </cell>
          <cell r="H754">
            <v>30674318.41</v>
          </cell>
          <cell r="I754">
            <v>162</v>
          </cell>
        </row>
        <row r="755">
          <cell r="A755" t="str">
            <v>ვადიანი</v>
          </cell>
          <cell r="B755" t="b">
            <v>0</v>
          </cell>
          <cell r="C755" t="b">
            <v>1</v>
          </cell>
          <cell r="D755" t="str">
            <v>GEL</v>
          </cell>
          <cell r="E755">
            <v>7</v>
          </cell>
          <cell r="F755">
            <v>2</v>
          </cell>
          <cell r="G755">
            <v>12000000</v>
          </cell>
          <cell r="H755">
            <v>1000000</v>
          </cell>
          <cell r="I755">
            <v>1</v>
          </cell>
        </row>
        <row r="756">
          <cell r="A756" t="str">
            <v>ვადიანი</v>
          </cell>
          <cell r="B756" t="b">
            <v>0</v>
          </cell>
          <cell r="C756" t="b">
            <v>1</v>
          </cell>
          <cell r="D756" t="str">
            <v>GEL</v>
          </cell>
          <cell r="E756">
            <v>8</v>
          </cell>
          <cell r="F756">
            <v>1</v>
          </cell>
          <cell r="G756">
            <v>29058000</v>
          </cell>
          <cell r="H756">
            <v>2480000</v>
          </cell>
          <cell r="I756">
            <v>2</v>
          </cell>
        </row>
        <row r="757">
          <cell r="A757" t="str">
            <v>ვადიანი</v>
          </cell>
          <cell r="B757" t="b">
            <v>0</v>
          </cell>
          <cell r="C757" t="b">
            <v>1</v>
          </cell>
          <cell r="D757" t="str">
            <v>GEL</v>
          </cell>
          <cell r="E757">
            <v>8</v>
          </cell>
          <cell r="F757">
            <v>4</v>
          </cell>
          <cell r="G757">
            <v>11479677.369000001</v>
          </cell>
          <cell r="H757">
            <v>1053181.4099999999</v>
          </cell>
          <cell r="I757">
            <v>1</v>
          </cell>
        </row>
        <row r="758">
          <cell r="A758" t="str">
            <v>ვადიანი</v>
          </cell>
          <cell r="B758" t="b">
            <v>0</v>
          </cell>
          <cell r="C758" t="b">
            <v>1</v>
          </cell>
          <cell r="D758" t="str">
            <v>OTH</v>
          </cell>
          <cell r="E758">
            <v>1</v>
          </cell>
          <cell r="F758">
            <v>4</v>
          </cell>
          <cell r="G758">
            <v>13451.142</v>
          </cell>
          <cell r="H758">
            <v>6670.6480000000001</v>
          </cell>
          <cell r="I758">
            <v>25</v>
          </cell>
        </row>
        <row r="759">
          <cell r="A759" t="str">
            <v>ვადიანი</v>
          </cell>
          <cell r="B759" t="b">
            <v>0</v>
          </cell>
          <cell r="C759" t="b">
            <v>1</v>
          </cell>
          <cell r="D759" t="str">
            <v>OTH</v>
          </cell>
          <cell r="E759">
            <v>2</v>
          </cell>
          <cell r="F759">
            <v>3</v>
          </cell>
          <cell r="G759">
            <v>5746.966966</v>
          </cell>
          <cell r="H759">
            <v>4676.803296</v>
          </cell>
          <cell r="I759">
            <v>3</v>
          </cell>
        </row>
        <row r="760">
          <cell r="A760" t="str">
            <v>ვადიანი</v>
          </cell>
          <cell r="B760" t="b">
            <v>0</v>
          </cell>
          <cell r="C760" t="b">
            <v>1</v>
          </cell>
          <cell r="D760" t="str">
            <v>OTH</v>
          </cell>
          <cell r="E760">
            <v>3</v>
          </cell>
          <cell r="F760">
            <v>2</v>
          </cell>
          <cell r="G760">
            <v>18263.547187</v>
          </cell>
          <cell r="H760">
            <v>51498.321272000001</v>
          </cell>
          <cell r="I760">
            <v>5</v>
          </cell>
        </row>
        <row r="761">
          <cell r="A761" t="str">
            <v>ვადიანი</v>
          </cell>
          <cell r="B761" t="b">
            <v>0</v>
          </cell>
          <cell r="C761" t="b">
            <v>1</v>
          </cell>
          <cell r="D761" t="str">
            <v>OTH</v>
          </cell>
          <cell r="E761">
            <v>3</v>
          </cell>
          <cell r="F761">
            <v>5</v>
          </cell>
          <cell r="G761">
            <v>232160.55954300001</v>
          </cell>
          <cell r="H761">
            <v>148530.72545599999</v>
          </cell>
          <cell r="I761">
            <v>18</v>
          </cell>
        </row>
        <row r="762">
          <cell r="A762" t="str">
            <v>ვადიანი</v>
          </cell>
          <cell r="B762" t="b">
            <v>0</v>
          </cell>
          <cell r="C762" t="b">
            <v>1</v>
          </cell>
          <cell r="D762" t="str">
            <v>OTH</v>
          </cell>
          <cell r="E762">
            <v>4</v>
          </cell>
          <cell r="F762">
            <v>4</v>
          </cell>
          <cell r="G762">
            <v>376415.87896</v>
          </cell>
          <cell r="H762">
            <v>215433.96960000001</v>
          </cell>
          <cell r="I762">
            <v>6</v>
          </cell>
        </row>
        <row r="763">
          <cell r="A763" t="str">
            <v>ვადიანი</v>
          </cell>
          <cell r="B763" t="b">
            <v>0</v>
          </cell>
          <cell r="C763" t="b">
            <v>1</v>
          </cell>
          <cell r="D763" t="str">
            <v>OTH</v>
          </cell>
          <cell r="E763">
            <v>5</v>
          </cell>
          <cell r="F763">
            <v>3</v>
          </cell>
          <cell r="G763">
            <v>166001.47211999999</v>
          </cell>
          <cell r="H763">
            <v>205614.496136</v>
          </cell>
          <cell r="I763">
            <v>3</v>
          </cell>
        </row>
        <row r="764">
          <cell r="A764" t="str">
            <v>ვადიანი</v>
          </cell>
          <cell r="B764" t="b">
            <v>0</v>
          </cell>
          <cell r="C764" t="b">
            <v>1</v>
          </cell>
          <cell r="D764" t="str">
            <v>USD</v>
          </cell>
          <cell r="E764">
            <v>4</v>
          </cell>
          <cell r="F764">
            <v>5</v>
          </cell>
          <cell r="G764">
            <v>37571645.379276</v>
          </cell>
          <cell r="H764">
            <v>11641658.377830001</v>
          </cell>
          <cell r="I764">
            <v>359</v>
          </cell>
        </row>
        <row r="765">
          <cell r="A765" t="str">
            <v>ვადიანი</v>
          </cell>
          <cell r="B765" t="b">
            <v>0</v>
          </cell>
          <cell r="C765" t="b">
            <v>1</v>
          </cell>
          <cell r="D765" t="str">
            <v>USD</v>
          </cell>
          <cell r="E765">
            <v>5</v>
          </cell>
          <cell r="F765">
            <v>4</v>
          </cell>
          <cell r="G765">
            <v>149689250.09663999</v>
          </cell>
          <cell r="H765">
            <v>43379897.042248003</v>
          </cell>
          <cell r="I765">
            <v>619</v>
          </cell>
        </row>
        <row r="766">
          <cell r="A766" t="str">
            <v>ვადიანი</v>
          </cell>
          <cell r="B766" t="b">
            <v>0</v>
          </cell>
          <cell r="C766" t="b">
            <v>1</v>
          </cell>
          <cell r="D766" t="str">
            <v>USD</v>
          </cell>
          <cell r="E766">
            <v>6</v>
          </cell>
          <cell r="F766">
            <v>3</v>
          </cell>
          <cell r="G766">
            <v>581959637.65496004</v>
          </cell>
          <cell r="H766">
            <v>177100066.502179</v>
          </cell>
          <cell r="I766">
            <v>882</v>
          </cell>
        </row>
        <row r="767">
          <cell r="A767" t="str">
            <v>ვადიანი</v>
          </cell>
          <cell r="B767" t="b">
            <v>0</v>
          </cell>
          <cell r="C767" t="b">
            <v>1</v>
          </cell>
          <cell r="D767" t="str">
            <v>USD</v>
          </cell>
          <cell r="E767">
            <v>7</v>
          </cell>
          <cell r="F767">
            <v>2</v>
          </cell>
          <cell r="G767">
            <v>41132250.073517002</v>
          </cell>
          <cell r="H767">
            <v>16173418.520714</v>
          </cell>
          <cell r="I767">
            <v>24</v>
          </cell>
        </row>
        <row r="768">
          <cell r="A768" t="str">
            <v>ვადიანი</v>
          </cell>
          <cell r="B768" t="b">
            <v>0</v>
          </cell>
          <cell r="C768" t="b">
            <v>1</v>
          </cell>
          <cell r="D768" t="str">
            <v>USD</v>
          </cell>
          <cell r="E768">
            <v>7</v>
          </cell>
          <cell r="F768">
            <v>5</v>
          </cell>
          <cell r="G768">
            <v>26064610.312580999</v>
          </cell>
          <cell r="H768">
            <v>5006873.9897149997</v>
          </cell>
          <cell r="I768">
            <v>7</v>
          </cell>
        </row>
        <row r="769">
          <cell r="A769" t="str">
            <v>ვადიანი</v>
          </cell>
          <cell r="B769" t="b">
            <v>0</v>
          </cell>
          <cell r="C769" t="b">
            <v>1</v>
          </cell>
          <cell r="D769" t="str">
            <v>USD</v>
          </cell>
          <cell r="E769">
            <v>8</v>
          </cell>
          <cell r="F769">
            <v>1</v>
          </cell>
          <cell r="G769">
            <v>17467497.451657999</v>
          </cell>
          <cell r="H769">
            <v>8132970.9684730005</v>
          </cell>
          <cell r="I769">
            <v>5</v>
          </cell>
        </row>
        <row r="770">
          <cell r="A770" t="str">
            <v>ვადიანი</v>
          </cell>
          <cell r="B770" t="b">
            <v>0</v>
          </cell>
          <cell r="C770" t="b">
            <v>1</v>
          </cell>
          <cell r="D770" t="str">
            <v>USD</v>
          </cell>
          <cell r="E770">
            <v>8</v>
          </cell>
          <cell r="F770">
            <v>4</v>
          </cell>
          <cell r="G770">
            <v>198680976.96024099</v>
          </cell>
          <cell r="H770">
            <v>47847696.510132998</v>
          </cell>
          <cell r="I770">
            <v>25</v>
          </cell>
        </row>
        <row r="771">
          <cell r="A771" t="str">
            <v>ვადიანი</v>
          </cell>
          <cell r="B771" t="b">
            <v>0</v>
          </cell>
          <cell r="C771" t="b">
            <v>1</v>
          </cell>
          <cell r="D771" t="str">
            <v>USD</v>
          </cell>
          <cell r="E771">
            <v>9</v>
          </cell>
          <cell r="F771">
            <v>3</v>
          </cell>
          <cell r="G771">
            <v>73725600</v>
          </cell>
          <cell r="H771">
            <v>18431400</v>
          </cell>
          <cell r="I771">
            <v>2</v>
          </cell>
        </row>
        <row r="772">
          <cell r="A772" t="str">
            <v>ვადიანი</v>
          </cell>
          <cell r="B772" t="b">
            <v>1</v>
          </cell>
          <cell r="C772" t="b">
            <v>0</v>
          </cell>
          <cell r="D772" t="str">
            <v>USD</v>
          </cell>
          <cell r="E772">
            <v>9</v>
          </cell>
          <cell r="F772">
            <v>3</v>
          </cell>
          <cell r="G772">
            <v>95228900</v>
          </cell>
          <cell r="H772">
            <v>30719000</v>
          </cell>
          <cell r="I772">
            <v>1</v>
          </cell>
        </row>
        <row r="773">
          <cell r="A773" t="str">
            <v>ვადიანი</v>
          </cell>
          <cell r="B773" t="b">
            <v>1</v>
          </cell>
          <cell r="C773" t="b">
            <v>1</v>
          </cell>
          <cell r="D773" t="str">
            <v>GEL</v>
          </cell>
          <cell r="E773">
            <v>2</v>
          </cell>
          <cell r="F773">
            <v>2</v>
          </cell>
          <cell r="G773">
            <v>10890</v>
          </cell>
          <cell r="H773">
            <v>1100</v>
          </cell>
          <cell r="I773">
            <v>1</v>
          </cell>
        </row>
        <row r="774">
          <cell r="A774" t="str">
            <v>ვადიანი</v>
          </cell>
          <cell r="B774" t="b">
            <v>1</v>
          </cell>
          <cell r="C774" t="b">
            <v>1</v>
          </cell>
          <cell r="D774" t="str">
            <v>GEL</v>
          </cell>
          <cell r="E774">
            <v>3</v>
          </cell>
          <cell r="F774">
            <v>1</v>
          </cell>
          <cell r="G774">
            <v>36680</v>
          </cell>
          <cell r="H774">
            <v>3668</v>
          </cell>
          <cell r="I774">
            <v>1</v>
          </cell>
        </row>
        <row r="775">
          <cell r="A775" t="str">
            <v>ვადიანი</v>
          </cell>
          <cell r="B775" t="b">
            <v>1</v>
          </cell>
          <cell r="C775" t="b">
            <v>1</v>
          </cell>
          <cell r="D775" t="str">
            <v>USD</v>
          </cell>
          <cell r="E775">
            <v>4</v>
          </cell>
          <cell r="F775">
            <v>3</v>
          </cell>
          <cell r="G775">
            <v>269881.7745</v>
          </cell>
          <cell r="H775">
            <v>125401.1018</v>
          </cell>
          <cell r="I775">
            <v>4</v>
          </cell>
        </row>
        <row r="776">
          <cell r="A776" t="str">
            <v>ვადიანი</v>
          </cell>
          <cell r="B776" t="b">
            <v>1</v>
          </cell>
          <cell r="C776" t="b">
            <v>1</v>
          </cell>
          <cell r="D776" t="str">
            <v>USD</v>
          </cell>
          <cell r="E776">
            <v>5</v>
          </cell>
          <cell r="F776">
            <v>5</v>
          </cell>
          <cell r="G776">
            <v>284150.75</v>
          </cell>
          <cell r="H776">
            <v>113660.3</v>
          </cell>
          <cell r="I776">
            <v>2</v>
          </cell>
        </row>
        <row r="777">
          <cell r="A777" t="str">
            <v>ვადიანი</v>
          </cell>
          <cell r="B777" t="b">
            <v>1</v>
          </cell>
          <cell r="C777" t="b">
            <v>1</v>
          </cell>
          <cell r="D777" t="str">
            <v>USD</v>
          </cell>
          <cell r="E777">
            <v>6</v>
          </cell>
          <cell r="F777">
            <v>1</v>
          </cell>
          <cell r="G777">
            <v>1744839.2</v>
          </cell>
          <cell r="H777">
            <v>1397714.5</v>
          </cell>
          <cell r="I777">
            <v>4</v>
          </cell>
        </row>
        <row r="778">
          <cell r="A778" t="str">
            <v>ვადიანი</v>
          </cell>
          <cell r="B778" t="b">
            <v>1</v>
          </cell>
          <cell r="C778" t="b">
            <v>1</v>
          </cell>
          <cell r="D778" t="str">
            <v>USD</v>
          </cell>
          <cell r="E778">
            <v>6</v>
          </cell>
          <cell r="F778">
            <v>4</v>
          </cell>
          <cell r="G778">
            <v>4633802.1791749997</v>
          </cell>
          <cell r="H778">
            <v>1468254.5397000001</v>
          </cell>
          <cell r="I778">
            <v>7</v>
          </cell>
        </row>
        <row r="779">
          <cell r="A779" t="str">
            <v>ვადიანი</v>
          </cell>
          <cell r="B779" t="b">
            <v>1</v>
          </cell>
          <cell r="C779" t="b">
            <v>1</v>
          </cell>
          <cell r="D779" t="str">
            <v>USD</v>
          </cell>
          <cell r="E779">
            <v>7</v>
          </cell>
          <cell r="F779">
            <v>3</v>
          </cell>
          <cell r="G779">
            <v>10083231.59272</v>
          </cell>
          <cell r="H779">
            <v>3514450.2015999998</v>
          </cell>
          <cell r="I779">
            <v>6</v>
          </cell>
        </row>
        <row r="780">
          <cell r="A780" t="str">
            <v>ვადიანი</v>
          </cell>
          <cell r="B780" t="b">
            <v>1</v>
          </cell>
          <cell r="C780" t="b">
            <v>1</v>
          </cell>
          <cell r="D780" t="str">
            <v>USD</v>
          </cell>
          <cell r="E780">
            <v>8</v>
          </cell>
          <cell r="F780">
            <v>2</v>
          </cell>
          <cell r="G780">
            <v>10075832</v>
          </cell>
          <cell r="H780">
            <v>4546412</v>
          </cell>
          <cell r="I780">
            <v>2</v>
          </cell>
        </row>
        <row r="781">
          <cell r="A781" t="str">
            <v>ვადიანი</v>
          </cell>
          <cell r="B781" t="b">
            <v>1</v>
          </cell>
          <cell r="C781" t="b">
            <v>1</v>
          </cell>
          <cell r="D781" t="str">
            <v>USD</v>
          </cell>
          <cell r="E781">
            <v>9</v>
          </cell>
          <cell r="F781">
            <v>1</v>
          </cell>
          <cell r="G781">
            <v>53758250</v>
          </cell>
          <cell r="H781">
            <v>30719000</v>
          </cell>
          <cell r="I781">
            <v>2</v>
          </cell>
        </row>
        <row r="782">
          <cell r="A782" t="str">
            <v>მიმდინარე ანგარიში</v>
          </cell>
          <cell r="B782" t="b">
            <v>0</v>
          </cell>
          <cell r="C782" t="b">
            <v>0</v>
          </cell>
          <cell r="D782" t="str">
            <v>EUR</v>
          </cell>
          <cell r="E782">
            <v>1</v>
          </cell>
          <cell r="F782">
            <v>1</v>
          </cell>
          <cell r="G782">
            <v>0</v>
          </cell>
          <cell r="H782">
            <v>62362.995221999998</v>
          </cell>
          <cell r="I782">
            <v>343</v>
          </cell>
        </row>
        <row r="783">
          <cell r="A783" t="str">
            <v>მიმდინარე ანგარიში</v>
          </cell>
          <cell r="B783" t="b">
            <v>0</v>
          </cell>
          <cell r="C783" t="b">
            <v>0</v>
          </cell>
          <cell r="D783" t="str">
            <v>EUR</v>
          </cell>
          <cell r="E783">
            <v>4</v>
          </cell>
          <cell r="F783">
            <v>1</v>
          </cell>
          <cell r="G783">
            <v>0</v>
          </cell>
          <cell r="H783">
            <v>1859561.992142</v>
          </cell>
          <cell r="I783">
            <v>53</v>
          </cell>
        </row>
        <row r="784">
          <cell r="A784" t="str">
            <v>მიმდინარე ანგარიში</v>
          </cell>
          <cell r="B784" t="b">
            <v>0</v>
          </cell>
          <cell r="C784" t="b">
            <v>0</v>
          </cell>
          <cell r="D784" t="str">
            <v>EUR</v>
          </cell>
          <cell r="E784">
            <v>7</v>
          </cell>
          <cell r="F784">
            <v>1</v>
          </cell>
          <cell r="G784">
            <v>0</v>
          </cell>
          <cell r="H784">
            <v>6001381.8273600005</v>
          </cell>
          <cell r="I784">
            <v>9</v>
          </cell>
        </row>
        <row r="785">
          <cell r="A785" t="str">
            <v>მიმდინარე ანგარიში</v>
          </cell>
          <cell r="B785" t="b">
            <v>0</v>
          </cell>
          <cell r="C785" t="b">
            <v>0</v>
          </cell>
          <cell r="D785" t="str">
            <v>OTH</v>
          </cell>
          <cell r="E785">
            <v>2</v>
          </cell>
          <cell r="F785">
            <v>1</v>
          </cell>
          <cell r="G785">
            <v>0</v>
          </cell>
          <cell r="H785">
            <v>32669.861282000002</v>
          </cell>
          <cell r="I785">
            <v>22</v>
          </cell>
        </row>
        <row r="786">
          <cell r="A786" t="str">
            <v>მიმდინარე ანგარიში</v>
          </cell>
          <cell r="B786" t="b">
            <v>0</v>
          </cell>
          <cell r="C786" t="b">
            <v>0</v>
          </cell>
          <cell r="D786" t="str">
            <v>OTH</v>
          </cell>
          <cell r="E786">
            <v>5</v>
          </cell>
          <cell r="F786">
            <v>1</v>
          </cell>
          <cell r="G786">
            <v>0</v>
          </cell>
          <cell r="H786">
            <v>716318.46970100002</v>
          </cell>
          <cell r="I786">
            <v>11</v>
          </cell>
        </row>
        <row r="787">
          <cell r="A787" t="str">
            <v>მიმდინარე ანგარიში</v>
          </cell>
          <cell r="B787" t="b">
            <v>0</v>
          </cell>
          <cell r="C787" t="b">
            <v>0</v>
          </cell>
          <cell r="D787" t="str">
            <v>OTH</v>
          </cell>
          <cell r="E787">
            <v>8</v>
          </cell>
          <cell r="F787">
            <v>1</v>
          </cell>
          <cell r="G787">
            <v>0</v>
          </cell>
          <cell r="H787">
            <v>3690676.821033</v>
          </cell>
          <cell r="I787">
            <v>2</v>
          </cell>
        </row>
        <row r="788">
          <cell r="A788" t="str">
            <v>მიმდინარე ანგარიში</v>
          </cell>
          <cell r="B788" t="b">
            <v>0</v>
          </cell>
          <cell r="C788" t="b">
            <v>1</v>
          </cell>
          <cell r="D788" t="str">
            <v>EUR</v>
          </cell>
          <cell r="E788">
            <v>2</v>
          </cell>
          <cell r="F788">
            <v>1</v>
          </cell>
          <cell r="G788">
            <v>0</v>
          </cell>
          <cell r="H788">
            <v>211139.943806</v>
          </cell>
          <cell r="I788">
            <v>142</v>
          </cell>
        </row>
        <row r="789">
          <cell r="A789" t="str">
            <v>მიმდინარე ანგარიში</v>
          </cell>
          <cell r="B789" t="b">
            <v>0</v>
          </cell>
          <cell r="C789" t="b">
            <v>1</v>
          </cell>
          <cell r="D789" t="str">
            <v>GEL</v>
          </cell>
          <cell r="E789">
            <v>2</v>
          </cell>
          <cell r="F789">
            <v>1</v>
          </cell>
          <cell r="G789">
            <v>28182.627144999999</v>
          </cell>
          <cell r="H789">
            <v>2510590.21</v>
          </cell>
          <cell r="I789">
            <v>1798</v>
          </cell>
        </row>
        <row r="790">
          <cell r="A790" t="str">
            <v>მიმდინარე ანგარიში</v>
          </cell>
          <cell r="B790" t="b">
            <v>0</v>
          </cell>
          <cell r="C790" t="b">
            <v>1</v>
          </cell>
          <cell r="D790" t="str">
            <v>GEL</v>
          </cell>
          <cell r="E790">
            <v>5</v>
          </cell>
          <cell r="F790">
            <v>1</v>
          </cell>
          <cell r="G790">
            <v>0</v>
          </cell>
          <cell r="H790">
            <v>6197555.0599999996</v>
          </cell>
          <cell r="I790">
            <v>86</v>
          </cell>
        </row>
        <row r="791">
          <cell r="A791" t="str">
            <v>მიმდინარე ანგარიში</v>
          </cell>
          <cell r="B791" t="b">
            <v>0</v>
          </cell>
          <cell r="C791" t="b">
            <v>1</v>
          </cell>
          <cell r="D791" t="str">
            <v>GEL</v>
          </cell>
          <cell r="E791">
            <v>8</v>
          </cell>
          <cell r="F791">
            <v>1</v>
          </cell>
          <cell r="G791">
            <v>0</v>
          </cell>
          <cell r="H791">
            <v>1200000</v>
          </cell>
          <cell r="I791">
            <v>1</v>
          </cell>
        </row>
        <row r="792">
          <cell r="A792" t="str">
            <v>მიმდინარე ანგარიში</v>
          </cell>
          <cell r="B792" t="b">
            <v>0</v>
          </cell>
          <cell r="C792" t="b">
            <v>1</v>
          </cell>
          <cell r="D792" t="str">
            <v>OTH</v>
          </cell>
          <cell r="E792">
            <v>1</v>
          </cell>
          <cell r="F792">
            <v>1</v>
          </cell>
          <cell r="G792">
            <v>3403.3396170000001</v>
          </cell>
          <cell r="H792">
            <v>66414.929132220001</v>
          </cell>
          <cell r="I792">
            <v>809</v>
          </cell>
        </row>
        <row r="793">
          <cell r="A793" t="str">
            <v>მიმდინარე ანგარიში</v>
          </cell>
          <cell r="B793" t="b">
            <v>0</v>
          </cell>
          <cell r="C793" t="b">
            <v>1</v>
          </cell>
          <cell r="D793" t="str">
            <v>OTH</v>
          </cell>
          <cell r="E793">
            <v>4</v>
          </cell>
          <cell r="F793">
            <v>1</v>
          </cell>
          <cell r="G793">
            <v>0</v>
          </cell>
          <cell r="H793">
            <v>901906.98066600005</v>
          </cell>
          <cell r="I793">
            <v>28</v>
          </cell>
        </row>
        <row r="794">
          <cell r="A794" t="str">
            <v>მიმდინარე ანგარიში</v>
          </cell>
          <cell r="B794" t="b">
            <v>0</v>
          </cell>
          <cell r="C794" t="b">
            <v>1</v>
          </cell>
          <cell r="D794" t="str">
            <v>USD</v>
          </cell>
          <cell r="E794">
            <v>5</v>
          </cell>
          <cell r="F794">
            <v>1</v>
          </cell>
          <cell r="G794">
            <v>0</v>
          </cell>
          <cell r="H794">
            <v>7357532.6031090003</v>
          </cell>
          <cell r="I794">
            <v>104</v>
          </cell>
        </row>
        <row r="795">
          <cell r="A795" t="str">
            <v>მიმდინარე ანგარიში</v>
          </cell>
          <cell r="B795" t="b">
            <v>0</v>
          </cell>
          <cell r="C795" t="b">
            <v>1</v>
          </cell>
          <cell r="D795" t="str">
            <v>USD</v>
          </cell>
          <cell r="E795">
            <v>8</v>
          </cell>
          <cell r="F795">
            <v>1</v>
          </cell>
          <cell r="G795">
            <v>0</v>
          </cell>
          <cell r="H795">
            <v>17262547.395105999</v>
          </cell>
          <cell r="I795">
            <v>7</v>
          </cell>
        </row>
        <row r="796">
          <cell r="A796" t="str">
            <v>მიმდინარე ანგარიში</v>
          </cell>
          <cell r="B796" t="b">
            <v>1</v>
          </cell>
          <cell r="C796" t="b">
            <v>0</v>
          </cell>
          <cell r="D796" t="str">
            <v>EUR</v>
          </cell>
          <cell r="E796">
            <v>2</v>
          </cell>
          <cell r="F796">
            <v>1</v>
          </cell>
          <cell r="G796">
            <v>0</v>
          </cell>
          <cell r="H796">
            <v>18175.43562</v>
          </cell>
          <cell r="I796">
            <v>11</v>
          </cell>
        </row>
        <row r="797">
          <cell r="A797" t="str">
            <v>მიმდინარე ანგარიში</v>
          </cell>
          <cell r="B797" t="b">
            <v>1</v>
          </cell>
          <cell r="C797" t="b">
            <v>0</v>
          </cell>
          <cell r="D797" t="str">
            <v>GEL</v>
          </cell>
          <cell r="E797">
            <v>2</v>
          </cell>
          <cell r="F797">
            <v>1</v>
          </cell>
          <cell r="G797">
            <v>8029.9477440000001</v>
          </cell>
          <cell r="H797">
            <v>13442.85</v>
          </cell>
          <cell r="I797">
            <v>9</v>
          </cell>
        </row>
        <row r="798">
          <cell r="A798" t="str">
            <v>მიმდინარე ანგარიში</v>
          </cell>
          <cell r="B798" t="b">
            <v>1</v>
          </cell>
          <cell r="C798" t="b">
            <v>0</v>
          </cell>
          <cell r="D798" t="str">
            <v>GEL</v>
          </cell>
          <cell r="E798">
            <v>8</v>
          </cell>
          <cell r="F798">
            <v>1</v>
          </cell>
          <cell r="G798">
            <v>0</v>
          </cell>
          <cell r="H798">
            <v>7177082.1600000001</v>
          </cell>
          <cell r="I798">
            <v>3</v>
          </cell>
        </row>
        <row r="799">
          <cell r="A799" t="str">
            <v>მიმდინარე ანგარიში</v>
          </cell>
          <cell r="B799" t="b">
            <v>1</v>
          </cell>
          <cell r="C799" t="b">
            <v>0</v>
          </cell>
          <cell r="D799" t="str">
            <v>OTH</v>
          </cell>
          <cell r="E799">
            <v>1</v>
          </cell>
          <cell r="F799">
            <v>1</v>
          </cell>
          <cell r="G799">
            <v>0</v>
          </cell>
          <cell r="H799">
            <v>3151.27522292</v>
          </cell>
          <cell r="I799">
            <v>24</v>
          </cell>
        </row>
        <row r="800">
          <cell r="A800" t="str">
            <v>მიმდინარე ანგარიში</v>
          </cell>
          <cell r="B800" t="b">
            <v>1</v>
          </cell>
          <cell r="C800" t="b">
            <v>0</v>
          </cell>
          <cell r="D800" t="str">
            <v>OTH</v>
          </cell>
          <cell r="E800">
            <v>4</v>
          </cell>
          <cell r="F800">
            <v>1</v>
          </cell>
          <cell r="G800">
            <v>0</v>
          </cell>
          <cell r="H800">
            <v>22675.889247999999</v>
          </cell>
          <cell r="I800">
            <v>1</v>
          </cell>
        </row>
        <row r="801">
          <cell r="A801" t="str">
            <v>მიმდინარე ანგარიში</v>
          </cell>
          <cell r="B801" t="b">
            <v>1</v>
          </cell>
          <cell r="C801" t="b">
            <v>0</v>
          </cell>
          <cell r="D801" t="str">
            <v>USD</v>
          </cell>
          <cell r="E801">
            <v>5</v>
          </cell>
          <cell r="F801">
            <v>1</v>
          </cell>
          <cell r="G801">
            <v>78486.789460999993</v>
          </cell>
          <cell r="H801">
            <v>411727.92432200001</v>
          </cell>
          <cell r="I801">
            <v>6</v>
          </cell>
        </row>
        <row r="802">
          <cell r="A802" t="str">
            <v>მიმდინარე ანგარიში</v>
          </cell>
          <cell r="B802" t="b">
            <v>1</v>
          </cell>
          <cell r="C802" t="b">
            <v>0</v>
          </cell>
          <cell r="D802" t="str">
            <v>USD</v>
          </cell>
          <cell r="E802">
            <v>8</v>
          </cell>
          <cell r="F802">
            <v>1</v>
          </cell>
          <cell r="G802">
            <v>3928900.8155189999</v>
          </cell>
          <cell r="H802">
            <v>19749740.781784002</v>
          </cell>
          <cell r="I802">
            <v>7</v>
          </cell>
        </row>
        <row r="803">
          <cell r="A803" t="str">
            <v>მიმდინარე ანგარიში</v>
          </cell>
          <cell r="B803" t="b">
            <v>1</v>
          </cell>
          <cell r="C803" t="b">
            <v>1</v>
          </cell>
          <cell r="D803" t="str">
            <v>USD</v>
          </cell>
          <cell r="E803">
            <v>3</v>
          </cell>
          <cell r="F803">
            <v>1</v>
          </cell>
          <cell r="G803">
            <v>324039.33816799999</v>
          </cell>
          <cell r="H803">
            <v>11944856.105870999</v>
          </cell>
          <cell r="I803">
            <v>1512</v>
          </cell>
        </row>
        <row r="804">
          <cell r="A804" t="str">
            <v>მოთხოვნამდე</v>
          </cell>
          <cell r="B804" t="b">
            <v>0</v>
          </cell>
          <cell r="C804" t="b">
            <v>0</v>
          </cell>
          <cell r="D804" t="str">
            <v>EUR</v>
          </cell>
          <cell r="E804">
            <v>1</v>
          </cell>
          <cell r="F804">
            <v>1</v>
          </cell>
          <cell r="G804">
            <v>208.071876</v>
          </cell>
          <cell r="H804">
            <v>80653.468679679994</v>
          </cell>
          <cell r="I804">
            <v>608</v>
          </cell>
        </row>
        <row r="805">
          <cell r="A805" t="str">
            <v>მოთხოვნამდე</v>
          </cell>
          <cell r="B805" t="b">
            <v>0</v>
          </cell>
          <cell r="C805" t="b">
            <v>0</v>
          </cell>
          <cell r="D805" t="str">
            <v>EUR</v>
          </cell>
          <cell r="E805">
            <v>4</v>
          </cell>
          <cell r="F805">
            <v>1</v>
          </cell>
          <cell r="G805">
            <v>0</v>
          </cell>
          <cell r="H805">
            <v>1849341.534792</v>
          </cell>
          <cell r="I805">
            <v>60</v>
          </cell>
        </row>
        <row r="806">
          <cell r="A806" t="str">
            <v>მოთხოვნამდე</v>
          </cell>
          <cell r="B806" t="b">
            <v>0</v>
          </cell>
          <cell r="C806" t="b">
            <v>0</v>
          </cell>
          <cell r="D806" t="str">
            <v>GEL</v>
          </cell>
          <cell r="E806">
            <v>4</v>
          </cell>
          <cell r="F806">
            <v>1</v>
          </cell>
          <cell r="G806">
            <v>8036325.8250000002</v>
          </cell>
          <cell r="H806">
            <v>2234842.7400000002</v>
          </cell>
          <cell r="I806">
            <v>72</v>
          </cell>
        </row>
        <row r="807">
          <cell r="A807" t="str">
            <v>მოთხოვნამდე</v>
          </cell>
          <cell r="B807" t="b">
            <v>0</v>
          </cell>
          <cell r="C807" t="b">
            <v>0</v>
          </cell>
          <cell r="D807" t="str">
            <v>GEL</v>
          </cell>
          <cell r="E807">
            <v>7</v>
          </cell>
          <cell r="F807">
            <v>1</v>
          </cell>
          <cell r="G807">
            <v>0</v>
          </cell>
          <cell r="H807">
            <v>581284.57999999996</v>
          </cell>
          <cell r="I807">
            <v>1</v>
          </cell>
        </row>
        <row r="808">
          <cell r="A808" t="str">
            <v>მოთხოვნამდე</v>
          </cell>
          <cell r="B808" t="b">
            <v>0</v>
          </cell>
          <cell r="C808" t="b">
            <v>0</v>
          </cell>
          <cell r="D808" t="str">
            <v>OTH</v>
          </cell>
          <cell r="E808">
            <v>3</v>
          </cell>
          <cell r="F808">
            <v>1</v>
          </cell>
          <cell r="G808">
            <v>9558.3395639999999</v>
          </cell>
          <cell r="H808">
            <v>129460.74086400001</v>
          </cell>
          <cell r="I808">
            <v>15</v>
          </cell>
        </row>
        <row r="809">
          <cell r="A809" t="str">
            <v>მოთხოვნამდე</v>
          </cell>
          <cell r="B809" t="b">
            <v>0</v>
          </cell>
          <cell r="C809" t="b">
            <v>0</v>
          </cell>
          <cell r="D809" t="str">
            <v>OTH</v>
          </cell>
          <cell r="E809">
            <v>6</v>
          </cell>
          <cell r="F809">
            <v>1</v>
          </cell>
          <cell r="G809">
            <v>275961.02292600001</v>
          </cell>
          <cell r="H809">
            <v>1280166.2546000001</v>
          </cell>
          <cell r="I809">
            <v>5</v>
          </cell>
        </row>
        <row r="810">
          <cell r="A810" t="str">
            <v>მოთხოვნამდე</v>
          </cell>
          <cell r="B810" t="b">
            <v>0</v>
          </cell>
          <cell r="C810" t="b">
            <v>0</v>
          </cell>
          <cell r="D810" t="str">
            <v>USD</v>
          </cell>
          <cell r="E810">
            <v>7</v>
          </cell>
          <cell r="F810">
            <v>1</v>
          </cell>
          <cell r="G810">
            <v>25008602.452029999</v>
          </cell>
          <cell r="H810">
            <v>26019952.323651001</v>
          </cell>
          <cell r="I810">
            <v>37</v>
          </cell>
        </row>
        <row r="811">
          <cell r="A811" t="str">
            <v>მოთხოვნამდე</v>
          </cell>
          <cell r="B811" t="b">
            <v>0</v>
          </cell>
          <cell r="C811" t="b">
            <v>1</v>
          </cell>
          <cell r="D811" t="str">
            <v>GEL</v>
          </cell>
          <cell r="E811">
            <v>2</v>
          </cell>
          <cell r="F811">
            <v>1</v>
          </cell>
          <cell r="G811">
            <v>30175058.186000001</v>
          </cell>
          <cell r="H811">
            <v>6175356.6699999999</v>
          </cell>
          <cell r="I811">
            <v>4458</v>
          </cell>
        </row>
        <row r="812">
          <cell r="A812" t="str">
            <v>მოთხოვნამდე</v>
          </cell>
          <cell r="B812" t="b">
            <v>0</v>
          </cell>
          <cell r="C812" t="b">
            <v>1</v>
          </cell>
          <cell r="D812" t="str">
            <v>OTH</v>
          </cell>
          <cell r="E812">
            <v>1</v>
          </cell>
          <cell r="F812">
            <v>1</v>
          </cell>
          <cell r="G812">
            <v>2920.9649159999999</v>
          </cell>
          <cell r="H812">
            <v>50561.288563000002</v>
          </cell>
          <cell r="I812">
            <v>540</v>
          </cell>
        </row>
        <row r="813">
          <cell r="A813" t="str">
            <v>მოთხოვნამდე</v>
          </cell>
          <cell r="B813" t="b">
            <v>0</v>
          </cell>
          <cell r="C813" t="b">
            <v>1</v>
          </cell>
          <cell r="D813" t="str">
            <v>USD</v>
          </cell>
          <cell r="E813">
            <v>2</v>
          </cell>
          <cell r="F813">
            <v>1</v>
          </cell>
          <cell r="G813">
            <v>3151799.0121240001</v>
          </cell>
          <cell r="H813">
            <v>3986393.6666960898</v>
          </cell>
          <cell r="I813">
            <v>2698</v>
          </cell>
        </row>
        <row r="814">
          <cell r="A814" t="str">
            <v>მოთხოვნამდე</v>
          </cell>
          <cell r="B814" t="b">
            <v>0</v>
          </cell>
          <cell r="C814" t="b">
            <v>1</v>
          </cell>
          <cell r="D814" t="str">
            <v>USD</v>
          </cell>
          <cell r="E814">
            <v>5</v>
          </cell>
          <cell r="F814">
            <v>1</v>
          </cell>
          <cell r="G814">
            <v>96541990.321290001</v>
          </cell>
          <cell r="H814">
            <v>131335868.497171</v>
          </cell>
          <cell r="I814">
            <v>1866</v>
          </cell>
        </row>
        <row r="815">
          <cell r="A815" t="str">
            <v>მოთხოვნამდე</v>
          </cell>
          <cell r="B815" t="b">
            <v>0</v>
          </cell>
          <cell r="C815" t="b">
            <v>1</v>
          </cell>
          <cell r="D815" t="str">
            <v>USD</v>
          </cell>
          <cell r="E815">
            <v>8</v>
          </cell>
          <cell r="F815">
            <v>1</v>
          </cell>
          <cell r="G815">
            <v>67685909.355878994</v>
          </cell>
          <cell r="H815">
            <v>51107741.107995003</v>
          </cell>
          <cell r="I815">
            <v>29</v>
          </cell>
        </row>
        <row r="816">
          <cell r="A816" t="str">
            <v>მოთხოვნამდე</v>
          </cell>
          <cell r="B816" t="b">
            <v>1</v>
          </cell>
          <cell r="C816" t="b">
            <v>0</v>
          </cell>
          <cell r="D816" t="str">
            <v>USD</v>
          </cell>
          <cell r="E816">
            <v>2</v>
          </cell>
          <cell r="F816">
            <v>1</v>
          </cell>
          <cell r="G816">
            <v>623.88753099999997</v>
          </cell>
          <cell r="H816">
            <v>1247.7750610000001</v>
          </cell>
          <cell r="I816">
            <v>1</v>
          </cell>
        </row>
        <row r="817">
          <cell r="A817" t="str">
            <v>მოთხოვნამდე</v>
          </cell>
          <cell r="B817" t="b">
            <v>1</v>
          </cell>
          <cell r="C817" t="b">
            <v>0</v>
          </cell>
          <cell r="D817" t="str">
            <v>USD</v>
          </cell>
          <cell r="E817">
            <v>5</v>
          </cell>
          <cell r="F817">
            <v>1</v>
          </cell>
          <cell r="G817">
            <v>46078.5</v>
          </cell>
          <cell r="H817">
            <v>61438</v>
          </cell>
          <cell r="I817">
            <v>1</v>
          </cell>
        </row>
        <row r="818">
          <cell r="A818" t="str">
            <v>მოთხოვნამდე</v>
          </cell>
          <cell r="B818" t="b">
            <v>1</v>
          </cell>
          <cell r="C818" t="b">
            <v>0</v>
          </cell>
          <cell r="D818" t="str">
            <v>USD</v>
          </cell>
          <cell r="E818">
            <v>8</v>
          </cell>
          <cell r="F818">
            <v>1</v>
          </cell>
          <cell r="G818">
            <v>6496622.1314270003</v>
          </cell>
          <cell r="H818">
            <v>4038370.4570690002</v>
          </cell>
          <cell r="I818">
            <v>2</v>
          </cell>
        </row>
        <row r="819">
          <cell r="A819" t="str">
            <v>მოთხოვნამდე</v>
          </cell>
          <cell r="B819" t="b">
            <v>1</v>
          </cell>
          <cell r="C819" t="b">
            <v>1</v>
          </cell>
          <cell r="D819" t="str">
            <v>USD</v>
          </cell>
          <cell r="E819">
            <v>1</v>
          </cell>
          <cell r="F819">
            <v>1</v>
          </cell>
          <cell r="G819">
            <v>14314.616282000001</v>
          </cell>
          <cell r="H819">
            <v>18519.594249000002</v>
          </cell>
          <cell r="I819">
            <v>145</v>
          </cell>
        </row>
        <row r="820">
          <cell r="A820" t="str">
            <v>სადეპოზიტო სერთიფიკატი</v>
          </cell>
          <cell r="B820" t="b">
            <v>0</v>
          </cell>
          <cell r="C820" t="b">
            <v>0</v>
          </cell>
          <cell r="D820" t="str">
            <v>GEL</v>
          </cell>
          <cell r="E820">
            <v>3</v>
          </cell>
          <cell r="F820">
            <v>5</v>
          </cell>
          <cell r="G820">
            <v>112110.12</v>
          </cell>
          <cell r="H820">
            <v>9342.51</v>
          </cell>
          <cell r="I820">
            <v>1</v>
          </cell>
        </row>
        <row r="821">
          <cell r="A821" t="str">
            <v>სადეპოზიტო სერთიფიკატი</v>
          </cell>
          <cell r="B821" t="b">
            <v>0</v>
          </cell>
          <cell r="C821" t="b">
            <v>0</v>
          </cell>
          <cell r="D821" t="str">
            <v>GEL</v>
          </cell>
          <cell r="E821">
            <v>4</v>
          </cell>
          <cell r="F821">
            <v>1</v>
          </cell>
          <cell r="G821">
            <v>340453.09499999997</v>
          </cell>
          <cell r="H821">
            <v>30671.45</v>
          </cell>
          <cell r="I821">
            <v>1</v>
          </cell>
        </row>
        <row r="822">
          <cell r="A822" t="str">
            <v>სადეპოზიტო სერთიფიკატი</v>
          </cell>
          <cell r="B822" t="b">
            <v>0</v>
          </cell>
          <cell r="C822" t="b">
            <v>0</v>
          </cell>
          <cell r="D822" t="str">
            <v>GEL</v>
          </cell>
          <cell r="E822">
            <v>4</v>
          </cell>
          <cell r="F822">
            <v>4</v>
          </cell>
          <cell r="G822">
            <v>6665495.2925000004</v>
          </cell>
          <cell r="H822">
            <v>578604.29</v>
          </cell>
          <cell r="I822">
            <v>16</v>
          </cell>
        </row>
        <row r="823">
          <cell r="A823" t="str">
            <v>სადეპოზიტო სერთიფიკატი</v>
          </cell>
          <cell r="B823" t="b">
            <v>0</v>
          </cell>
          <cell r="C823" t="b">
            <v>0</v>
          </cell>
          <cell r="D823" t="str">
            <v>GEL</v>
          </cell>
          <cell r="E823">
            <v>5</v>
          </cell>
          <cell r="F823">
            <v>3</v>
          </cell>
          <cell r="G823">
            <v>11557477.759</v>
          </cell>
          <cell r="H823">
            <v>1070525.72</v>
          </cell>
          <cell r="I823">
            <v>14</v>
          </cell>
        </row>
        <row r="824">
          <cell r="A824" t="str">
            <v>სადეპოზიტო სერთიფიკატი</v>
          </cell>
          <cell r="B824" t="b">
            <v>0</v>
          </cell>
          <cell r="C824" t="b">
            <v>0</v>
          </cell>
          <cell r="D824" t="str">
            <v>GEL</v>
          </cell>
          <cell r="E824">
            <v>6</v>
          </cell>
          <cell r="F824">
            <v>2</v>
          </cell>
          <cell r="G824">
            <v>5535271.1799999997</v>
          </cell>
          <cell r="H824">
            <v>536770.44999999995</v>
          </cell>
          <cell r="I824">
            <v>3</v>
          </cell>
        </row>
        <row r="825">
          <cell r="A825" t="str">
            <v>სადეპოზიტო სერთიფიკატი</v>
          </cell>
          <cell r="B825" t="b">
            <v>0</v>
          </cell>
          <cell r="C825" t="b">
            <v>0</v>
          </cell>
          <cell r="D825" t="str">
            <v>GEL</v>
          </cell>
          <cell r="E825">
            <v>6</v>
          </cell>
          <cell r="F825">
            <v>5</v>
          </cell>
          <cell r="G825">
            <v>30913636.0075</v>
          </cell>
          <cell r="H825">
            <v>2682997.14</v>
          </cell>
          <cell r="I825">
            <v>12</v>
          </cell>
        </row>
        <row r="826">
          <cell r="A826" t="str">
            <v>სადეპოზიტო სერთიფიკატი</v>
          </cell>
          <cell r="B826" t="b">
            <v>0</v>
          </cell>
          <cell r="C826" t="b">
            <v>0</v>
          </cell>
          <cell r="D826" t="str">
            <v>GEL</v>
          </cell>
          <cell r="E826">
            <v>7</v>
          </cell>
          <cell r="F826">
            <v>1</v>
          </cell>
          <cell r="G826">
            <v>11128957.425000001</v>
          </cell>
          <cell r="H826">
            <v>989240.66</v>
          </cell>
          <cell r="I826">
            <v>1</v>
          </cell>
        </row>
        <row r="827">
          <cell r="A827" t="str">
            <v>სადეპოზიტო სერთიფიკატი</v>
          </cell>
          <cell r="B827" t="b">
            <v>0</v>
          </cell>
          <cell r="C827" t="b">
            <v>0</v>
          </cell>
          <cell r="D827" t="str">
            <v>GEL</v>
          </cell>
          <cell r="E827">
            <v>7</v>
          </cell>
          <cell r="F827">
            <v>4</v>
          </cell>
          <cell r="G827">
            <v>20215396.462000001</v>
          </cell>
          <cell r="H827">
            <v>2005352.92</v>
          </cell>
          <cell r="I827">
            <v>3</v>
          </cell>
        </row>
        <row r="828">
          <cell r="A828" t="str">
            <v>სადეპოზიტო სერთიფიკატი</v>
          </cell>
          <cell r="B828" t="b">
            <v>0</v>
          </cell>
          <cell r="C828" t="b">
            <v>0</v>
          </cell>
          <cell r="D828" t="str">
            <v>GEL</v>
          </cell>
          <cell r="E828">
            <v>8</v>
          </cell>
          <cell r="F828">
            <v>3</v>
          </cell>
          <cell r="G828">
            <v>12229800</v>
          </cell>
          <cell r="H828">
            <v>1199000</v>
          </cell>
          <cell r="I828">
            <v>1</v>
          </cell>
        </row>
        <row r="829">
          <cell r="A829" t="str">
            <v>სადეპოზიტო სერთიფიკატი</v>
          </cell>
          <cell r="B829" t="b">
            <v>0</v>
          </cell>
          <cell r="C829" t="b">
            <v>0</v>
          </cell>
          <cell r="D829" t="str">
            <v>OTH</v>
          </cell>
          <cell r="E829">
            <v>4</v>
          </cell>
          <cell r="F829">
            <v>3</v>
          </cell>
          <cell r="G829">
            <v>65907.600000000006</v>
          </cell>
          <cell r="H829">
            <v>39944</v>
          </cell>
          <cell r="I829">
            <v>1</v>
          </cell>
        </row>
        <row r="830">
          <cell r="A830" t="str">
            <v>სადეპოზიტო სერთიფიკატი</v>
          </cell>
          <cell r="B830" t="b">
            <v>0</v>
          </cell>
          <cell r="C830" t="b">
            <v>0</v>
          </cell>
          <cell r="D830" t="str">
            <v>USD</v>
          </cell>
          <cell r="E830">
            <v>3</v>
          </cell>
          <cell r="F830">
            <v>5</v>
          </cell>
          <cell r="G830">
            <v>211945.57922499999</v>
          </cell>
          <cell r="H830">
            <v>44590.748111000001</v>
          </cell>
          <cell r="I830">
            <v>3</v>
          </cell>
        </row>
        <row r="831">
          <cell r="A831" t="str">
            <v>სადეპოზიტო სერთიფიკატი</v>
          </cell>
          <cell r="B831" t="b">
            <v>0</v>
          </cell>
          <cell r="C831" t="b">
            <v>0</v>
          </cell>
          <cell r="D831" t="str">
            <v>USD</v>
          </cell>
          <cell r="E831">
            <v>4</v>
          </cell>
          <cell r="F831">
            <v>4</v>
          </cell>
          <cell r="G831">
            <v>2760453.4371239999</v>
          </cell>
          <cell r="H831">
            <v>640084.860506</v>
          </cell>
          <cell r="I831">
            <v>19</v>
          </cell>
        </row>
        <row r="832">
          <cell r="A832" t="str">
            <v>სადეპოზიტო სერთიფიკატი</v>
          </cell>
          <cell r="B832" t="b">
            <v>0</v>
          </cell>
          <cell r="C832" t="b">
            <v>0</v>
          </cell>
          <cell r="D832" t="str">
            <v>USD</v>
          </cell>
          <cell r="E832">
            <v>5</v>
          </cell>
          <cell r="F832">
            <v>3</v>
          </cell>
          <cell r="G832">
            <v>7779534.7688440001</v>
          </cell>
          <cell r="H832">
            <v>2303506.0849970002</v>
          </cell>
          <cell r="I832">
            <v>31</v>
          </cell>
        </row>
        <row r="833">
          <cell r="A833" t="str">
            <v>სადეპოზიტო სერთიფიკატი</v>
          </cell>
          <cell r="B833" t="b">
            <v>0</v>
          </cell>
          <cell r="C833" t="b">
            <v>0</v>
          </cell>
          <cell r="D833" t="str">
            <v>USD</v>
          </cell>
          <cell r="E833">
            <v>6</v>
          </cell>
          <cell r="F833">
            <v>2</v>
          </cell>
          <cell r="G833">
            <v>12633905.378192</v>
          </cell>
          <cell r="H833">
            <v>4738708.0863979999</v>
          </cell>
          <cell r="I833">
            <v>16</v>
          </cell>
        </row>
        <row r="834">
          <cell r="A834" t="str">
            <v>სადეპოზიტო სერთიფიკატი</v>
          </cell>
          <cell r="B834" t="b">
            <v>0</v>
          </cell>
          <cell r="C834" t="b">
            <v>0</v>
          </cell>
          <cell r="D834" t="str">
            <v>USD</v>
          </cell>
          <cell r="E834">
            <v>6</v>
          </cell>
          <cell r="F834">
            <v>5</v>
          </cell>
          <cell r="G834">
            <v>53615621.183816999</v>
          </cell>
          <cell r="H834">
            <v>10670436.889502</v>
          </cell>
          <cell r="I834">
            <v>37</v>
          </cell>
        </row>
        <row r="835">
          <cell r="A835" t="str">
            <v>სადეპოზიტო სერთიფიკატი</v>
          </cell>
          <cell r="B835" t="b">
            <v>0</v>
          </cell>
          <cell r="C835" t="b">
            <v>0</v>
          </cell>
          <cell r="D835" t="str">
            <v>USD</v>
          </cell>
          <cell r="E835">
            <v>7</v>
          </cell>
          <cell r="F835">
            <v>1</v>
          </cell>
          <cell r="G835">
            <v>1635558.686</v>
          </cell>
          <cell r="H835">
            <v>711112.47217399999</v>
          </cell>
          <cell r="I835">
            <v>1</v>
          </cell>
        </row>
        <row r="836">
          <cell r="A836" t="str">
            <v>სადეპოზიტო სერთიფიკატი</v>
          </cell>
          <cell r="B836" t="b">
            <v>0</v>
          </cell>
          <cell r="C836" t="b">
            <v>0</v>
          </cell>
          <cell r="D836" t="str">
            <v>USD</v>
          </cell>
          <cell r="E836">
            <v>7</v>
          </cell>
          <cell r="F836">
            <v>4</v>
          </cell>
          <cell r="G836">
            <v>83354207.709022</v>
          </cell>
          <cell r="H836">
            <v>17438067.866323002</v>
          </cell>
          <cell r="I836">
            <v>23</v>
          </cell>
        </row>
        <row r="837">
          <cell r="A837" t="str">
            <v>სადეპოზიტო სერთიფიკატი</v>
          </cell>
          <cell r="B837" t="b">
            <v>0</v>
          </cell>
          <cell r="C837" t="b">
            <v>0</v>
          </cell>
          <cell r="D837" t="str">
            <v>USD</v>
          </cell>
          <cell r="E837">
            <v>8</v>
          </cell>
          <cell r="F837">
            <v>3</v>
          </cell>
          <cell r="G837">
            <v>183657537.80628499</v>
          </cell>
          <cell r="H837">
            <v>46248040.833553001</v>
          </cell>
          <cell r="I837">
            <v>20</v>
          </cell>
        </row>
        <row r="838">
          <cell r="A838" t="str">
            <v>სადეპოზიტო სერთიფიკატი</v>
          </cell>
          <cell r="B838" t="b">
            <v>0</v>
          </cell>
          <cell r="C838" t="b">
            <v>0</v>
          </cell>
          <cell r="D838" t="str">
            <v>USD</v>
          </cell>
          <cell r="E838">
            <v>9</v>
          </cell>
          <cell r="F838">
            <v>5</v>
          </cell>
          <cell r="G838">
            <v>328279382.52980399</v>
          </cell>
          <cell r="H838">
            <v>62306157.031559996</v>
          </cell>
          <cell r="I838">
            <v>6</v>
          </cell>
        </row>
        <row r="839">
          <cell r="A839" t="str">
            <v>სადეპოზიტო სერთიფიკატი</v>
          </cell>
          <cell r="B839" t="b">
            <v>0</v>
          </cell>
          <cell r="C839" t="b">
            <v>1</v>
          </cell>
          <cell r="D839" t="str">
            <v>GEL</v>
          </cell>
          <cell r="E839">
            <v>3</v>
          </cell>
          <cell r="F839">
            <v>4</v>
          </cell>
          <cell r="G839">
            <v>5842990.0209999997</v>
          </cell>
          <cell r="H839">
            <v>518724.66</v>
          </cell>
          <cell r="I839">
            <v>44</v>
          </cell>
        </row>
        <row r="840">
          <cell r="A840" t="str">
            <v>სადეპოზიტო სერთიფიკატი</v>
          </cell>
          <cell r="B840" t="b">
            <v>0</v>
          </cell>
          <cell r="C840" t="b">
            <v>1</v>
          </cell>
          <cell r="D840" t="str">
            <v>GEL</v>
          </cell>
          <cell r="E840">
            <v>4</v>
          </cell>
          <cell r="F840">
            <v>3</v>
          </cell>
          <cell r="G840">
            <v>49761288.631499998</v>
          </cell>
          <cell r="H840">
            <v>4505050.9800000004</v>
          </cell>
          <cell r="I840">
            <v>138</v>
          </cell>
        </row>
        <row r="841">
          <cell r="A841" t="str">
            <v>სადეპოზიტო სერთიფიკატი</v>
          </cell>
          <cell r="B841" t="b">
            <v>0</v>
          </cell>
          <cell r="C841" t="b">
            <v>1</v>
          </cell>
          <cell r="D841" t="str">
            <v>GEL</v>
          </cell>
          <cell r="E841">
            <v>5</v>
          </cell>
          <cell r="F841">
            <v>2</v>
          </cell>
          <cell r="G841">
            <v>5150428.4845000003</v>
          </cell>
          <cell r="H841">
            <v>437977.27</v>
          </cell>
          <cell r="I841">
            <v>5</v>
          </cell>
        </row>
        <row r="842">
          <cell r="A842" t="str">
            <v>სადეპოზიტო სერთიფიკატი</v>
          </cell>
          <cell r="B842" t="b">
            <v>0</v>
          </cell>
          <cell r="C842" t="b">
            <v>1</v>
          </cell>
          <cell r="D842" t="str">
            <v>GEL</v>
          </cell>
          <cell r="E842">
            <v>6</v>
          </cell>
          <cell r="F842">
            <v>1</v>
          </cell>
          <cell r="G842">
            <v>1880257.68</v>
          </cell>
          <cell r="H842">
            <v>156688.14000000001</v>
          </cell>
          <cell r="I842">
            <v>1</v>
          </cell>
        </row>
        <row r="843">
          <cell r="A843" t="str">
            <v>სადეპოზიტო სერთიფიკატი</v>
          </cell>
          <cell r="B843" t="b">
            <v>0</v>
          </cell>
          <cell r="C843" t="b">
            <v>1</v>
          </cell>
          <cell r="D843" t="str">
            <v>USD</v>
          </cell>
          <cell r="E843">
            <v>3</v>
          </cell>
          <cell r="F843">
            <v>1</v>
          </cell>
          <cell r="G843">
            <v>30043.633569000001</v>
          </cell>
          <cell r="H843">
            <v>15406.991574</v>
          </cell>
          <cell r="I843">
            <v>1</v>
          </cell>
        </row>
        <row r="844">
          <cell r="A844" t="str">
            <v>სადეპოზიტო სერთიფიკატი</v>
          </cell>
          <cell r="B844" t="b">
            <v>0</v>
          </cell>
          <cell r="C844" t="b">
            <v>1</v>
          </cell>
          <cell r="D844" t="str">
            <v>USD</v>
          </cell>
          <cell r="E844">
            <v>3</v>
          </cell>
          <cell r="F844">
            <v>4</v>
          </cell>
          <cell r="G844">
            <v>5196277.7010190003</v>
          </cell>
          <cell r="H844">
            <v>1188250.8854189999</v>
          </cell>
          <cell r="I844">
            <v>77</v>
          </cell>
        </row>
        <row r="845">
          <cell r="A845" t="str">
            <v>სადეპოზიტო სერთიფიკატი</v>
          </cell>
          <cell r="B845" t="b">
            <v>0</v>
          </cell>
          <cell r="C845" t="b">
            <v>1</v>
          </cell>
          <cell r="D845" t="str">
            <v>USD</v>
          </cell>
          <cell r="E845">
            <v>4</v>
          </cell>
          <cell r="F845">
            <v>3</v>
          </cell>
          <cell r="G845">
            <v>19414159.302051</v>
          </cell>
          <cell r="H845">
            <v>5784467.1086149998</v>
          </cell>
          <cell r="I845">
            <v>166</v>
          </cell>
        </row>
        <row r="846">
          <cell r="A846" t="str">
            <v>სადეპოზიტო სერთიფიკატი</v>
          </cell>
          <cell r="B846" t="b">
            <v>0</v>
          </cell>
          <cell r="C846" t="b">
            <v>1</v>
          </cell>
          <cell r="D846" t="str">
            <v>USD</v>
          </cell>
          <cell r="E846">
            <v>5</v>
          </cell>
          <cell r="F846">
            <v>2</v>
          </cell>
          <cell r="G846">
            <v>867627.787733</v>
          </cell>
          <cell r="H846">
            <v>347905.42338499997</v>
          </cell>
          <cell r="I846">
            <v>5</v>
          </cell>
        </row>
        <row r="847">
          <cell r="A847" t="str">
            <v>სადეპოზიტო სერთიფიკატი</v>
          </cell>
          <cell r="B847" t="b">
            <v>0</v>
          </cell>
          <cell r="C847" t="b">
            <v>1</v>
          </cell>
          <cell r="D847" t="str">
            <v>USD</v>
          </cell>
          <cell r="E847">
            <v>5</v>
          </cell>
          <cell r="F847">
            <v>5</v>
          </cell>
          <cell r="G847">
            <v>16793197.371142</v>
          </cell>
          <cell r="H847">
            <v>3475017.9415640002</v>
          </cell>
          <cell r="I847">
            <v>47</v>
          </cell>
        </row>
        <row r="848">
          <cell r="A848" t="str">
            <v>სადეპოზიტო სერთიფიკატი</v>
          </cell>
          <cell r="B848" t="b">
            <v>0</v>
          </cell>
          <cell r="C848" t="b">
            <v>1</v>
          </cell>
          <cell r="D848" t="str">
            <v>USD</v>
          </cell>
          <cell r="E848">
            <v>6</v>
          </cell>
          <cell r="F848">
            <v>1</v>
          </cell>
          <cell r="G848">
            <v>631678.69370499998</v>
          </cell>
          <cell r="H848">
            <v>257828.03824699999</v>
          </cell>
          <cell r="I848">
            <v>1</v>
          </cell>
        </row>
        <row r="849">
          <cell r="A849" t="str">
            <v>სადეპოზიტო სერთიფიკატი</v>
          </cell>
          <cell r="B849" t="b">
            <v>0</v>
          </cell>
          <cell r="C849" t="b">
            <v>1</v>
          </cell>
          <cell r="D849" t="str">
            <v>USD</v>
          </cell>
          <cell r="E849">
            <v>6</v>
          </cell>
          <cell r="F849">
            <v>4</v>
          </cell>
          <cell r="G849">
            <v>505560733.56846201</v>
          </cell>
          <cell r="H849">
            <v>112030527.81516699</v>
          </cell>
          <cell r="I849">
            <v>480</v>
          </cell>
        </row>
        <row r="850">
          <cell r="A850" t="str">
            <v>სადეპოზიტო სერთიფიკატი</v>
          </cell>
          <cell r="B850" t="b">
            <v>0</v>
          </cell>
          <cell r="C850" t="b">
            <v>1</v>
          </cell>
          <cell r="D850" t="str">
            <v>USD</v>
          </cell>
          <cell r="E850">
            <v>7</v>
          </cell>
          <cell r="F850">
            <v>3</v>
          </cell>
          <cell r="G850">
            <v>138574321.11776301</v>
          </cell>
          <cell r="H850">
            <v>35894963.960505001</v>
          </cell>
          <cell r="I850">
            <v>50</v>
          </cell>
        </row>
        <row r="851">
          <cell r="A851" t="str">
            <v>სადეპოზიტო სერთიფიკატი</v>
          </cell>
          <cell r="B851" t="b">
            <v>0</v>
          </cell>
          <cell r="C851" t="b">
            <v>1</v>
          </cell>
          <cell r="D851" t="str">
            <v>USD</v>
          </cell>
          <cell r="E851">
            <v>8</v>
          </cell>
          <cell r="F851">
            <v>2</v>
          </cell>
          <cell r="G851">
            <v>11366030</v>
          </cell>
          <cell r="H851">
            <v>3071900</v>
          </cell>
          <cell r="I851">
            <v>1</v>
          </cell>
        </row>
        <row r="852">
          <cell r="A852" t="str">
            <v>სადეპოზიტო სერთიფიკატი</v>
          </cell>
          <cell r="B852" t="b">
            <v>1</v>
          </cell>
          <cell r="C852" t="b">
            <v>0</v>
          </cell>
          <cell r="D852" t="str">
            <v>USD</v>
          </cell>
          <cell r="E852">
            <v>8</v>
          </cell>
          <cell r="F852">
            <v>2</v>
          </cell>
          <cell r="G852">
            <v>7421355.5341119999</v>
          </cell>
          <cell r="H852">
            <v>3710677.767056</v>
          </cell>
          <cell r="I852">
            <v>1</v>
          </cell>
        </row>
        <row r="853">
          <cell r="A853" t="str">
            <v>სადეპოზიტო სერთიფიკატი</v>
          </cell>
          <cell r="B853" t="b">
            <v>1</v>
          </cell>
          <cell r="C853" t="b">
            <v>1</v>
          </cell>
          <cell r="D853" t="str">
            <v>EUR</v>
          </cell>
          <cell r="E853">
            <v>6</v>
          </cell>
          <cell r="F853">
            <v>4</v>
          </cell>
          <cell r="G853">
            <v>920259.80420799996</v>
          </cell>
          <cell r="H853">
            <v>577813.68709400005</v>
          </cell>
          <cell r="I853">
            <v>2</v>
          </cell>
        </row>
        <row r="855">
          <cell r="A855" t="str">
            <v>ბარათი</v>
          </cell>
          <cell r="B855" t="b">
            <v>0</v>
          </cell>
          <cell r="C855" t="b">
            <v>1</v>
          </cell>
          <cell r="D855" t="str">
            <v>EUR</v>
          </cell>
          <cell r="E855">
            <v>3</v>
          </cell>
          <cell r="F855">
            <v>1</v>
          </cell>
          <cell r="G855">
            <v>0</v>
          </cell>
          <cell r="H855">
            <v>10708.809187999999</v>
          </cell>
          <cell r="I855">
            <v>1</v>
          </cell>
        </row>
        <row r="856">
          <cell r="A856" t="str">
            <v>ბარათი</v>
          </cell>
          <cell r="B856" t="b">
            <v>0</v>
          </cell>
          <cell r="C856" t="b">
            <v>1</v>
          </cell>
          <cell r="D856" t="str">
            <v>GEL</v>
          </cell>
          <cell r="E856">
            <v>2</v>
          </cell>
          <cell r="F856">
            <v>1</v>
          </cell>
          <cell r="G856">
            <v>0</v>
          </cell>
          <cell r="H856">
            <v>1251.96</v>
          </cell>
          <cell r="I856">
            <v>1</v>
          </cell>
        </row>
        <row r="857">
          <cell r="A857" t="str">
            <v>ბარათი</v>
          </cell>
          <cell r="B857" t="b">
            <v>0</v>
          </cell>
          <cell r="C857" t="b">
            <v>1</v>
          </cell>
          <cell r="D857" t="str">
            <v>GEL</v>
          </cell>
          <cell r="E857">
            <v>3</v>
          </cell>
          <cell r="F857">
            <v>1</v>
          </cell>
          <cell r="G857">
            <v>0</v>
          </cell>
          <cell r="H857">
            <v>13198.09</v>
          </cell>
          <cell r="I857">
            <v>1</v>
          </cell>
        </row>
        <row r="858">
          <cell r="A858" t="str">
            <v>ბარათი</v>
          </cell>
          <cell r="B858" t="b">
            <v>0</v>
          </cell>
          <cell r="C858" t="b">
            <v>1</v>
          </cell>
          <cell r="D858" t="str">
            <v>USD</v>
          </cell>
          <cell r="E858">
            <v>2</v>
          </cell>
          <cell r="F858">
            <v>1</v>
          </cell>
          <cell r="G858">
            <v>0</v>
          </cell>
          <cell r="H858">
            <v>1558.344151</v>
          </cell>
          <cell r="I858">
            <v>1</v>
          </cell>
        </row>
        <row r="859">
          <cell r="A859" t="str">
            <v>ბარათი</v>
          </cell>
          <cell r="B859" t="b">
            <v>0</v>
          </cell>
          <cell r="C859" t="b">
            <v>1</v>
          </cell>
          <cell r="D859" t="str">
            <v>USD</v>
          </cell>
          <cell r="E859">
            <v>6</v>
          </cell>
          <cell r="F859">
            <v>1</v>
          </cell>
          <cell r="G859">
            <v>0</v>
          </cell>
          <cell r="H859">
            <v>326699.94409</v>
          </cell>
          <cell r="I859">
            <v>1</v>
          </cell>
        </row>
        <row r="860">
          <cell r="A860" t="str">
            <v>ბარათი</v>
          </cell>
          <cell r="B860" t="b">
            <v>1</v>
          </cell>
          <cell r="C860" t="b">
            <v>1</v>
          </cell>
          <cell r="D860" t="str">
            <v>EUR</v>
          </cell>
          <cell r="E860">
            <v>2</v>
          </cell>
          <cell r="F860">
            <v>1</v>
          </cell>
          <cell r="G860">
            <v>0</v>
          </cell>
          <cell r="H860">
            <v>1562.5237999999999</v>
          </cell>
          <cell r="I860">
            <v>1</v>
          </cell>
        </row>
        <row r="861">
          <cell r="A861" t="str">
            <v>ბარათი</v>
          </cell>
          <cell r="B861" t="b">
            <v>1</v>
          </cell>
          <cell r="C861" t="b">
            <v>1</v>
          </cell>
          <cell r="D861" t="str">
            <v>EUR</v>
          </cell>
          <cell r="E861">
            <v>3</v>
          </cell>
          <cell r="F861">
            <v>1</v>
          </cell>
          <cell r="G861">
            <v>0</v>
          </cell>
          <cell r="H861">
            <v>10825.8</v>
          </cell>
          <cell r="I861">
            <v>1</v>
          </cell>
        </row>
        <row r="862">
          <cell r="A862" t="str">
            <v>ბარათი</v>
          </cell>
          <cell r="B862" t="b">
            <v>1</v>
          </cell>
          <cell r="C862" t="b">
            <v>1</v>
          </cell>
          <cell r="D862" t="str">
            <v>GEL</v>
          </cell>
          <cell r="E862">
            <v>1</v>
          </cell>
          <cell r="F862">
            <v>1</v>
          </cell>
          <cell r="G862">
            <v>0</v>
          </cell>
          <cell r="H862">
            <v>377.1</v>
          </cell>
          <cell r="I862">
            <v>1</v>
          </cell>
        </row>
        <row r="863">
          <cell r="A863" t="str">
            <v>ბარათი</v>
          </cell>
          <cell r="B863" t="b">
            <v>1</v>
          </cell>
          <cell r="C863" t="b">
            <v>1</v>
          </cell>
          <cell r="D863" t="str">
            <v>GEL</v>
          </cell>
          <cell r="E863">
            <v>2</v>
          </cell>
          <cell r="F863">
            <v>1</v>
          </cell>
          <cell r="G863">
            <v>0</v>
          </cell>
          <cell r="H863">
            <v>1126.21</v>
          </cell>
          <cell r="I863">
            <v>1</v>
          </cell>
        </row>
        <row r="864">
          <cell r="A864" t="str">
            <v>ბარათი</v>
          </cell>
          <cell r="B864" t="b">
            <v>1</v>
          </cell>
          <cell r="C864" t="b">
            <v>1</v>
          </cell>
          <cell r="D864" t="str">
            <v>GEL</v>
          </cell>
          <cell r="E864">
            <v>2</v>
          </cell>
          <cell r="F864">
            <v>1</v>
          </cell>
          <cell r="G864">
            <v>0</v>
          </cell>
          <cell r="H864">
            <v>1476.22</v>
          </cell>
          <cell r="I864">
            <v>1</v>
          </cell>
        </row>
        <row r="865">
          <cell r="A865" t="str">
            <v>ბარათი</v>
          </cell>
          <cell r="B865" t="b">
            <v>1</v>
          </cell>
          <cell r="C865" t="b">
            <v>1</v>
          </cell>
          <cell r="D865" t="str">
            <v>GEL</v>
          </cell>
          <cell r="E865">
            <v>2</v>
          </cell>
          <cell r="F865">
            <v>1</v>
          </cell>
          <cell r="G865">
            <v>0</v>
          </cell>
          <cell r="H865">
            <v>1317</v>
          </cell>
          <cell r="I865">
            <v>1</v>
          </cell>
        </row>
        <row r="866">
          <cell r="A866" t="str">
            <v>ბარათი</v>
          </cell>
          <cell r="B866" t="b">
            <v>1</v>
          </cell>
          <cell r="C866" t="b">
            <v>1</v>
          </cell>
          <cell r="D866" t="str">
            <v>GEL</v>
          </cell>
          <cell r="E866">
            <v>2</v>
          </cell>
          <cell r="F866">
            <v>1</v>
          </cell>
          <cell r="G866">
            <v>0</v>
          </cell>
          <cell r="H866">
            <v>1740</v>
          </cell>
          <cell r="I866">
            <v>1</v>
          </cell>
        </row>
        <row r="867">
          <cell r="A867" t="str">
            <v>ბარათი</v>
          </cell>
          <cell r="B867" t="b">
            <v>1</v>
          </cell>
          <cell r="C867" t="b">
            <v>1</v>
          </cell>
          <cell r="D867" t="str">
            <v>GEL</v>
          </cell>
          <cell r="E867">
            <v>2</v>
          </cell>
          <cell r="F867">
            <v>1</v>
          </cell>
          <cell r="G867">
            <v>0</v>
          </cell>
          <cell r="H867">
            <v>1546</v>
          </cell>
          <cell r="I867">
            <v>1</v>
          </cell>
        </row>
        <row r="868">
          <cell r="A868" t="str">
            <v>ბარათი</v>
          </cell>
          <cell r="B868" t="b">
            <v>1</v>
          </cell>
          <cell r="C868" t="b">
            <v>1</v>
          </cell>
          <cell r="D868" t="str">
            <v>GEL</v>
          </cell>
          <cell r="E868">
            <v>2</v>
          </cell>
          <cell r="F868">
            <v>1</v>
          </cell>
          <cell r="G868">
            <v>0</v>
          </cell>
          <cell r="H868">
            <v>1422.5</v>
          </cell>
          <cell r="I868">
            <v>1</v>
          </cell>
        </row>
        <row r="869">
          <cell r="A869" t="str">
            <v>ბარათი</v>
          </cell>
          <cell r="B869" t="b">
            <v>1</v>
          </cell>
          <cell r="C869" t="b">
            <v>1</v>
          </cell>
          <cell r="D869" t="str">
            <v>GEL</v>
          </cell>
          <cell r="E869">
            <v>3</v>
          </cell>
          <cell r="F869">
            <v>1</v>
          </cell>
          <cell r="G869">
            <v>0</v>
          </cell>
          <cell r="H869">
            <v>7715.23</v>
          </cell>
          <cell r="I869">
            <v>1</v>
          </cell>
        </row>
        <row r="870">
          <cell r="A870" t="str">
            <v>ბარათი</v>
          </cell>
          <cell r="B870" t="b">
            <v>1</v>
          </cell>
          <cell r="C870" t="b">
            <v>1</v>
          </cell>
          <cell r="D870" t="str">
            <v>GEL</v>
          </cell>
          <cell r="E870">
            <v>3</v>
          </cell>
          <cell r="F870">
            <v>1</v>
          </cell>
          <cell r="G870">
            <v>0</v>
          </cell>
          <cell r="H870">
            <v>4737</v>
          </cell>
          <cell r="I870">
            <v>1</v>
          </cell>
        </row>
        <row r="871">
          <cell r="A871" t="str">
            <v>ბარათი</v>
          </cell>
          <cell r="B871" t="b">
            <v>1</v>
          </cell>
          <cell r="C871" t="b">
            <v>1</v>
          </cell>
          <cell r="D871" t="str">
            <v>GEL</v>
          </cell>
          <cell r="E871">
            <v>3</v>
          </cell>
          <cell r="F871">
            <v>1</v>
          </cell>
          <cell r="G871">
            <v>0</v>
          </cell>
          <cell r="H871">
            <v>4819.66</v>
          </cell>
          <cell r="I871">
            <v>1</v>
          </cell>
        </row>
        <row r="872">
          <cell r="A872" t="str">
            <v>ბარათი</v>
          </cell>
          <cell r="B872" t="b">
            <v>1</v>
          </cell>
          <cell r="C872" t="b">
            <v>1</v>
          </cell>
          <cell r="D872" t="str">
            <v>GEL</v>
          </cell>
          <cell r="E872">
            <v>3</v>
          </cell>
          <cell r="F872">
            <v>1</v>
          </cell>
          <cell r="G872">
            <v>0</v>
          </cell>
          <cell r="H872">
            <v>5307.04</v>
          </cell>
          <cell r="I872">
            <v>1</v>
          </cell>
        </row>
        <row r="873">
          <cell r="A873" t="str">
            <v>ბარათი</v>
          </cell>
          <cell r="B873" t="b">
            <v>1</v>
          </cell>
          <cell r="C873" t="b">
            <v>1</v>
          </cell>
          <cell r="D873" t="str">
            <v>GEL</v>
          </cell>
          <cell r="E873">
            <v>3</v>
          </cell>
          <cell r="F873">
            <v>1</v>
          </cell>
          <cell r="G873">
            <v>0</v>
          </cell>
          <cell r="H873">
            <v>9050.8700000000008</v>
          </cell>
          <cell r="I873">
            <v>1</v>
          </cell>
        </row>
        <row r="874">
          <cell r="A874" t="str">
            <v>ბარათი</v>
          </cell>
          <cell r="B874" t="b">
            <v>1</v>
          </cell>
          <cell r="C874" t="b">
            <v>1</v>
          </cell>
          <cell r="D874" t="str">
            <v>USD</v>
          </cell>
          <cell r="E874">
            <v>1</v>
          </cell>
          <cell r="F874">
            <v>1</v>
          </cell>
          <cell r="G874">
            <v>0</v>
          </cell>
          <cell r="H874">
            <v>4.6692879999999999</v>
          </cell>
          <cell r="I874">
            <v>1</v>
          </cell>
        </row>
        <row r="875">
          <cell r="A875" t="str">
            <v>ბარათი</v>
          </cell>
          <cell r="B875" t="b">
            <v>1</v>
          </cell>
          <cell r="C875" t="b">
            <v>1</v>
          </cell>
          <cell r="D875" t="str">
            <v>USD</v>
          </cell>
          <cell r="E875">
            <v>3</v>
          </cell>
          <cell r="F875">
            <v>1</v>
          </cell>
          <cell r="G875">
            <v>0</v>
          </cell>
          <cell r="H875">
            <v>9215.7000000000007</v>
          </cell>
          <cell r="I875">
            <v>1</v>
          </cell>
        </row>
        <row r="876">
          <cell r="A876" t="str">
            <v>ბარათი</v>
          </cell>
          <cell r="B876" t="b">
            <v>1</v>
          </cell>
          <cell r="C876" t="b">
            <v>1</v>
          </cell>
          <cell r="D876" t="str">
            <v>USD</v>
          </cell>
          <cell r="E876">
            <v>3</v>
          </cell>
          <cell r="F876">
            <v>1</v>
          </cell>
          <cell r="G876">
            <v>0</v>
          </cell>
          <cell r="H876">
            <v>15359.5</v>
          </cell>
          <cell r="I876">
            <v>1</v>
          </cell>
        </row>
        <row r="877">
          <cell r="A877" t="str">
            <v>ვადიანი</v>
          </cell>
          <cell r="B877" t="b">
            <v>1</v>
          </cell>
          <cell r="C877" t="b">
            <v>1</v>
          </cell>
          <cell r="D877" t="str">
            <v>GEL</v>
          </cell>
          <cell r="E877">
            <v>3</v>
          </cell>
          <cell r="F877">
            <v>2</v>
          </cell>
          <cell r="G877">
            <v>144800</v>
          </cell>
          <cell r="H877">
            <v>14480</v>
          </cell>
          <cell r="I877">
            <v>1</v>
          </cell>
        </row>
        <row r="878">
          <cell r="A878" t="str">
            <v>მიმდინარე ანგარიში</v>
          </cell>
          <cell r="B878" t="b">
            <v>0</v>
          </cell>
          <cell r="C878" t="b">
            <v>1</v>
          </cell>
          <cell r="D878" t="str">
            <v>GEL</v>
          </cell>
          <cell r="E878">
            <v>1</v>
          </cell>
          <cell r="F878">
            <v>1</v>
          </cell>
          <cell r="G878">
            <v>0</v>
          </cell>
          <cell r="H878">
            <v>0.01</v>
          </cell>
          <cell r="I878">
            <v>1</v>
          </cell>
        </row>
        <row r="879">
          <cell r="A879" t="str">
            <v>მიმდინარე ანგარიში</v>
          </cell>
          <cell r="B879" t="b">
            <v>0</v>
          </cell>
          <cell r="C879" t="b">
            <v>1</v>
          </cell>
          <cell r="D879" t="str">
            <v>USD</v>
          </cell>
          <cell r="E879">
            <v>1</v>
          </cell>
          <cell r="F879">
            <v>1</v>
          </cell>
          <cell r="G879">
            <v>0</v>
          </cell>
          <cell r="H879">
            <v>0.122876</v>
          </cell>
          <cell r="I879">
            <v>1</v>
          </cell>
        </row>
        <row r="880">
          <cell r="A880" t="str">
            <v>მიმდინარე ანგარიში</v>
          </cell>
          <cell r="B880" t="b">
            <v>1</v>
          </cell>
          <cell r="C880" t="b">
            <v>1</v>
          </cell>
          <cell r="D880" t="str">
            <v>EUR</v>
          </cell>
          <cell r="E880">
            <v>1</v>
          </cell>
          <cell r="F880">
            <v>1</v>
          </cell>
          <cell r="G880">
            <v>0</v>
          </cell>
          <cell r="H880">
            <v>783.35488799999996</v>
          </cell>
          <cell r="I880">
            <v>1</v>
          </cell>
        </row>
        <row r="881">
          <cell r="A881" t="str">
            <v>მიმდინარე ანგარიში</v>
          </cell>
          <cell r="B881" t="b">
            <v>1</v>
          </cell>
          <cell r="C881" t="b">
            <v>1</v>
          </cell>
          <cell r="D881" t="str">
            <v>EUR</v>
          </cell>
          <cell r="E881">
            <v>1</v>
          </cell>
          <cell r="F881">
            <v>1</v>
          </cell>
          <cell r="G881">
            <v>0</v>
          </cell>
          <cell r="H881">
            <v>3.6086E-2</v>
          </cell>
          <cell r="I881">
            <v>1</v>
          </cell>
        </row>
        <row r="882">
          <cell r="A882" t="str">
            <v>მიმდინარე ანგარიში</v>
          </cell>
          <cell r="B882" t="b">
            <v>1</v>
          </cell>
          <cell r="C882" t="b">
            <v>1</v>
          </cell>
          <cell r="D882" t="str">
            <v>EUR</v>
          </cell>
          <cell r="E882">
            <v>1</v>
          </cell>
          <cell r="F882">
            <v>1</v>
          </cell>
          <cell r="G882">
            <v>0</v>
          </cell>
          <cell r="H882">
            <v>378.90300000000002</v>
          </cell>
          <cell r="I882">
            <v>1</v>
          </cell>
        </row>
        <row r="883">
          <cell r="A883" t="str">
            <v>მიმდინარე ანგარიში</v>
          </cell>
          <cell r="B883" t="b">
            <v>1</v>
          </cell>
          <cell r="C883" t="b">
            <v>1</v>
          </cell>
          <cell r="D883" t="str">
            <v>EUR</v>
          </cell>
          <cell r="E883">
            <v>3</v>
          </cell>
          <cell r="F883">
            <v>1</v>
          </cell>
          <cell r="G883">
            <v>0</v>
          </cell>
          <cell r="H883">
            <v>3153.3751099999999</v>
          </cell>
          <cell r="I883">
            <v>1</v>
          </cell>
        </row>
        <row r="884">
          <cell r="A884" t="str">
            <v>მიმდინარე ანგარიში</v>
          </cell>
          <cell r="B884" t="b">
            <v>1</v>
          </cell>
          <cell r="C884" t="b">
            <v>1</v>
          </cell>
          <cell r="D884" t="str">
            <v>EUR</v>
          </cell>
          <cell r="E884">
            <v>3</v>
          </cell>
          <cell r="F884">
            <v>1</v>
          </cell>
          <cell r="G884">
            <v>0</v>
          </cell>
          <cell r="H884">
            <v>2038.4981399999999</v>
          </cell>
          <cell r="I884">
            <v>1</v>
          </cell>
        </row>
        <row r="885">
          <cell r="A885" t="str">
            <v>მიმდინარე ანგარიში</v>
          </cell>
          <cell r="B885" t="b">
            <v>1</v>
          </cell>
          <cell r="C885" t="b">
            <v>1</v>
          </cell>
          <cell r="D885" t="str">
            <v>EUR</v>
          </cell>
          <cell r="E885">
            <v>7</v>
          </cell>
          <cell r="F885">
            <v>1</v>
          </cell>
          <cell r="G885">
            <v>712569.413558</v>
          </cell>
          <cell r="H885">
            <v>713282.69625399995</v>
          </cell>
          <cell r="I885">
            <v>1</v>
          </cell>
        </row>
        <row r="886">
          <cell r="A886" t="str">
            <v>მიმდინარე ანგარიში</v>
          </cell>
          <cell r="B886" t="b">
            <v>1</v>
          </cell>
          <cell r="C886" t="b">
            <v>1</v>
          </cell>
          <cell r="D886" t="str">
            <v>GEL</v>
          </cell>
          <cell r="E886">
            <v>1</v>
          </cell>
          <cell r="F886">
            <v>1</v>
          </cell>
          <cell r="G886">
            <v>0</v>
          </cell>
          <cell r="H886">
            <v>220.48</v>
          </cell>
          <cell r="I886">
            <v>1</v>
          </cell>
        </row>
        <row r="887">
          <cell r="A887" t="str">
            <v>მიმდინარე ანგარიში</v>
          </cell>
          <cell r="B887" t="b">
            <v>1</v>
          </cell>
          <cell r="C887" t="b">
            <v>1</v>
          </cell>
          <cell r="D887" t="str">
            <v>GEL</v>
          </cell>
          <cell r="E887">
            <v>1</v>
          </cell>
          <cell r="F887">
            <v>1</v>
          </cell>
          <cell r="G887">
            <v>0</v>
          </cell>
          <cell r="H887">
            <v>21.03</v>
          </cell>
          <cell r="I887">
            <v>1</v>
          </cell>
        </row>
        <row r="888">
          <cell r="A888" t="str">
            <v>მიმდინარე ანგარიში</v>
          </cell>
          <cell r="B888" t="b">
            <v>1</v>
          </cell>
          <cell r="C888" t="b">
            <v>1</v>
          </cell>
          <cell r="D888" t="str">
            <v>GEL</v>
          </cell>
          <cell r="E888">
            <v>1</v>
          </cell>
          <cell r="F888">
            <v>1</v>
          </cell>
          <cell r="G888">
            <v>0</v>
          </cell>
          <cell r="H888">
            <v>17.690000000000001</v>
          </cell>
          <cell r="I888">
            <v>1</v>
          </cell>
        </row>
        <row r="889">
          <cell r="A889" t="str">
            <v>მიმდინარე ანგარიში</v>
          </cell>
          <cell r="B889" t="b">
            <v>1</v>
          </cell>
          <cell r="C889" t="b">
            <v>1</v>
          </cell>
          <cell r="D889" t="str">
            <v>GEL</v>
          </cell>
          <cell r="E889">
            <v>1</v>
          </cell>
          <cell r="F889">
            <v>1</v>
          </cell>
          <cell r="G889">
            <v>0</v>
          </cell>
          <cell r="H889">
            <v>269.35000000000002</v>
          </cell>
          <cell r="I889">
            <v>1</v>
          </cell>
        </row>
        <row r="890">
          <cell r="A890" t="str">
            <v>მიმდინარე ანგარიში</v>
          </cell>
          <cell r="B890" t="b">
            <v>1</v>
          </cell>
          <cell r="C890" t="b">
            <v>1</v>
          </cell>
          <cell r="D890" t="str">
            <v>GEL</v>
          </cell>
          <cell r="E890">
            <v>1</v>
          </cell>
          <cell r="F890">
            <v>1</v>
          </cell>
          <cell r="G890">
            <v>0</v>
          </cell>
          <cell r="H890">
            <v>960.46</v>
          </cell>
          <cell r="I890">
            <v>1</v>
          </cell>
        </row>
        <row r="891">
          <cell r="A891" t="str">
            <v>მიმდინარე ანგარიში</v>
          </cell>
          <cell r="B891" t="b">
            <v>1</v>
          </cell>
          <cell r="C891" t="b">
            <v>1</v>
          </cell>
          <cell r="D891" t="str">
            <v>GEL</v>
          </cell>
          <cell r="E891">
            <v>1</v>
          </cell>
          <cell r="F891">
            <v>1</v>
          </cell>
          <cell r="G891">
            <v>0</v>
          </cell>
          <cell r="H891">
            <v>211.26</v>
          </cell>
          <cell r="I891">
            <v>1</v>
          </cell>
        </row>
        <row r="892">
          <cell r="A892" t="str">
            <v>მიმდინარე ანგარიში</v>
          </cell>
          <cell r="B892" t="b">
            <v>1</v>
          </cell>
          <cell r="C892" t="b">
            <v>1</v>
          </cell>
          <cell r="D892" t="str">
            <v>GEL</v>
          </cell>
          <cell r="E892">
            <v>1</v>
          </cell>
          <cell r="F892">
            <v>1</v>
          </cell>
          <cell r="G892">
            <v>0</v>
          </cell>
          <cell r="H892">
            <v>738.86</v>
          </cell>
          <cell r="I892">
            <v>1</v>
          </cell>
        </row>
        <row r="893">
          <cell r="A893" t="str">
            <v>მიმდინარე ანგარიში</v>
          </cell>
          <cell r="B893" t="b">
            <v>1</v>
          </cell>
          <cell r="C893" t="b">
            <v>1</v>
          </cell>
          <cell r="D893" t="str">
            <v>GEL</v>
          </cell>
          <cell r="E893">
            <v>1</v>
          </cell>
          <cell r="F893">
            <v>1</v>
          </cell>
          <cell r="G893">
            <v>0</v>
          </cell>
          <cell r="H893">
            <v>564.35</v>
          </cell>
          <cell r="I893">
            <v>1</v>
          </cell>
        </row>
        <row r="894">
          <cell r="A894" t="str">
            <v>მიმდინარე ანგარიში</v>
          </cell>
          <cell r="B894" t="b">
            <v>1</v>
          </cell>
          <cell r="C894" t="b">
            <v>1</v>
          </cell>
          <cell r="D894" t="str">
            <v>GEL</v>
          </cell>
          <cell r="E894">
            <v>1</v>
          </cell>
          <cell r="F894">
            <v>1</v>
          </cell>
          <cell r="G894">
            <v>0</v>
          </cell>
          <cell r="H894">
            <v>898.59</v>
          </cell>
          <cell r="I894">
            <v>1</v>
          </cell>
        </row>
        <row r="895">
          <cell r="A895" t="str">
            <v>მიმდინარე ანგარიში</v>
          </cell>
          <cell r="B895" t="b">
            <v>1</v>
          </cell>
          <cell r="C895" t="b">
            <v>1</v>
          </cell>
          <cell r="D895" t="str">
            <v>GEL</v>
          </cell>
          <cell r="E895">
            <v>2</v>
          </cell>
          <cell r="F895">
            <v>1</v>
          </cell>
          <cell r="G895">
            <v>0</v>
          </cell>
          <cell r="H895">
            <v>1036.42</v>
          </cell>
          <cell r="I895">
            <v>1</v>
          </cell>
        </row>
        <row r="896">
          <cell r="A896" t="str">
            <v>მიმდინარე ანგარიში</v>
          </cell>
          <cell r="B896" t="b">
            <v>1</v>
          </cell>
          <cell r="C896" t="b">
            <v>1</v>
          </cell>
          <cell r="D896" t="str">
            <v>GEL</v>
          </cell>
          <cell r="E896">
            <v>3</v>
          </cell>
          <cell r="F896">
            <v>1</v>
          </cell>
          <cell r="G896">
            <v>0</v>
          </cell>
          <cell r="H896">
            <v>2444.17</v>
          </cell>
          <cell r="I896">
            <v>1</v>
          </cell>
        </row>
        <row r="897">
          <cell r="A897" t="str">
            <v>მიმდინარე ანგარიში</v>
          </cell>
          <cell r="B897" t="b">
            <v>1</v>
          </cell>
          <cell r="C897" t="b">
            <v>1</v>
          </cell>
          <cell r="D897" t="str">
            <v>GEL</v>
          </cell>
          <cell r="E897">
            <v>3</v>
          </cell>
          <cell r="F897">
            <v>1</v>
          </cell>
          <cell r="G897">
            <v>0</v>
          </cell>
          <cell r="H897">
            <v>4125.82</v>
          </cell>
          <cell r="I897">
            <v>1</v>
          </cell>
        </row>
        <row r="898">
          <cell r="A898" t="str">
            <v>მიმდინარე ანგარიში</v>
          </cell>
          <cell r="B898" t="b">
            <v>1</v>
          </cell>
          <cell r="C898" t="b">
            <v>1</v>
          </cell>
          <cell r="D898" t="str">
            <v>GEL</v>
          </cell>
          <cell r="E898">
            <v>3</v>
          </cell>
          <cell r="F898">
            <v>1</v>
          </cell>
          <cell r="G898">
            <v>0</v>
          </cell>
          <cell r="H898">
            <v>2204.48</v>
          </cell>
          <cell r="I898">
            <v>1</v>
          </cell>
        </row>
        <row r="899">
          <cell r="A899" t="str">
            <v>მიმდინარე ანგარიში</v>
          </cell>
          <cell r="B899" t="b">
            <v>1</v>
          </cell>
          <cell r="C899" t="b">
            <v>1</v>
          </cell>
          <cell r="D899" t="str">
            <v>GEL</v>
          </cell>
          <cell r="E899">
            <v>3</v>
          </cell>
          <cell r="F899">
            <v>1</v>
          </cell>
          <cell r="G899">
            <v>0</v>
          </cell>
          <cell r="H899">
            <v>3826.77</v>
          </cell>
          <cell r="I899">
            <v>1</v>
          </cell>
        </row>
        <row r="900">
          <cell r="A900" t="str">
            <v>მიმდინარე ანგარიში</v>
          </cell>
          <cell r="B900" t="b">
            <v>1</v>
          </cell>
          <cell r="C900" t="b">
            <v>1</v>
          </cell>
          <cell r="D900" t="str">
            <v>GEL</v>
          </cell>
          <cell r="E900">
            <v>3</v>
          </cell>
          <cell r="F900">
            <v>1</v>
          </cell>
          <cell r="G900">
            <v>0</v>
          </cell>
          <cell r="H900">
            <v>5302.9</v>
          </cell>
          <cell r="I900">
            <v>1</v>
          </cell>
        </row>
        <row r="901">
          <cell r="A901" t="str">
            <v>მიმდინარე ანგარიში</v>
          </cell>
          <cell r="B901" t="b">
            <v>1</v>
          </cell>
          <cell r="C901" t="b">
            <v>1</v>
          </cell>
          <cell r="D901" t="str">
            <v>GEL</v>
          </cell>
          <cell r="E901">
            <v>3</v>
          </cell>
          <cell r="F901">
            <v>1</v>
          </cell>
          <cell r="G901">
            <v>0</v>
          </cell>
          <cell r="H901">
            <v>2265.3200000000002</v>
          </cell>
          <cell r="I901">
            <v>1</v>
          </cell>
        </row>
        <row r="902">
          <cell r="A902" t="str">
            <v>მიმდინარე ანგარიში</v>
          </cell>
          <cell r="B902" t="b">
            <v>1</v>
          </cell>
          <cell r="C902" t="b">
            <v>1</v>
          </cell>
          <cell r="D902" t="str">
            <v>GEL</v>
          </cell>
          <cell r="E902">
            <v>3</v>
          </cell>
          <cell r="F902">
            <v>1</v>
          </cell>
          <cell r="G902">
            <v>0</v>
          </cell>
          <cell r="H902">
            <v>16825.27</v>
          </cell>
          <cell r="I902">
            <v>1</v>
          </cell>
        </row>
        <row r="903">
          <cell r="A903" t="str">
            <v>მიმდინარე ანგარიში</v>
          </cell>
          <cell r="B903" t="b">
            <v>1</v>
          </cell>
          <cell r="C903" t="b">
            <v>1</v>
          </cell>
          <cell r="D903" t="str">
            <v>GEL</v>
          </cell>
          <cell r="E903">
            <v>3</v>
          </cell>
          <cell r="F903">
            <v>1</v>
          </cell>
          <cell r="G903">
            <v>0</v>
          </cell>
          <cell r="H903">
            <v>6469.41</v>
          </cell>
          <cell r="I903">
            <v>1</v>
          </cell>
        </row>
        <row r="904">
          <cell r="A904" t="str">
            <v>მიმდინარე ანგარიში</v>
          </cell>
          <cell r="B904" t="b">
            <v>1</v>
          </cell>
          <cell r="C904" t="b">
            <v>1</v>
          </cell>
          <cell r="D904" t="str">
            <v>GEL</v>
          </cell>
          <cell r="E904">
            <v>4</v>
          </cell>
          <cell r="F904">
            <v>1</v>
          </cell>
          <cell r="G904">
            <v>0</v>
          </cell>
          <cell r="H904">
            <v>41888.300000000003</v>
          </cell>
          <cell r="I904">
            <v>1</v>
          </cell>
        </row>
        <row r="905">
          <cell r="A905" t="str">
            <v>მიმდინარე ანგარიში</v>
          </cell>
          <cell r="B905" t="b">
            <v>1</v>
          </cell>
          <cell r="C905" t="b">
            <v>1</v>
          </cell>
          <cell r="D905" t="str">
            <v>GEL</v>
          </cell>
          <cell r="E905">
            <v>4</v>
          </cell>
          <cell r="F905">
            <v>1</v>
          </cell>
          <cell r="G905">
            <v>0</v>
          </cell>
          <cell r="H905">
            <v>23288.6</v>
          </cell>
          <cell r="I905">
            <v>1</v>
          </cell>
        </row>
        <row r="906">
          <cell r="A906" t="str">
            <v>მიმდინარე ანგარიში</v>
          </cell>
          <cell r="B906" t="b">
            <v>1</v>
          </cell>
          <cell r="C906" t="b">
            <v>1</v>
          </cell>
          <cell r="D906" t="str">
            <v>GEL</v>
          </cell>
          <cell r="E906">
            <v>4</v>
          </cell>
          <cell r="F906">
            <v>1</v>
          </cell>
          <cell r="G906">
            <v>276303.50563000003</v>
          </cell>
          <cell r="H906">
            <v>30751.3</v>
          </cell>
          <cell r="I906">
            <v>1</v>
          </cell>
        </row>
        <row r="907">
          <cell r="A907" t="str">
            <v>მიმდინარე ანგარიში</v>
          </cell>
          <cell r="B907" t="b">
            <v>1</v>
          </cell>
          <cell r="C907" t="b">
            <v>1</v>
          </cell>
          <cell r="D907" t="str">
            <v>GEL</v>
          </cell>
          <cell r="E907">
            <v>5</v>
          </cell>
          <cell r="F907">
            <v>1</v>
          </cell>
          <cell r="G907">
            <v>0</v>
          </cell>
          <cell r="H907">
            <v>89700.43</v>
          </cell>
          <cell r="I907">
            <v>1</v>
          </cell>
        </row>
        <row r="908">
          <cell r="A908" t="str">
            <v>მიმდინარე ანგარიში</v>
          </cell>
          <cell r="B908" t="b">
            <v>1</v>
          </cell>
          <cell r="C908" t="b">
            <v>1</v>
          </cell>
          <cell r="D908" t="str">
            <v>GEL</v>
          </cell>
          <cell r="E908">
            <v>5</v>
          </cell>
          <cell r="F908">
            <v>1</v>
          </cell>
          <cell r="G908">
            <v>0</v>
          </cell>
          <cell r="H908">
            <v>72222.929999999993</v>
          </cell>
          <cell r="I908">
            <v>1</v>
          </cell>
        </row>
        <row r="909">
          <cell r="A909" t="str">
            <v>მიმდინარე ანგარიში</v>
          </cell>
          <cell r="B909" t="b">
            <v>1</v>
          </cell>
          <cell r="C909" t="b">
            <v>1</v>
          </cell>
          <cell r="D909" t="str">
            <v>GEL</v>
          </cell>
          <cell r="E909">
            <v>5</v>
          </cell>
          <cell r="F909">
            <v>1</v>
          </cell>
          <cell r="G909">
            <v>0</v>
          </cell>
          <cell r="H909">
            <v>72803.570000000007</v>
          </cell>
          <cell r="I909">
            <v>1</v>
          </cell>
        </row>
        <row r="910">
          <cell r="A910" t="str">
            <v>მიმდინარე ანგარიში</v>
          </cell>
          <cell r="B910" t="b">
            <v>1</v>
          </cell>
          <cell r="C910" t="b">
            <v>1</v>
          </cell>
          <cell r="D910" t="str">
            <v>GEL</v>
          </cell>
          <cell r="E910">
            <v>5</v>
          </cell>
          <cell r="F910">
            <v>1</v>
          </cell>
          <cell r="G910">
            <v>0</v>
          </cell>
          <cell r="H910">
            <v>55604.45</v>
          </cell>
          <cell r="I910">
            <v>1</v>
          </cell>
        </row>
        <row r="911">
          <cell r="A911" t="str">
            <v>მიმდინარე ანგარიში</v>
          </cell>
          <cell r="B911" t="b">
            <v>1</v>
          </cell>
          <cell r="C911" t="b">
            <v>1</v>
          </cell>
          <cell r="D911" t="str">
            <v>GEL</v>
          </cell>
          <cell r="E911">
            <v>6</v>
          </cell>
          <cell r="F911">
            <v>1</v>
          </cell>
          <cell r="G911">
            <v>0</v>
          </cell>
          <cell r="H911">
            <v>407614.89</v>
          </cell>
          <cell r="I911">
            <v>1</v>
          </cell>
        </row>
        <row r="912">
          <cell r="A912" t="str">
            <v>მიმდინარე ანგარიში</v>
          </cell>
          <cell r="B912" t="b">
            <v>1</v>
          </cell>
          <cell r="C912" t="b">
            <v>1</v>
          </cell>
          <cell r="D912" t="str">
            <v>GEL</v>
          </cell>
          <cell r="E912">
            <v>6</v>
          </cell>
          <cell r="F912">
            <v>1</v>
          </cell>
          <cell r="G912">
            <v>0</v>
          </cell>
          <cell r="H912">
            <v>241119.38</v>
          </cell>
          <cell r="I912">
            <v>1</v>
          </cell>
        </row>
        <row r="913">
          <cell r="A913" t="str">
            <v>მიმდინარე ანგარიში</v>
          </cell>
          <cell r="B913" t="b">
            <v>1</v>
          </cell>
          <cell r="C913" t="b">
            <v>1</v>
          </cell>
          <cell r="D913" t="str">
            <v>GEL</v>
          </cell>
          <cell r="E913">
            <v>6</v>
          </cell>
          <cell r="F913">
            <v>1</v>
          </cell>
          <cell r="G913">
            <v>0</v>
          </cell>
          <cell r="H913">
            <v>132498.69</v>
          </cell>
          <cell r="I913">
            <v>1</v>
          </cell>
        </row>
        <row r="914">
          <cell r="A914" t="str">
            <v>მიმდინარე ანგარიში</v>
          </cell>
          <cell r="B914" t="b">
            <v>1</v>
          </cell>
          <cell r="C914" t="b">
            <v>1</v>
          </cell>
          <cell r="D914" t="str">
            <v>GEL</v>
          </cell>
          <cell r="E914">
            <v>6</v>
          </cell>
          <cell r="F914">
            <v>1</v>
          </cell>
          <cell r="G914">
            <v>0</v>
          </cell>
          <cell r="H914">
            <v>303018.63</v>
          </cell>
          <cell r="I914">
            <v>1</v>
          </cell>
        </row>
        <row r="915">
          <cell r="A915" t="str">
            <v>მიმდინარე ანგარიში</v>
          </cell>
          <cell r="B915" t="b">
            <v>1</v>
          </cell>
          <cell r="C915" t="b">
            <v>1</v>
          </cell>
          <cell r="D915" t="str">
            <v>GEL</v>
          </cell>
          <cell r="E915">
            <v>6</v>
          </cell>
          <cell r="F915">
            <v>1</v>
          </cell>
          <cell r="G915">
            <v>0</v>
          </cell>
          <cell r="H915">
            <v>149697.23000000001</v>
          </cell>
          <cell r="I915">
            <v>1</v>
          </cell>
        </row>
        <row r="916">
          <cell r="A916" t="str">
            <v>მიმდინარე ანგარიში</v>
          </cell>
          <cell r="B916" t="b">
            <v>1</v>
          </cell>
          <cell r="C916" t="b">
            <v>1</v>
          </cell>
          <cell r="D916" t="str">
            <v>GEL</v>
          </cell>
          <cell r="E916">
            <v>6</v>
          </cell>
          <cell r="F916">
            <v>1</v>
          </cell>
          <cell r="G916">
            <v>0</v>
          </cell>
          <cell r="H916">
            <v>232058.21</v>
          </cell>
          <cell r="I916">
            <v>1</v>
          </cell>
        </row>
        <row r="917">
          <cell r="A917" t="str">
            <v>მიმდინარე ანგარიში</v>
          </cell>
          <cell r="B917" t="b">
            <v>1</v>
          </cell>
          <cell r="C917" t="b">
            <v>1</v>
          </cell>
          <cell r="D917" t="str">
            <v>GEL</v>
          </cell>
          <cell r="E917">
            <v>7</v>
          </cell>
          <cell r="F917">
            <v>1</v>
          </cell>
          <cell r="G917">
            <v>0</v>
          </cell>
          <cell r="H917">
            <v>623150.89</v>
          </cell>
          <cell r="I917">
            <v>1</v>
          </cell>
        </row>
        <row r="918">
          <cell r="A918" t="str">
            <v>მიმდინარე ანგარიში</v>
          </cell>
          <cell r="B918" t="b">
            <v>1</v>
          </cell>
          <cell r="C918" t="b">
            <v>1</v>
          </cell>
          <cell r="D918" t="str">
            <v>GEL</v>
          </cell>
          <cell r="E918">
            <v>7</v>
          </cell>
          <cell r="F918">
            <v>1</v>
          </cell>
          <cell r="G918">
            <v>0</v>
          </cell>
          <cell r="H918">
            <v>680503.45</v>
          </cell>
          <cell r="I918">
            <v>1</v>
          </cell>
        </row>
        <row r="919">
          <cell r="A919" t="str">
            <v>მიმდინარე ანგარიში</v>
          </cell>
          <cell r="B919" t="b">
            <v>1</v>
          </cell>
          <cell r="C919" t="b">
            <v>1</v>
          </cell>
          <cell r="D919" t="str">
            <v>GEL</v>
          </cell>
          <cell r="E919">
            <v>9</v>
          </cell>
          <cell r="F919">
            <v>1</v>
          </cell>
          <cell r="G919">
            <v>0</v>
          </cell>
          <cell r="H919">
            <v>7904485.1799999997</v>
          </cell>
          <cell r="I919">
            <v>1</v>
          </cell>
        </row>
        <row r="920">
          <cell r="A920" t="str">
            <v>მიმდინარე ანგარიში</v>
          </cell>
          <cell r="B920" t="b">
            <v>1</v>
          </cell>
          <cell r="C920" t="b">
            <v>1</v>
          </cell>
          <cell r="D920" t="str">
            <v>OTH</v>
          </cell>
          <cell r="E920">
            <v>1</v>
          </cell>
          <cell r="F920">
            <v>1</v>
          </cell>
          <cell r="G920">
            <v>0</v>
          </cell>
          <cell r="H920">
            <v>0.26876</v>
          </cell>
          <cell r="I920">
            <v>1</v>
          </cell>
        </row>
        <row r="921">
          <cell r="A921" t="str">
            <v>მიმდინარე ანგარიში</v>
          </cell>
          <cell r="B921" t="b">
            <v>1</v>
          </cell>
          <cell r="C921" t="b">
            <v>1</v>
          </cell>
          <cell r="D921" t="str">
            <v>OTH</v>
          </cell>
          <cell r="E921">
            <v>1</v>
          </cell>
          <cell r="F921">
            <v>1</v>
          </cell>
          <cell r="G921">
            <v>0</v>
          </cell>
          <cell r="H921">
            <v>3.2134732800000001</v>
          </cell>
          <cell r="I921">
            <v>1</v>
          </cell>
        </row>
        <row r="922">
          <cell r="A922" t="str">
            <v>მიმდინარე ანგარიში</v>
          </cell>
          <cell r="B922" t="b">
            <v>1</v>
          </cell>
          <cell r="C922" t="b">
            <v>1</v>
          </cell>
          <cell r="D922" t="str">
            <v>OTH</v>
          </cell>
          <cell r="E922">
            <v>1</v>
          </cell>
          <cell r="F922">
            <v>1</v>
          </cell>
          <cell r="G922">
            <v>0</v>
          </cell>
          <cell r="H922">
            <v>15.538216</v>
          </cell>
          <cell r="I922">
            <v>1</v>
          </cell>
        </row>
        <row r="923">
          <cell r="A923" t="str">
            <v>მიმდინარე ანგარიში</v>
          </cell>
          <cell r="B923" t="b">
            <v>1</v>
          </cell>
          <cell r="C923" t="b">
            <v>1</v>
          </cell>
          <cell r="D923" t="str">
            <v>USD</v>
          </cell>
          <cell r="E923">
            <v>1</v>
          </cell>
          <cell r="F923">
            <v>1</v>
          </cell>
          <cell r="G923">
            <v>0</v>
          </cell>
          <cell r="H923">
            <v>3.0719E-2</v>
          </cell>
          <cell r="I923">
            <v>1</v>
          </cell>
        </row>
        <row r="924">
          <cell r="A924" t="str">
            <v>მიმდინარე ანგარიში</v>
          </cell>
          <cell r="B924" t="b">
            <v>1</v>
          </cell>
          <cell r="C924" t="b">
            <v>1</v>
          </cell>
          <cell r="D924" t="str">
            <v>USD</v>
          </cell>
          <cell r="E924">
            <v>1</v>
          </cell>
          <cell r="F924">
            <v>1</v>
          </cell>
          <cell r="G924">
            <v>0</v>
          </cell>
          <cell r="H924">
            <v>30.688281</v>
          </cell>
          <cell r="I924">
            <v>1</v>
          </cell>
        </row>
        <row r="925">
          <cell r="A925" t="str">
            <v>მიმდინარე ანგარიში</v>
          </cell>
          <cell r="B925" t="b">
            <v>1</v>
          </cell>
          <cell r="C925" t="b">
            <v>1</v>
          </cell>
          <cell r="D925" t="str">
            <v>USD</v>
          </cell>
          <cell r="E925">
            <v>1</v>
          </cell>
          <cell r="F925">
            <v>1</v>
          </cell>
          <cell r="G925">
            <v>1121.2367509999999</v>
          </cell>
          <cell r="H925">
            <v>289.40369900000002</v>
          </cell>
          <cell r="I925">
            <v>1</v>
          </cell>
        </row>
        <row r="926">
          <cell r="A926" t="str">
            <v>მიმდინარე ანგარიში</v>
          </cell>
          <cell r="B926" t="b">
            <v>1</v>
          </cell>
          <cell r="C926" t="b">
            <v>1</v>
          </cell>
          <cell r="D926" t="str">
            <v>USD</v>
          </cell>
          <cell r="E926">
            <v>2</v>
          </cell>
          <cell r="F926">
            <v>1</v>
          </cell>
          <cell r="G926">
            <v>0</v>
          </cell>
          <cell r="H926">
            <v>1745.115671</v>
          </cell>
          <cell r="I926">
            <v>1</v>
          </cell>
        </row>
        <row r="927">
          <cell r="A927" t="str">
            <v>მიმდინარე ანგარიში</v>
          </cell>
          <cell r="B927" t="b">
            <v>1</v>
          </cell>
          <cell r="C927" t="b">
            <v>1</v>
          </cell>
          <cell r="D927" t="str">
            <v>USD</v>
          </cell>
          <cell r="E927">
            <v>2</v>
          </cell>
          <cell r="F927">
            <v>1</v>
          </cell>
          <cell r="G927">
            <v>0</v>
          </cell>
          <cell r="H927">
            <v>1254.041737</v>
          </cell>
          <cell r="I927">
            <v>1</v>
          </cell>
        </row>
        <row r="928">
          <cell r="A928" t="str">
            <v>მიმდინარე ანგარიში</v>
          </cell>
          <cell r="B928" t="b">
            <v>1</v>
          </cell>
          <cell r="C928" t="b">
            <v>1</v>
          </cell>
          <cell r="D928" t="str">
            <v>USD</v>
          </cell>
          <cell r="E928">
            <v>3</v>
          </cell>
          <cell r="F928">
            <v>1</v>
          </cell>
          <cell r="G928">
            <v>0</v>
          </cell>
          <cell r="H928">
            <v>17456.686129999998</v>
          </cell>
          <cell r="I928">
            <v>1</v>
          </cell>
        </row>
        <row r="929">
          <cell r="A929" t="str">
            <v>მიმდინარე ანგარიში</v>
          </cell>
          <cell r="B929" t="b">
            <v>1</v>
          </cell>
          <cell r="C929" t="b">
            <v>1</v>
          </cell>
          <cell r="D929" t="str">
            <v>USD</v>
          </cell>
          <cell r="E929">
            <v>3</v>
          </cell>
          <cell r="F929">
            <v>1</v>
          </cell>
          <cell r="G929">
            <v>0</v>
          </cell>
          <cell r="H929">
            <v>4538.3636219999999</v>
          </cell>
          <cell r="I929">
            <v>1</v>
          </cell>
        </row>
        <row r="930">
          <cell r="A930" t="str">
            <v>მიმდინარე ანგარიში</v>
          </cell>
          <cell r="B930" t="b">
            <v>1</v>
          </cell>
          <cell r="C930" t="b">
            <v>1</v>
          </cell>
          <cell r="D930" t="str">
            <v>USD</v>
          </cell>
          <cell r="E930">
            <v>4</v>
          </cell>
          <cell r="F930">
            <v>1</v>
          </cell>
          <cell r="G930">
            <v>0</v>
          </cell>
          <cell r="H930">
            <v>33119.259784000002</v>
          </cell>
          <cell r="I930">
            <v>1</v>
          </cell>
        </row>
        <row r="931">
          <cell r="A931" t="str">
            <v>მიმდინარე ანგარიში</v>
          </cell>
          <cell r="B931" t="b">
            <v>1</v>
          </cell>
          <cell r="C931" t="b">
            <v>1</v>
          </cell>
          <cell r="D931" t="str">
            <v>USD</v>
          </cell>
          <cell r="E931">
            <v>5</v>
          </cell>
          <cell r="F931">
            <v>1</v>
          </cell>
          <cell r="G931">
            <v>0</v>
          </cell>
          <cell r="H931">
            <v>61835.964645</v>
          </cell>
          <cell r="I931">
            <v>1</v>
          </cell>
        </row>
        <row r="932">
          <cell r="A932" t="str">
            <v>მიმდინარე ანგარიში</v>
          </cell>
          <cell r="B932" t="b">
            <v>1</v>
          </cell>
          <cell r="C932" t="b">
            <v>1</v>
          </cell>
          <cell r="D932" t="str">
            <v>USD</v>
          </cell>
          <cell r="E932">
            <v>6</v>
          </cell>
          <cell r="F932">
            <v>1</v>
          </cell>
          <cell r="G932">
            <v>0</v>
          </cell>
          <cell r="H932">
            <v>175797.80234900001</v>
          </cell>
          <cell r="I932">
            <v>1</v>
          </cell>
        </row>
        <row r="933">
          <cell r="A933" t="str">
            <v>მიმდინარე ანგარიში</v>
          </cell>
          <cell r="B933" t="b">
            <v>1</v>
          </cell>
          <cell r="C933" t="b">
            <v>1</v>
          </cell>
          <cell r="D933" t="str">
            <v>USD</v>
          </cell>
          <cell r="E933">
            <v>8</v>
          </cell>
          <cell r="F933">
            <v>1</v>
          </cell>
          <cell r="G933">
            <v>0</v>
          </cell>
          <cell r="H933">
            <v>1843140</v>
          </cell>
          <cell r="I933">
            <v>1</v>
          </cell>
        </row>
        <row r="934">
          <cell r="A934" t="str">
            <v>მიმდინარე ანგარიში</v>
          </cell>
          <cell r="B934" t="b">
            <v>1</v>
          </cell>
          <cell r="C934" t="b">
            <v>1</v>
          </cell>
          <cell r="D934" t="str">
            <v>USD</v>
          </cell>
          <cell r="E934">
            <v>8</v>
          </cell>
          <cell r="F934">
            <v>1</v>
          </cell>
          <cell r="G934">
            <v>6930307.554091</v>
          </cell>
          <cell r="H934">
            <v>1985875.2805580001</v>
          </cell>
          <cell r="I934">
            <v>1</v>
          </cell>
        </row>
        <row r="935">
          <cell r="A935" t="str">
            <v>მიმდინარე ანგარიში</v>
          </cell>
          <cell r="B935" t="b">
            <v>1</v>
          </cell>
          <cell r="C935" t="b">
            <v>1</v>
          </cell>
          <cell r="D935" t="str">
            <v>USD</v>
          </cell>
          <cell r="E935">
            <v>8</v>
          </cell>
          <cell r="F935">
            <v>1</v>
          </cell>
          <cell r="G935">
            <v>0</v>
          </cell>
          <cell r="H935">
            <v>1502694.53217</v>
          </cell>
          <cell r="I935">
            <v>1</v>
          </cell>
        </row>
        <row r="936">
          <cell r="A936" t="str">
            <v>მიმდინარე ანგარიში</v>
          </cell>
          <cell r="B936" t="b">
            <v>1</v>
          </cell>
          <cell r="C936" t="b">
            <v>1</v>
          </cell>
          <cell r="D936" t="str">
            <v>USD</v>
          </cell>
          <cell r="E936">
            <v>9</v>
          </cell>
          <cell r="F936">
            <v>1</v>
          </cell>
          <cell r="G936">
            <v>0</v>
          </cell>
          <cell r="H936">
            <v>5119463.640408</v>
          </cell>
          <cell r="I936">
            <v>1</v>
          </cell>
        </row>
        <row r="937">
          <cell r="A937" t="str">
            <v>მიმდინარე ანგარიში</v>
          </cell>
          <cell r="B937" t="b">
            <v>1</v>
          </cell>
          <cell r="C937" t="b">
            <v>1</v>
          </cell>
          <cell r="D937" t="str">
            <v>USD</v>
          </cell>
          <cell r="E937">
            <v>9</v>
          </cell>
          <cell r="F937">
            <v>1</v>
          </cell>
          <cell r="G937">
            <v>0</v>
          </cell>
          <cell r="H937">
            <v>6969245.6104309997</v>
          </cell>
          <cell r="I937">
            <v>1</v>
          </cell>
        </row>
        <row r="938">
          <cell r="A938" t="str">
            <v>მოთხოვნამდე</v>
          </cell>
          <cell r="B938" t="b">
            <v>1</v>
          </cell>
          <cell r="C938" t="b">
            <v>1</v>
          </cell>
          <cell r="D938" t="str">
            <v>EUR</v>
          </cell>
          <cell r="E938">
            <v>8</v>
          </cell>
          <cell r="F938">
            <v>1</v>
          </cell>
          <cell r="G938">
            <v>794877.111714</v>
          </cell>
          <cell r="H938">
            <v>1589754.223428</v>
          </cell>
          <cell r="I938">
            <v>1</v>
          </cell>
        </row>
        <row r="939">
          <cell r="A939" t="str">
            <v>მოთხოვნამდე</v>
          </cell>
          <cell r="B939" t="b">
            <v>1</v>
          </cell>
          <cell r="C939" t="b">
            <v>1</v>
          </cell>
          <cell r="D939" t="str">
            <v>GEL</v>
          </cell>
          <cell r="E939">
            <v>9</v>
          </cell>
          <cell r="F939">
            <v>1</v>
          </cell>
          <cell r="G939">
            <v>21196000</v>
          </cell>
          <cell r="H939">
            <v>10598000</v>
          </cell>
          <cell r="I939">
            <v>1</v>
          </cell>
        </row>
      </sheetData>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5BDBC"/>
  </sheetPr>
  <dimension ref="A1:H26"/>
  <sheetViews>
    <sheetView showGridLines="0" tabSelected="1" zoomScale="120" zoomScaleNormal="120" zoomScalePageLayoutView="85" workbookViewId="0">
      <selection activeCell="B1" sqref="B1"/>
    </sheetView>
  </sheetViews>
  <sheetFormatPr defaultColWidth="8.81640625" defaultRowHeight="10.5" outlineLevelRow="1"/>
  <cols>
    <col min="1" max="1" width="1.54296875" style="29" customWidth="1"/>
    <col min="2" max="2" width="5.90625" style="41" customWidth="1"/>
    <col min="3" max="3" width="69.7265625" style="30" customWidth="1"/>
    <col min="4" max="4" width="5.7265625" style="30" customWidth="1"/>
    <col min="5" max="5" width="15.7265625" style="30" customWidth="1"/>
    <col min="6" max="6" width="15.26953125" style="253" customWidth="1"/>
    <col min="7" max="7" width="8.81640625" style="254"/>
    <col min="8" max="16384" width="8.81640625" style="31"/>
  </cols>
  <sheetData>
    <row r="1" spans="1:8" ht="12" customHeight="1">
      <c r="A1" s="30"/>
      <c r="B1" s="42" t="s">
        <v>62</v>
      </c>
      <c r="C1" s="265">
        <f>'3 Contracts Detail'!C1</f>
        <v>0</v>
      </c>
      <c r="D1" s="39"/>
    </row>
    <row r="2" spans="1:8" ht="12" customHeight="1">
      <c r="A2" s="30"/>
      <c r="B2" s="42" t="s">
        <v>63</v>
      </c>
      <c r="C2" s="97">
        <f>'3 Contracts Detail'!C2</f>
        <v>0</v>
      </c>
      <c r="D2" s="215"/>
    </row>
    <row r="3" spans="1:8" ht="12" customHeight="1">
      <c r="B3" s="40"/>
      <c r="C3" s="39"/>
      <c r="D3" s="39"/>
    </row>
    <row r="4" spans="1:8" ht="25" customHeight="1">
      <c r="B4" s="118"/>
      <c r="C4" s="266" t="s">
        <v>64</v>
      </c>
      <c r="D4" s="266"/>
      <c r="E4" s="266"/>
    </row>
    <row r="5" spans="1:8" ht="16" customHeight="1" thickBot="1">
      <c r="E5" s="43" t="s">
        <v>65</v>
      </c>
    </row>
    <row r="6" spans="1:8" ht="33.5" customHeight="1">
      <c r="C6" s="36"/>
      <c r="D6" s="216"/>
      <c r="E6" s="37" t="s">
        <v>61</v>
      </c>
    </row>
    <row r="7" spans="1:8" ht="10.5" customHeight="1">
      <c r="C7" s="129"/>
      <c r="D7" s="214" t="s">
        <v>50</v>
      </c>
      <c r="E7" s="214" t="s">
        <v>692</v>
      </c>
    </row>
    <row r="8" spans="1:8" ht="18.5" customHeight="1">
      <c r="C8" s="120" t="s">
        <v>59</v>
      </c>
      <c r="D8" s="217" t="s">
        <v>693</v>
      </c>
      <c r="E8" s="34">
        <f>E9+E13</f>
        <v>0</v>
      </c>
      <c r="G8" s="255"/>
    </row>
    <row r="9" spans="1:8" ht="17" customHeight="1">
      <c r="C9" s="119" t="s">
        <v>25</v>
      </c>
      <c r="D9" s="218" t="s">
        <v>697</v>
      </c>
      <c r="E9" s="32">
        <f>E10+E11+E12</f>
        <v>0</v>
      </c>
      <c r="F9"/>
      <c r="G9"/>
      <c r="H9"/>
    </row>
    <row r="10" spans="1:8" ht="19.5" customHeight="1">
      <c r="C10" s="121" t="s">
        <v>23</v>
      </c>
      <c r="D10" s="126" t="s">
        <v>699</v>
      </c>
      <c r="E10" s="33"/>
      <c r="F10"/>
      <c r="G10"/>
      <c r="H10"/>
    </row>
    <row r="11" spans="1:8" ht="19.5" customHeight="1">
      <c r="C11" s="121" t="s">
        <v>24</v>
      </c>
      <c r="D11" s="126" t="s">
        <v>700</v>
      </c>
      <c r="E11" s="33">
        <f>'2 Residual structure'!I22</f>
        <v>0</v>
      </c>
      <c r="F11"/>
      <c r="G11"/>
      <c r="H11"/>
    </row>
    <row r="12" spans="1:8" ht="19.5" customHeight="1">
      <c r="C12" s="121" t="s">
        <v>19</v>
      </c>
      <c r="D12" s="126" t="s">
        <v>701</v>
      </c>
      <c r="E12" s="33">
        <f>'2 Residual structure'!I26</f>
        <v>0</v>
      </c>
      <c r="F12"/>
      <c r="G12"/>
      <c r="H12"/>
    </row>
    <row r="13" spans="1:8" ht="16" customHeight="1">
      <c r="C13" s="119" t="s">
        <v>20</v>
      </c>
      <c r="D13" s="218" t="s">
        <v>698</v>
      </c>
      <c r="E13" s="32">
        <f>E14+E15</f>
        <v>0</v>
      </c>
      <c r="F13"/>
      <c r="G13"/>
      <c r="H13"/>
    </row>
    <row r="14" spans="1:8" ht="17" customHeight="1">
      <c r="C14" s="121" t="s">
        <v>26</v>
      </c>
      <c r="D14" s="126" t="s">
        <v>702</v>
      </c>
      <c r="E14" s="33">
        <f>'2 Residual structure'!K30</f>
        <v>0</v>
      </c>
      <c r="F14"/>
      <c r="G14"/>
      <c r="H14"/>
    </row>
    <row r="15" spans="1:8" ht="17" customHeight="1">
      <c r="C15" s="121" t="s">
        <v>21</v>
      </c>
      <c r="D15" s="126" t="s">
        <v>703</v>
      </c>
      <c r="E15" s="33">
        <f>'2 Residual structure'!K35+'2 Residual structure'!K37+'2 Residual structure'!K39+'2 Residual structure'!K41+'2 Residual structure'!K43+'2 Residual structure'!K45+'2 Residual structure'!K47+'2 Residual structure'!K49</f>
        <v>0</v>
      </c>
      <c r="F15"/>
      <c r="G15"/>
      <c r="H15"/>
    </row>
    <row r="16" spans="1:8" ht="28.5" customHeight="1">
      <c r="C16" s="120" t="s">
        <v>27</v>
      </c>
      <c r="D16" s="217" t="s">
        <v>694</v>
      </c>
      <c r="E16" s="34">
        <f>E17+E18</f>
        <v>0</v>
      </c>
      <c r="F16"/>
      <c r="G16"/>
      <c r="H16"/>
    </row>
    <row r="17" spans="3:8" ht="19.5" customHeight="1">
      <c r="C17" s="122" t="s">
        <v>28</v>
      </c>
      <c r="D17" s="126" t="s">
        <v>704</v>
      </c>
      <c r="E17" s="33"/>
      <c r="F17"/>
      <c r="G17"/>
      <c r="H17"/>
    </row>
    <row r="18" spans="3:8" ht="19.5" customHeight="1">
      <c r="C18" s="122" t="s">
        <v>25</v>
      </c>
      <c r="D18" s="126" t="s">
        <v>705</v>
      </c>
      <c r="E18" s="33"/>
      <c r="F18"/>
      <c r="G18"/>
      <c r="H18"/>
    </row>
    <row r="19" spans="3:8" ht="30.5" customHeight="1">
      <c r="C19" s="120" t="s">
        <v>797</v>
      </c>
      <c r="D19" s="217" t="s">
        <v>695</v>
      </c>
      <c r="E19" s="34"/>
      <c r="F19"/>
      <c r="G19"/>
      <c r="H19"/>
    </row>
    <row r="20" spans="3:8" ht="18.5" customHeight="1">
      <c r="C20" s="122" t="s">
        <v>22</v>
      </c>
      <c r="D20" s="126" t="s">
        <v>706</v>
      </c>
      <c r="E20" s="33"/>
      <c r="F20"/>
      <c r="G20"/>
      <c r="H20"/>
    </row>
    <row r="21" spans="3:8" ht="18.5" customHeight="1">
      <c r="C21" s="122" t="s">
        <v>802</v>
      </c>
      <c r="D21" s="126" t="s">
        <v>707</v>
      </c>
      <c r="E21" s="33"/>
      <c r="F21"/>
      <c r="G21"/>
      <c r="H21"/>
    </row>
    <row r="22" spans="3:8" ht="24" customHeight="1">
      <c r="C22" s="120" t="s">
        <v>40</v>
      </c>
      <c r="D22" s="217" t="s">
        <v>696</v>
      </c>
      <c r="E22" s="34"/>
      <c r="F22" s="256"/>
    </row>
    <row r="23" spans="3:8" ht="22" customHeight="1">
      <c r="C23" s="123" t="s">
        <v>60</v>
      </c>
      <c r="D23" s="126" t="s">
        <v>754</v>
      </c>
      <c r="E23" s="35">
        <f>IFERROR(E8/E20,0)</f>
        <v>0</v>
      </c>
    </row>
    <row r="24" spans="3:8" ht="19.5" hidden="1" customHeight="1" outlineLevel="1">
      <c r="C24" s="124" t="s">
        <v>30</v>
      </c>
      <c r="D24" s="126" t="s">
        <v>755</v>
      </c>
      <c r="E24" s="35">
        <f>IFERROR(E9/E20,0)</f>
        <v>0</v>
      </c>
      <c r="F24" s="256"/>
    </row>
    <row r="25" spans="3:8" ht="21" collapsed="1">
      <c r="C25" s="123" t="s">
        <v>803</v>
      </c>
      <c r="D25" s="127" t="s">
        <v>756</v>
      </c>
      <c r="E25" s="35">
        <f>IFERROR(E8/E21,0)</f>
        <v>0</v>
      </c>
    </row>
    <row r="26" spans="3:8" ht="22.5" customHeight="1" thickBot="1">
      <c r="C26" s="125" t="s">
        <v>29</v>
      </c>
      <c r="D26" s="219" t="s">
        <v>757</v>
      </c>
      <c r="E26" s="38">
        <f>IFERROR(E8/E16,0)</f>
        <v>0</v>
      </c>
    </row>
  </sheetData>
  <mergeCells count="1">
    <mergeCell ref="C4:E4"/>
  </mergeCells>
  <pageMargins left="0.25" right="0.25" top="0.75" bottom="0.75" header="0.3" footer="0.3"/>
  <pageSetup paperSize="9" scale="95" orientation="portrait" r:id="rId1"/>
  <headerFooter scaleWithDoc="0" alignWithMargins="0">
    <oddHeader>&amp;CEN
ANNEX I</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5BDBC"/>
  </sheetPr>
  <dimension ref="B1:P57"/>
  <sheetViews>
    <sheetView showGridLines="0" zoomScaleNormal="100" zoomScalePageLayoutView="115" workbookViewId="0">
      <selection activeCell="K9" sqref="K9"/>
    </sheetView>
  </sheetViews>
  <sheetFormatPr defaultColWidth="11.453125" defaultRowHeight="10.5"/>
  <cols>
    <col min="1" max="1" width="1.1796875" style="5" customWidth="1"/>
    <col min="2" max="2" width="4.08984375" style="5" customWidth="1"/>
    <col min="3" max="3" width="51.90625" style="5" customWidth="1"/>
    <col min="4" max="4" width="6.453125" style="12" customWidth="1"/>
    <col min="5" max="5" width="14.54296875" style="5" customWidth="1"/>
    <col min="6" max="6" width="11.36328125" style="5" bestFit="1" customWidth="1"/>
    <col min="7" max="7" width="11.81640625" style="5" bestFit="1" customWidth="1"/>
    <col min="8" max="8" width="12.36328125" style="5" customWidth="1"/>
    <col min="9" max="9" width="11.54296875" style="16" customWidth="1"/>
    <col min="10" max="10" width="1.36328125" style="5" customWidth="1"/>
    <col min="11" max="11" width="11.54296875" style="16" customWidth="1"/>
    <col min="12" max="12" width="8.90625" style="5" customWidth="1"/>
    <col min="13" max="13" width="12.90625" style="63" bestFit="1" customWidth="1"/>
    <col min="14" max="14" width="12.1796875" style="5" bestFit="1" customWidth="1"/>
    <col min="15" max="16384" width="11.453125" style="5"/>
  </cols>
  <sheetData>
    <row r="1" spans="2:15" ht="12" customHeight="1">
      <c r="B1" s="24" t="s">
        <v>62</v>
      </c>
      <c r="C1" s="265">
        <f>'3 Contracts Detail'!C1</f>
        <v>0</v>
      </c>
      <c r="D1" s="142"/>
    </row>
    <row r="2" spans="2:15" ht="12" customHeight="1">
      <c r="B2" s="24" t="s">
        <v>63</v>
      </c>
      <c r="C2" s="97">
        <f>'3 Contracts Detail'!C2</f>
        <v>0</v>
      </c>
      <c r="D2" s="143"/>
    </row>
    <row r="3" spans="2:15" ht="12" customHeight="1">
      <c r="C3" s="44"/>
      <c r="D3" s="142"/>
    </row>
    <row r="4" spans="2:15">
      <c r="B4" s="45"/>
      <c r="C4" s="45" t="s">
        <v>66</v>
      </c>
      <c r="D4" s="144"/>
      <c r="E4" s="45"/>
      <c r="F4" s="45"/>
      <c r="G4" s="45"/>
      <c r="H4" s="45"/>
      <c r="I4" s="45"/>
    </row>
    <row r="5" spans="2:15" s="6" customFormat="1" ht="12" customHeight="1" thickBot="1">
      <c r="B5" s="5"/>
      <c r="C5" s="5"/>
      <c r="D5" s="12"/>
      <c r="E5" s="5"/>
      <c r="F5" s="5"/>
      <c r="G5" s="5"/>
      <c r="H5" s="5"/>
      <c r="I5" s="43" t="s">
        <v>65</v>
      </c>
      <c r="K5" s="5"/>
      <c r="M5" s="64"/>
    </row>
    <row r="6" spans="2:15" s="6" customFormat="1" ht="12" customHeight="1" thickTop="1">
      <c r="B6" s="5"/>
      <c r="C6" s="268"/>
      <c r="D6" s="274"/>
      <c r="E6" s="267" t="s">
        <v>79</v>
      </c>
      <c r="F6" s="267"/>
      <c r="G6" s="267"/>
      <c r="H6" s="267"/>
      <c r="I6" s="270" t="s">
        <v>34</v>
      </c>
      <c r="K6" s="272" t="s">
        <v>57</v>
      </c>
      <c r="M6" s="64"/>
    </row>
    <row r="7" spans="2:15" s="7" customFormat="1" ht="42">
      <c r="B7" s="5"/>
      <c r="C7" s="269"/>
      <c r="D7" s="275"/>
      <c r="E7" s="117" t="s">
        <v>53</v>
      </c>
      <c r="F7" s="117" t="s">
        <v>55</v>
      </c>
      <c r="G7" s="117" t="s">
        <v>54</v>
      </c>
      <c r="H7" s="117" t="s">
        <v>52</v>
      </c>
      <c r="I7" s="271"/>
      <c r="K7" s="273"/>
      <c r="M7" s="65" t="s">
        <v>15</v>
      </c>
    </row>
    <row r="8" spans="2:15" s="7" customFormat="1" ht="18" customHeight="1">
      <c r="B8" s="5"/>
      <c r="C8" s="227"/>
      <c r="D8" s="117" t="s">
        <v>50</v>
      </c>
      <c r="E8" s="151" t="s">
        <v>692</v>
      </c>
      <c r="F8" s="151" t="s">
        <v>727</v>
      </c>
      <c r="G8" s="151" t="s">
        <v>728</v>
      </c>
      <c r="H8" s="151" t="s">
        <v>729</v>
      </c>
      <c r="I8" s="152" t="s">
        <v>730</v>
      </c>
      <c r="K8" s="153" t="s">
        <v>731</v>
      </c>
      <c r="M8" s="65"/>
    </row>
    <row r="9" spans="2:15" s="7" customFormat="1" ht="22.5" customHeight="1">
      <c r="B9" s="5"/>
      <c r="C9" s="128" t="s">
        <v>771</v>
      </c>
      <c r="D9" s="147" t="s">
        <v>693</v>
      </c>
      <c r="E9" s="18">
        <f>E13+E17</f>
        <v>0</v>
      </c>
      <c r="F9" s="18">
        <f t="shared" ref="F9:H9" si="0">F13+F17</f>
        <v>0</v>
      </c>
      <c r="G9" s="18">
        <f t="shared" si="0"/>
        <v>0</v>
      </c>
      <c r="H9" s="18">
        <f t="shared" si="0"/>
        <v>0</v>
      </c>
      <c r="I9" s="17">
        <f>I13+I17</f>
        <v>0</v>
      </c>
      <c r="K9" s="109">
        <f t="shared" ref="K9:K20" si="1">SUM(F9:H9)</f>
        <v>0</v>
      </c>
      <c r="M9" s="8">
        <f>'3 Contracts Detail'!K109-I9</f>
        <v>0</v>
      </c>
      <c r="N9" s="9"/>
      <c r="O9" s="224"/>
    </row>
    <row r="10" spans="2:15" s="7" customFormat="1" ht="18.5" customHeight="1">
      <c r="B10" s="5"/>
      <c r="C10" s="129" t="s">
        <v>807</v>
      </c>
      <c r="D10" s="149" t="s">
        <v>697</v>
      </c>
      <c r="E10" s="13">
        <f>E14+E18</f>
        <v>0</v>
      </c>
      <c r="F10" s="13">
        <f t="shared" ref="F10:H10" si="2">F14+F18</f>
        <v>0</v>
      </c>
      <c r="G10" s="13">
        <f t="shared" si="2"/>
        <v>0</v>
      </c>
      <c r="H10" s="13">
        <f t="shared" si="2"/>
        <v>0</v>
      </c>
      <c r="I10" s="17">
        <f>SUM(E10:H10)</f>
        <v>0</v>
      </c>
      <c r="K10" s="109">
        <f t="shared" si="1"/>
        <v>0</v>
      </c>
      <c r="M10" s="8"/>
      <c r="O10" s="224"/>
    </row>
    <row r="11" spans="2:15" s="7" customFormat="1" ht="18.5" customHeight="1">
      <c r="B11" s="5"/>
      <c r="C11" s="129" t="s">
        <v>33</v>
      </c>
      <c r="D11" s="149" t="s">
        <v>698</v>
      </c>
      <c r="E11" s="13">
        <f t="shared" ref="E11:H12" si="3">E15+E19</f>
        <v>0</v>
      </c>
      <c r="F11" s="13">
        <f t="shared" ref="F11:H11" si="4">F15+F19</f>
        <v>0</v>
      </c>
      <c r="G11" s="13">
        <f t="shared" si="4"/>
        <v>0</v>
      </c>
      <c r="H11" s="13">
        <f t="shared" si="4"/>
        <v>0</v>
      </c>
      <c r="I11" s="17">
        <f t="shared" ref="I11:I16" si="5">SUM(E11:H11)</f>
        <v>0</v>
      </c>
      <c r="K11" s="109">
        <f t="shared" si="1"/>
        <v>0</v>
      </c>
      <c r="M11" s="8"/>
      <c r="O11" s="224"/>
    </row>
    <row r="12" spans="2:15" s="7" customFormat="1" ht="18.5" customHeight="1">
      <c r="B12" s="5"/>
      <c r="C12" s="130" t="s">
        <v>36</v>
      </c>
      <c r="D12" s="149" t="s">
        <v>741</v>
      </c>
      <c r="E12" s="13">
        <f t="shared" si="3"/>
        <v>0</v>
      </c>
      <c r="F12" s="13">
        <f t="shared" ref="F12:H12" si="6">F16+F20</f>
        <v>0</v>
      </c>
      <c r="G12" s="13">
        <f t="shared" si="6"/>
        <v>0</v>
      </c>
      <c r="H12" s="13">
        <f t="shared" si="6"/>
        <v>0</v>
      </c>
      <c r="I12" s="17">
        <f t="shared" si="5"/>
        <v>0</v>
      </c>
      <c r="K12" s="109">
        <f t="shared" si="1"/>
        <v>0</v>
      </c>
      <c r="M12" s="8"/>
      <c r="O12" s="224"/>
    </row>
    <row r="13" spans="2:15" s="7" customFormat="1" ht="20.149999999999999" customHeight="1">
      <c r="B13" s="5"/>
      <c r="C13" s="128" t="s">
        <v>56</v>
      </c>
      <c r="D13" s="147" t="s">
        <v>694</v>
      </c>
      <c r="E13" s="18">
        <f>E22+E26</f>
        <v>0</v>
      </c>
      <c r="F13" s="18">
        <f t="shared" ref="F13:H16" si="7">F22+F26</f>
        <v>0</v>
      </c>
      <c r="G13" s="18">
        <f t="shared" si="7"/>
        <v>0</v>
      </c>
      <c r="H13" s="18">
        <f t="shared" si="7"/>
        <v>0</v>
      </c>
      <c r="I13" s="18">
        <f>I22+I26</f>
        <v>0</v>
      </c>
      <c r="J13" s="9"/>
      <c r="K13" s="109">
        <f t="shared" si="1"/>
        <v>0</v>
      </c>
      <c r="M13" s="8">
        <f>'3 Contracts Detail'!L109-I13</f>
        <v>0</v>
      </c>
      <c r="O13" s="224"/>
    </row>
    <row r="14" spans="2:15" s="7" customFormat="1" ht="20.149999999999999" customHeight="1">
      <c r="B14" s="5"/>
      <c r="C14" s="131" t="s">
        <v>807</v>
      </c>
      <c r="D14" s="148" t="s">
        <v>704</v>
      </c>
      <c r="E14" s="19">
        <f>E23+E27</f>
        <v>0</v>
      </c>
      <c r="F14" s="19">
        <f t="shared" si="7"/>
        <v>0</v>
      </c>
      <c r="G14" s="19">
        <f t="shared" si="7"/>
        <v>0</v>
      </c>
      <c r="H14" s="19">
        <f t="shared" si="7"/>
        <v>0</v>
      </c>
      <c r="I14" s="17">
        <f>SUM(E14:H14)</f>
        <v>0</v>
      </c>
      <c r="J14" s="9"/>
      <c r="K14" s="109">
        <f t="shared" ref="K14" si="8">SUM(F14:H14)</f>
        <v>0</v>
      </c>
      <c r="M14" s="8"/>
      <c r="O14" s="224"/>
    </row>
    <row r="15" spans="2:15" s="7" customFormat="1" ht="20.149999999999999" customHeight="1">
      <c r="B15" s="5"/>
      <c r="C15" s="131" t="s">
        <v>33</v>
      </c>
      <c r="D15" s="148" t="s">
        <v>705</v>
      </c>
      <c r="E15" s="19">
        <f>E24+E28</f>
        <v>0</v>
      </c>
      <c r="F15" s="19">
        <f t="shared" si="7"/>
        <v>0</v>
      </c>
      <c r="G15" s="19">
        <f t="shared" si="7"/>
        <v>0</v>
      </c>
      <c r="H15" s="19">
        <f t="shared" si="7"/>
        <v>0</v>
      </c>
      <c r="I15" s="17">
        <f t="shared" si="5"/>
        <v>0</v>
      </c>
      <c r="J15" s="9"/>
      <c r="K15" s="109">
        <f t="shared" si="1"/>
        <v>0</v>
      </c>
      <c r="M15" s="8"/>
      <c r="O15" s="224"/>
    </row>
    <row r="16" spans="2:15" s="7" customFormat="1" ht="20.149999999999999" customHeight="1">
      <c r="B16" s="5"/>
      <c r="C16" s="132" t="s">
        <v>36</v>
      </c>
      <c r="D16" s="148" t="s">
        <v>808</v>
      </c>
      <c r="E16" s="19">
        <f>E25+E29</f>
        <v>0</v>
      </c>
      <c r="F16" s="19">
        <f t="shared" si="7"/>
        <v>0</v>
      </c>
      <c r="G16" s="19">
        <f t="shared" si="7"/>
        <v>0</v>
      </c>
      <c r="H16" s="19">
        <f t="shared" si="7"/>
        <v>0</v>
      </c>
      <c r="I16" s="17">
        <f t="shared" si="5"/>
        <v>0</v>
      </c>
      <c r="J16" s="9"/>
      <c r="K16" s="109">
        <f t="shared" si="1"/>
        <v>0</v>
      </c>
      <c r="M16" s="8"/>
      <c r="O16" s="224"/>
    </row>
    <row r="17" spans="2:16" s="7" customFormat="1" ht="20.149999999999999" customHeight="1">
      <c r="B17" s="5"/>
      <c r="C17" s="128" t="s">
        <v>21</v>
      </c>
      <c r="D17" s="147" t="s">
        <v>695</v>
      </c>
      <c r="E17" s="18">
        <f>E30+E34+E38+E42+E46+E50</f>
        <v>0</v>
      </c>
      <c r="F17" s="18">
        <f t="shared" ref="F17:I17" si="9">F30+F34+F38+F42+F46+F50</f>
        <v>0</v>
      </c>
      <c r="G17" s="18">
        <f t="shared" si="9"/>
        <v>0</v>
      </c>
      <c r="H17" s="18">
        <f t="shared" si="9"/>
        <v>0</v>
      </c>
      <c r="I17" s="18">
        <f t="shared" si="9"/>
        <v>0</v>
      </c>
      <c r="J17" s="9"/>
      <c r="K17" s="109">
        <f t="shared" si="1"/>
        <v>0</v>
      </c>
      <c r="M17" s="8">
        <f>'3 Contracts Detail'!N109-I17</f>
        <v>0</v>
      </c>
      <c r="O17" s="224"/>
    </row>
    <row r="18" spans="2:16" s="7" customFormat="1" ht="20.149999999999999" customHeight="1">
      <c r="B18" s="5"/>
      <c r="C18" s="131" t="s">
        <v>807</v>
      </c>
      <c r="D18" s="148" t="s">
        <v>706</v>
      </c>
      <c r="E18" s="19">
        <f t="shared" ref="E18:H20" si="10">E31+E35+E39+E43+E47+E51</f>
        <v>0</v>
      </c>
      <c r="F18" s="19">
        <f t="shared" si="10"/>
        <v>0</v>
      </c>
      <c r="G18" s="19">
        <f t="shared" si="10"/>
        <v>0</v>
      </c>
      <c r="H18" s="19">
        <f t="shared" si="10"/>
        <v>0</v>
      </c>
      <c r="I18" s="17">
        <f>SUM(E18:H18)</f>
        <v>0</v>
      </c>
      <c r="J18" s="9"/>
      <c r="K18" s="109">
        <f t="shared" si="1"/>
        <v>0</v>
      </c>
      <c r="M18" s="15"/>
      <c r="O18" s="224"/>
    </row>
    <row r="19" spans="2:16" s="7" customFormat="1" ht="20.149999999999999" customHeight="1">
      <c r="B19" s="5"/>
      <c r="C19" s="131" t="s">
        <v>33</v>
      </c>
      <c r="D19" s="148" t="s">
        <v>707</v>
      </c>
      <c r="E19" s="19">
        <f t="shared" si="10"/>
        <v>0</v>
      </c>
      <c r="F19" s="19">
        <f t="shared" si="10"/>
        <v>0</v>
      </c>
      <c r="G19" s="19">
        <f t="shared" si="10"/>
        <v>0</v>
      </c>
      <c r="H19" s="19">
        <f t="shared" si="10"/>
        <v>0</v>
      </c>
      <c r="I19" s="17">
        <f t="shared" ref="I19:I20" si="11">SUM(E19:H19)</f>
        <v>0</v>
      </c>
      <c r="J19" s="9"/>
      <c r="K19" s="109">
        <f t="shared" si="1"/>
        <v>0</v>
      </c>
      <c r="M19" s="15"/>
      <c r="O19" s="224"/>
    </row>
    <row r="20" spans="2:16" s="7" customFormat="1" ht="20.149999999999999" customHeight="1" thickBot="1">
      <c r="B20" s="5"/>
      <c r="C20" s="133" t="s">
        <v>36</v>
      </c>
      <c r="D20" s="150" t="s">
        <v>809</v>
      </c>
      <c r="E20" s="20">
        <f t="shared" si="10"/>
        <v>0</v>
      </c>
      <c r="F20" s="20">
        <f t="shared" si="10"/>
        <v>0</v>
      </c>
      <c r="G20" s="20">
        <f t="shared" si="10"/>
        <v>0</v>
      </c>
      <c r="H20" s="20">
        <f t="shared" si="10"/>
        <v>0</v>
      </c>
      <c r="I20" s="17">
        <f t="shared" si="11"/>
        <v>0</v>
      </c>
      <c r="J20" s="9"/>
      <c r="K20" s="110">
        <f t="shared" si="1"/>
        <v>0</v>
      </c>
      <c r="M20" s="15"/>
      <c r="O20" s="224"/>
    </row>
    <row r="21" spans="2:16" s="7" customFormat="1" ht="6.5" customHeight="1" thickBot="1">
      <c r="B21" s="5"/>
      <c r="C21" s="134"/>
      <c r="D21" s="145"/>
      <c r="E21" s="135"/>
      <c r="F21" s="135"/>
      <c r="G21" s="135"/>
      <c r="H21" s="135"/>
      <c r="I21" s="136"/>
      <c r="J21" s="9"/>
      <c r="K21" s="8"/>
      <c r="M21" s="15"/>
      <c r="O21" s="224"/>
    </row>
    <row r="22" spans="2:16" s="7" customFormat="1" ht="20.149999999999999" customHeight="1">
      <c r="B22" s="5"/>
      <c r="C22" s="137" t="s">
        <v>24</v>
      </c>
      <c r="D22" s="220" t="s">
        <v>708</v>
      </c>
      <c r="E22" s="19">
        <f>SUMIFS('3 Contracts Detail'!$L:$L,'3 Contracts Detail'!$H:$H,'2 Residual structure'!$C22,'3 Contracts Detail'!$S:$S,E$7)</f>
        <v>0</v>
      </c>
      <c r="F22" s="19">
        <f>SUMIFS('3 Contracts Detail'!$L:$L,'3 Contracts Detail'!$H:$H,'2 Residual structure'!$C22,'3 Contracts Detail'!$S:$S,F$7)</f>
        <v>0</v>
      </c>
      <c r="G22" s="19">
        <f>SUMIFS('3 Contracts Detail'!$L:$L,'3 Contracts Detail'!$H:$H,'2 Residual structure'!$C22,'3 Contracts Detail'!$S:$S,G$7)</f>
        <v>0</v>
      </c>
      <c r="H22" s="19">
        <f>SUMIFS('3 Contracts Detail'!$L:$L,'3 Contracts Detail'!$H:$H,'2 Residual structure'!$C22,'3 Contracts Detail'!$S:$S,H$7)</f>
        <v>0</v>
      </c>
      <c r="I22" s="22">
        <f>SUM(E22:H22)</f>
        <v>0</v>
      </c>
      <c r="K22" s="26">
        <f t="shared" ref="K22:K53" si="12">SUM(F22:H22)</f>
        <v>0</v>
      </c>
      <c r="L22" s="8"/>
      <c r="M22" s="8"/>
      <c r="N22" s="8"/>
      <c r="O22" s="8"/>
      <c r="P22" s="8"/>
    </row>
    <row r="23" spans="2:16" s="7" customFormat="1" ht="20.149999999999999" customHeight="1">
      <c r="B23" s="5"/>
      <c r="C23" s="122" t="s">
        <v>807</v>
      </c>
      <c r="D23" s="221" t="s">
        <v>712</v>
      </c>
      <c r="E23" s="14">
        <f>SUMIFS('3 Contracts Detail'!$L:$L,'3 Contracts Detail'!$H:$H,$C22,'3 Contracts Detail'!$E:$E,"Georgia",'3 Contracts Detail'!$S:$S,E$7)</f>
        <v>0</v>
      </c>
      <c r="F23" s="14">
        <f>SUMIFS('3 Contracts Detail'!$L:$L,'3 Contracts Detail'!$H:$H,$C22,'3 Contracts Detail'!$E:$E,"Georgia",'3 Contracts Detail'!$S:$S,F$7)</f>
        <v>0</v>
      </c>
      <c r="G23" s="14">
        <f>SUMIFS('3 Contracts Detail'!$L:$L,'3 Contracts Detail'!$H:$H,$C22,'3 Contracts Detail'!$E:$E,"Georgia",'3 Contracts Detail'!$S:$S,G$7)</f>
        <v>0</v>
      </c>
      <c r="H23" s="14">
        <f>SUMIFS('3 Contracts Detail'!$L:$L,'3 Contracts Detail'!$H:$H,$C22,'3 Contracts Detail'!$E:$E,"Georgia",'3 Contracts Detail'!$S:$S,H$7)</f>
        <v>0</v>
      </c>
      <c r="I23" s="23">
        <f>SUM(E23:H23)</f>
        <v>0</v>
      </c>
      <c r="K23" s="27">
        <f t="shared" si="12"/>
        <v>0</v>
      </c>
      <c r="M23" s="15"/>
      <c r="O23" s="224"/>
    </row>
    <row r="24" spans="2:16" s="7" customFormat="1" ht="20.149999999999999" customHeight="1">
      <c r="B24" s="5"/>
      <c r="C24" s="122" t="s">
        <v>33</v>
      </c>
      <c r="D24" s="221" t="s">
        <v>714</v>
      </c>
      <c r="E24" s="14">
        <f>SUMIFS('3 Contracts Detail'!$L:$L,'3 Contracts Detail'!$H:$H,$C22,'3 Contracts Detail'!$E:$E,"&lt;&gt;Georgia",'3 Contracts Detail'!$S:$S,E$7)</f>
        <v>0</v>
      </c>
      <c r="F24" s="14">
        <f>SUMIFS('3 Contracts Detail'!$L:$L,'3 Contracts Detail'!$H:$H,$C22,'3 Contracts Detail'!$E:$E,"&lt;&gt;Georgia",'3 Contracts Detail'!$S:$S,F$7)</f>
        <v>0</v>
      </c>
      <c r="G24" s="14">
        <f>SUMIFS('3 Contracts Detail'!$L:$L,'3 Contracts Detail'!$H:$H,$C22,'3 Contracts Detail'!$E:$E,"&lt;&gt;Georgia",'3 Contracts Detail'!$S:$S,G$7)</f>
        <v>0</v>
      </c>
      <c r="H24" s="14">
        <f>SUMIFS('3 Contracts Detail'!$L:$L,'3 Contracts Detail'!$H:$H,$C22,'3 Contracts Detail'!$E:$E,"&lt;&gt;Georgia",'3 Contracts Detail'!$S:$S,H$7)</f>
        <v>0</v>
      </c>
      <c r="I24" s="23">
        <f>SUM(E24:H24)</f>
        <v>0</v>
      </c>
      <c r="K24" s="27">
        <f t="shared" si="12"/>
        <v>0</v>
      </c>
      <c r="M24" s="239"/>
      <c r="O24" s="224"/>
    </row>
    <row r="25" spans="2:16" s="7" customFormat="1" ht="20.149999999999999" customHeight="1">
      <c r="B25" s="5"/>
      <c r="C25" s="138" t="s">
        <v>36</v>
      </c>
      <c r="D25" s="221" t="s">
        <v>810</v>
      </c>
      <c r="E25" s="14">
        <f>E24</f>
        <v>0</v>
      </c>
      <c r="F25" s="14">
        <f>F24</f>
        <v>0</v>
      </c>
      <c r="G25" s="14">
        <f>G24</f>
        <v>0</v>
      </c>
      <c r="H25" s="14">
        <f>H24</f>
        <v>0</v>
      </c>
      <c r="I25" s="23">
        <f t="shared" ref="I25:I53" si="13">SUM(E25:H25)</f>
        <v>0</v>
      </c>
      <c r="K25" s="27">
        <f t="shared" si="12"/>
        <v>0</v>
      </c>
      <c r="M25" s="15"/>
      <c r="O25" s="224"/>
    </row>
    <row r="26" spans="2:16" s="7" customFormat="1" ht="20.149999999999999" customHeight="1">
      <c r="B26" s="5"/>
      <c r="C26" s="139" t="s">
        <v>19</v>
      </c>
      <c r="D26" s="222" t="s">
        <v>709</v>
      </c>
      <c r="E26" s="19">
        <f>SUMIFS('3 Contracts Detail'!$L:$L,'3 Contracts Detail'!$H:$H,'2 Residual structure'!$C26,'3 Contracts Detail'!$S:$S,E$7)</f>
        <v>0</v>
      </c>
      <c r="F26" s="19">
        <f>SUMIFS('3 Contracts Detail'!$L:$L,'3 Contracts Detail'!$H:$H,'2 Residual structure'!$C26,'3 Contracts Detail'!$S:$S,F$7)</f>
        <v>0</v>
      </c>
      <c r="G26" s="19">
        <f>SUMIFS('3 Contracts Detail'!$L:$L,'3 Contracts Detail'!$H:$H,'2 Residual structure'!$C26,'3 Contracts Detail'!$S:$S,G$7)</f>
        <v>0</v>
      </c>
      <c r="H26" s="19">
        <f>SUMIFS('3 Contracts Detail'!$L:$L,'3 Contracts Detail'!$H:$H,'2 Residual structure'!$C26,'3 Contracts Detail'!$S:$S,H$7)</f>
        <v>0</v>
      </c>
      <c r="I26" s="23">
        <f>SUM(E26:H26)</f>
        <v>0</v>
      </c>
      <c r="K26" s="27">
        <f t="shared" si="12"/>
        <v>0</v>
      </c>
      <c r="M26" s="15"/>
      <c r="O26" s="224"/>
    </row>
    <row r="27" spans="2:16" s="7" customFormat="1" ht="20.149999999999999" customHeight="1">
      <c r="B27" s="5"/>
      <c r="C27" s="122" t="s">
        <v>807</v>
      </c>
      <c r="D27" s="221" t="s">
        <v>758</v>
      </c>
      <c r="E27" s="14">
        <f>SUMIFS('3 Contracts Detail'!$L:$L,'3 Contracts Detail'!$H:$H,$C26,'3 Contracts Detail'!$E:$E,"Georgia",'3 Contracts Detail'!$S:$S,E$7)</f>
        <v>0</v>
      </c>
      <c r="F27" s="14">
        <f>SUMIFS('3 Contracts Detail'!$L:$L,'3 Contracts Detail'!$H:$H,$C26,'3 Contracts Detail'!$E:$E,"Georgia",'3 Contracts Detail'!$S:$S,F$7)</f>
        <v>0</v>
      </c>
      <c r="G27" s="14">
        <f>SUMIFS('3 Contracts Detail'!$L:$L,'3 Contracts Detail'!$H:$H,$C26,'3 Contracts Detail'!$E:$E,"Georgia",'3 Contracts Detail'!$S:$S,G$7)</f>
        <v>0</v>
      </c>
      <c r="H27" s="14">
        <f>SUMIFS('3 Contracts Detail'!$L:$L,'3 Contracts Detail'!$H:$H,$C26,'3 Contracts Detail'!$E:$E,"Georgia",'3 Contracts Detail'!$S:$S,H$7)</f>
        <v>0</v>
      </c>
      <c r="I27" s="23">
        <f t="shared" ref="I27" si="14">SUM(E27:H27)</f>
        <v>0</v>
      </c>
      <c r="K27" s="27">
        <f t="shared" si="12"/>
        <v>0</v>
      </c>
      <c r="M27" s="15"/>
      <c r="O27" s="224"/>
    </row>
    <row r="28" spans="2:16" s="7" customFormat="1" ht="20.149999999999999" customHeight="1">
      <c r="B28" s="5"/>
      <c r="C28" s="122" t="s">
        <v>33</v>
      </c>
      <c r="D28" s="221" t="s">
        <v>713</v>
      </c>
      <c r="E28" s="14">
        <f>SUMIFS('3 Contracts Detail'!$L:$L,'3 Contracts Detail'!$H:$H,$C26,'3 Contracts Detail'!$E:$E,"&lt;&gt;Georgia",'3 Contracts Detail'!$S:$S,E$7)</f>
        <v>0</v>
      </c>
      <c r="F28" s="14">
        <f>SUMIFS('3 Contracts Detail'!$L:$L,'3 Contracts Detail'!$H:$H,$C26,'3 Contracts Detail'!$E:$E,"&lt;&gt;Georgia",'3 Contracts Detail'!$S:$S,F$7)</f>
        <v>0</v>
      </c>
      <c r="G28" s="14">
        <f>SUMIFS('3 Contracts Detail'!$L:$L,'3 Contracts Detail'!$H:$H,$C26,'3 Contracts Detail'!$E:$E,"&lt;&gt;Georgia",'3 Contracts Detail'!$S:$S,G$7)</f>
        <v>0</v>
      </c>
      <c r="H28" s="14">
        <f>SUMIFS('3 Contracts Detail'!$L:$L,'3 Contracts Detail'!$H:$H,$C26,'3 Contracts Detail'!$E:$E,"&lt;&gt;Georgia",'3 Contracts Detail'!$S:$S,H$7)</f>
        <v>0</v>
      </c>
      <c r="I28" s="23">
        <f t="shared" si="13"/>
        <v>0</v>
      </c>
      <c r="K28" s="27">
        <f t="shared" si="12"/>
        <v>0</v>
      </c>
      <c r="M28" s="15"/>
      <c r="O28" s="224"/>
    </row>
    <row r="29" spans="2:16" s="7" customFormat="1" ht="20.149999999999999" customHeight="1">
      <c r="B29" s="5"/>
      <c r="C29" s="138" t="s">
        <v>36</v>
      </c>
      <c r="D29" s="221" t="s">
        <v>811</v>
      </c>
      <c r="E29" s="14">
        <f>E28</f>
        <v>0</v>
      </c>
      <c r="F29" s="14">
        <f>F28</f>
        <v>0</v>
      </c>
      <c r="G29" s="14">
        <f>G28</f>
        <v>0</v>
      </c>
      <c r="H29" s="14">
        <f>H28</f>
        <v>0</v>
      </c>
      <c r="I29" s="23">
        <f>SUM(E29:H29)</f>
        <v>0</v>
      </c>
      <c r="K29" s="27">
        <f t="shared" si="12"/>
        <v>0</v>
      </c>
      <c r="L29" s="224"/>
      <c r="M29" s="224"/>
      <c r="O29" s="224"/>
    </row>
    <row r="30" spans="2:16" s="7" customFormat="1" ht="21">
      <c r="B30" s="5"/>
      <c r="C30" s="139" t="s">
        <v>31</v>
      </c>
      <c r="D30" s="222" t="s">
        <v>710</v>
      </c>
      <c r="E30" s="19">
        <f>SUMIFS('3 Contracts Detail'!W:W,'3 Contracts Detail'!$H:$H,'2 Residual structure'!$C22)+SUMIFS('3 Contracts Detail'!W:W,'3 Contracts Detail'!$H:$H,'2 Residual structure'!$C26)-E26-E22</f>
        <v>0</v>
      </c>
      <c r="F30" s="19">
        <f>SUMIFS('3 Contracts Detail'!X:X,'3 Contracts Detail'!$H:$H,'2 Residual structure'!$C22)+SUMIFS('3 Contracts Detail'!X:X,'3 Contracts Detail'!$H:$H,'2 Residual structure'!$C26)-F26-F22</f>
        <v>0</v>
      </c>
      <c r="G30" s="19">
        <f>SUMIFS('3 Contracts Detail'!Y:Y,'3 Contracts Detail'!$H:$H,'2 Residual structure'!$C22)+SUMIFS('3 Contracts Detail'!Y:Y,'3 Contracts Detail'!$H:$H,'2 Residual structure'!$C26)-G26-G22</f>
        <v>0</v>
      </c>
      <c r="H30" s="19">
        <f>SUMIFS('3 Contracts Detail'!Z:Z,'3 Contracts Detail'!$H:$H,'2 Residual structure'!$C22)+SUMIFS('3 Contracts Detail'!Z:Z,'3 Contracts Detail'!$H:$H,'2 Residual structure'!$C26)-H26-H22</f>
        <v>0</v>
      </c>
      <c r="I30" s="23">
        <f t="shared" si="13"/>
        <v>0</v>
      </c>
      <c r="K30" s="27">
        <f t="shared" si="12"/>
        <v>0</v>
      </c>
      <c r="L30" s="8"/>
      <c r="M30" s="8"/>
      <c r="N30" s="8"/>
      <c r="O30" s="8"/>
    </row>
    <row r="31" spans="2:16" s="7" customFormat="1" ht="18.5" customHeight="1">
      <c r="B31" s="5"/>
      <c r="C31" s="122" t="s">
        <v>807</v>
      </c>
      <c r="D31" s="221" t="s">
        <v>715</v>
      </c>
      <c r="E31" s="14">
        <f>SUMIFS('3 Contracts Detail'!W:W,'3 Contracts Detail'!$H:$H,'2 Residual structure'!$C22,'3 Contracts Detail'!$E:$E,"Georgia")+SUMIFS('3 Contracts Detail'!W:W,'3 Contracts Detail'!$H:$H,'2 Residual structure'!$C26,'3 Contracts Detail'!$E:$E,"Georgia")-E27-E23</f>
        <v>0</v>
      </c>
      <c r="F31" s="14">
        <f>SUMIFS('3 Contracts Detail'!X:X,'3 Contracts Detail'!$H:$H,'2 Residual structure'!$C22,'3 Contracts Detail'!$E:$E,"Georgia")+SUMIFS('3 Contracts Detail'!X:X,'3 Contracts Detail'!$H:$H,'2 Residual structure'!$C26,'3 Contracts Detail'!$E:$E,"Georgia")-F27-F23</f>
        <v>0</v>
      </c>
      <c r="G31" s="14">
        <f>SUMIFS('3 Contracts Detail'!Y:Y,'3 Contracts Detail'!$H:$H,'2 Residual structure'!$C22,'3 Contracts Detail'!$E:$E,"Georgia")+SUMIFS('3 Contracts Detail'!Y:Y,'3 Contracts Detail'!$H:$H,'2 Residual structure'!$C26,'3 Contracts Detail'!$E:$E,"Georgia")-G27-G23</f>
        <v>0</v>
      </c>
      <c r="H31" s="14">
        <f>SUMIFS('3 Contracts Detail'!Z:Z,'3 Contracts Detail'!$H:$H,'2 Residual structure'!$C22,'3 Contracts Detail'!$E:$E,"Georgia")+SUMIFS('3 Contracts Detail'!Z:Z,'3 Contracts Detail'!$H:$H,'2 Residual structure'!$C26,'3 Contracts Detail'!$E:$E,"Georgia")-H27-H23</f>
        <v>0</v>
      </c>
      <c r="I31" s="23">
        <f>SUM(E31:H31)</f>
        <v>0</v>
      </c>
      <c r="K31" s="27">
        <f t="shared" si="12"/>
        <v>0</v>
      </c>
      <c r="M31" s="15"/>
      <c r="O31" s="224"/>
    </row>
    <row r="32" spans="2:16" s="7" customFormat="1" ht="20.149999999999999" customHeight="1">
      <c r="B32" s="5"/>
      <c r="C32" s="122" t="s">
        <v>33</v>
      </c>
      <c r="D32" s="221" t="s">
        <v>716</v>
      </c>
      <c r="E32" s="14">
        <f>SUMIFS('3 Contracts Detail'!W:W,'3 Contracts Detail'!$H:$H,'2 Residual structure'!$C22,'3 Contracts Detail'!$E:$E,"&lt;&gt;Georgia")+SUMIFS('3 Contracts Detail'!W:W,'3 Contracts Detail'!$H:$H,'2 Residual structure'!$C26,'3 Contracts Detail'!$E:$E,"&lt;&gt;Georgia")-E28-E24</f>
        <v>0</v>
      </c>
      <c r="F32" s="14">
        <f>SUMIFS('3 Contracts Detail'!X:X,'3 Contracts Detail'!$H:$H,'2 Residual structure'!$C22,'3 Contracts Detail'!$E:$E,"&lt;&gt;Georgia")+SUMIFS('3 Contracts Detail'!X:X,'3 Contracts Detail'!$H:$H,'2 Residual structure'!$C26,'3 Contracts Detail'!$E:$E,"&lt;&gt;Georgia")-F28-F24</f>
        <v>0</v>
      </c>
      <c r="G32" s="14">
        <f>SUMIFS('3 Contracts Detail'!Y:Y,'3 Contracts Detail'!$H:$H,'2 Residual structure'!$C22,'3 Contracts Detail'!$E:$E,"&lt;&gt;Georgia")+SUMIFS('3 Contracts Detail'!Y:Y,'3 Contracts Detail'!$H:$H,'2 Residual structure'!$C26,'3 Contracts Detail'!$E:$E,"&lt;&gt;Georgia")-G28-G24</f>
        <v>0</v>
      </c>
      <c r="H32" s="14">
        <f>SUMIFS('3 Contracts Detail'!Z:Z,'3 Contracts Detail'!$H:$H,'2 Residual structure'!$C22,'3 Contracts Detail'!$E:$E,"&lt;&gt;Georgia")+SUMIFS('3 Contracts Detail'!Z:Z,'3 Contracts Detail'!$H:$H,'2 Residual structure'!$C26,'3 Contracts Detail'!$E:$E,"&lt;&gt;Georgia")-H28-H24</f>
        <v>0</v>
      </c>
      <c r="I32" s="23">
        <f t="shared" si="13"/>
        <v>0</v>
      </c>
      <c r="K32" s="27">
        <f t="shared" si="12"/>
        <v>0</v>
      </c>
      <c r="M32" s="15"/>
      <c r="O32" s="224"/>
    </row>
    <row r="33" spans="2:15" s="7" customFormat="1" ht="20.149999999999999" customHeight="1">
      <c r="B33" s="5"/>
      <c r="C33" s="138" t="s">
        <v>36</v>
      </c>
      <c r="D33" s="221" t="s">
        <v>812</v>
      </c>
      <c r="E33" s="14">
        <f>E31+E32</f>
        <v>0</v>
      </c>
      <c r="F33" s="14">
        <f>F31+F32</f>
        <v>0</v>
      </c>
      <c r="G33" s="14">
        <f>G31+G32</f>
        <v>0</v>
      </c>
      <c r="H33" s="14">
        <f>H31+H32</f>
        <v>0</v>
      </c>
      <c r="I33" s="23">
        <f>SUM(E33:H33)</f>
        <v>0</v>
      </c>
      <c r="J33" s="10"/>
      <c r="K33" s="27">
        <f>SUM(F33:H33)</f>
        <v>0</v>
      </c>
      <c r="M33" s="15"/>
      <c r="O33" s="224"/>
    </row>
    <row r="34" spans="2:15" s="7" customFormat="1" ht="18.5" customHeight="1">
      <c r="B34" s="5"/>
      <c r="C34" s="139" t="s">
        <v>806</v>
      </c>
      <c r="D34" s="222" t="s">
        <v>711</v>
      </c>
      <c r="E34" s="19">
        <f>IF(SUMIFS('3 Contracts Detail'!$K:$K,'3 Contracts Detail'!$H:$H,$C34)&lt;=SUMIFS('3 Contracts Detail'!$M:$M,'3 Contracts Detail'!$H:$H,$C34),0,(SUMIFS('3 Contracts Detail'!$K:$K,'3 Contracts Detail'!$H:$H,$C34,'3 Contracts Detail'!$S:$S,E$7)-SUMIFS('3 Contracts Detail'!$M:$M,'3 Contracts Detail'!$H:$H,$C34,'3 Contracts Detail'!$S:$S,E$7)))</f>
        <v>0</v>
      </c>
      <c r="F34" s="19">
        <f>IF(SUMIFS('3 Contracts Detail'!$K:$K,'3 Contracts Detail'!$H:$H,$C34)&lt;=SUMIFS('3 Contracts Detail'!$M:$M,'3 Contracts Detail'!$H:$H,$C34),0,(SUMIFS('3 Contracts Detail'!$K:$K,'3 Contracts Detail'!$H:$H,$C34,'3 Contracts Detail'!$S:$S,F$7)-SUMIFS('3 Contracts Detail'!$M:$M,'3 Contracts Detail'!$H:$H,$C34,'3 Contracts Detail'!$S:$S,F$7)))</f>
        <v>0</v>
      </c>
      <c r="G34" s="19">
        <f>IF(SUMIFS('3 Contracts Detail'!$K:$K,'3 Contracts Detail'!$H:$H,$C34)&lt;=SUMIFS('3 Contracts Detail'!$M:$M,'3 Contracts Detail'!$H:$H,$C34),0,(SUMIFS('3 Contracts Detail'!$K:$K,'3 Contracts Detail'!$H:$H,$C34,'3 Contracts Detail'!$S:$S,G$7)-SUMIFS('3 Contracts Detail'!$M:$M,'3 Contracts Detail'!$H:$H,$C34,'3 Contracts Detail'!$S:$S,G$7)))</f>
        <v>0</v>
      </c>
      <c r="H34" s="19">
        <f>IF(SUMIFS('3 Contracts Detail'!$K:$K,'3 Contracts Detail'!$H:$H,$C34)&lt;=SUMIFS('3 Contracts Detail'!$M:$M,'3 Contracts Detail'!$H:$H,$C34),0,(SUMIFS('3 Contracts Detail'!$K:$K,'3 Contracts Detail'!$H:$H,$C34,'3 Contracts Detail'!$S:$S,H$7)-SUMIFS('3 Contracts Detail'!$M:$M,'3 Contracts Detail'!$H:$H,$C34,'3 Contracts Detail'!$S:$S,H$7)))</f>
        <v>0</v>
      </c>
      <c r="I34" s="23">
        <f>SUM(E34:H34)</f>
        <v>0</v>
      </c>
      <c r="K34" s="27">
        <f>SUM(F34:H34)</f>
        <v>0</v>
      </c>
      <c r="L34" s="240"/>
      <c r="M34" s="15"/>
      <c r="O34" s="224"/>
    </row>
    <row r="35" spans="2:15" s="7" customFormat="1" ht="18.5" customHeight="1">
      <c r="B35" s="5"/>
      <c r="C35" s="122" t="s">
        <v>807</v>
      </c>
      <c r="D35" s="221" t="s">
        <v>717</v>
      </c>
      <c r="E35" s="241">
        <f>IF(SUMIFS('3 Contracts Detail'!$K:$K,'3 Contracts Detail'!$H:$H,$C34)&lt;=SUMIFS('3 Contracts Detail'!$M:$M,'3 Contracts Detail'!$H:$H,$C34),0,(SUMIFS('3 Contracts Detail'!$K:$K,'3 Contracts Detail'!$H:$H,$C34,'3 Contracts Detail'!$S:$S,E$7,'3 Contracts Detail'!$E:$E,"Georgia")-SUMIFS('3 Contracts Detail'!$M:$M,'3 Contracts Detail'!$H:$H,$C34,'3 Contracts Detail'!$S:$S,E$7,'3 Contracts Detail'!$E:$E,"Georgia")))</f>
        <v>0</v>
      </c>
      <c r="F35" s="241">
        <f>IF(SUMIFS('3 Contracts Detail'!$K:$K,'3 Contracts Detail'!$H:$H,$C34)&lt;=SUMIFS('3 Contracts Detail'!$M:$M,'3 Contracts Detail'!$H:$H,$C34),0,(SUMIFS('3 Contracts Detail'!$K:$K,'3 Contracts Detail'!$H:$H,$C34,'3 Contracts Detail'!$S:$S,F$7,'3 Contracts Detail'!$E:$E,"Georgia")-SUMIFS('3 Contracts Detail'!$M:$M,'3 Contracts Detail'!$H:$H,$C34,'3 Contracts Detail'!$S:$S,F$7,'3 Contracts Detail'!$E:$E,"Georgia")))</f>
        <v>0</v>
      </c>
      <c r="G35" s="14">
        <f>IF(SUMIFS('3 Contracts Detail'!$K:$K,'3 Contracts Detail'!$H:$H,$C34)&lt;=SUMIFS('3 Contracts Detail'!$M:$M,'3 Contracts Detail'!$H:$H,$C34),0,(SUMIFS('3 Contracts Detail'!$K:$K,'3 Contracts Detail'!$H:$H,$C34,'3 Contracts Detail'!$S:$S,G$7,'3 Contracts Detail'!$E:$E,"Georgia")-SUMIFS('3 Contracts Detail'!$M:$M,'3 Contracts Detail'!$H:$H,$C34,'3 Contracts Detail'!$S:$S,G$7,'3 Contracts Detail'!$E:$E,"Georgia")))</f>
        <v>0</v>
      </c>
      <c r="H35" s="241">
        <f>IF(SUMIFS('3 Contracts Detail'!$K:$K,'3 Contracts Detail'!$H:$H,$C34)&lt;=SUMIFS('3 Contracts Detail'!$M:$M,'3 Contracts Detail'!$H:$H,$C34),0,(SUMIFS('3 Contracts Detail'!$K:$K,'3 Contracts Detail'!$H:$H,$C34,'3 Contracts Detail'!$S:$S,H$7,'3 Contracts Detail'!$E:$E,"Georgia")-SUMIFS('3 Contracts Detail'!$M:$M,'3 Contracts Detail'!$H:$H,$C34,'3 Contracts Detail'!$S:$S,H$7,'3 Contracts Detail'!$E:$E,"Georgia")))</f>
        <v>0</v>
      </c>
      <c r="I35" s="23">
        <f t="shared" ref="I35" si="15">SUM(E35:H35)</f>
        <v>0</v>
      </c>
      <c r="K35" s="27">
        <f t="shared" ref="K35" si="16">SUM(F35:H35)</f>
        <v>0</v>
      </c>
      <c r="M35" s="15"/>
      <c r="N35" s="242"/>
      <c r="O35" s="224"/>
    </row>
    <row r="36" spans="2:15" s="7" customFormat="1" ht="20.149999999999999" customHeight="1">
      <c r="B36" s="5"/>
      <c r="C36" s="122" t="s">
        <v>33</v>
      </c>
      <c r="D36" s="221" t="s">
        <v>718</v>
      </c>
      <c r="E36" s="14">
        <f>IF(SUMIFS('3 Contracts Detail'!$K:$K,'3 Contracts Detail'!$H:$H,$C34)&lt;=SUMIFS('3 Contracts Detail'!$M:$M,'3 Contracts Detail'!$H:$H,$C34),0,(SUMIFS('3 Contracts Detail'!$K:$K,'3 Contracts Detail'!$H:$H,$C34,'3 Contracts Detail'!$S:$S,E$7,'3 Contracts Detail'!$E:$E,"&lt;&gt;Georgia")-SUMIFS('3 Contracts Detail'!$M:$M,'3 Contracts Detail'!$H:$H,$C34,'3 Contracts Detail'!$S:$S,E$7,'3 Contracts Detail'!$E:$E,"&lt;&gt;Georgia")))</f>
        <v>0</v>
      </c>
      <c r="F36" s="14">
        <f>IF(SUMIFS('3 Contracts Detail'!$K:$K,'3 Contracts Detail'!$H:$H,$C34)&lt;=SUMIFS('3 Contracts Detail'!$M:$M,'3 Contracts Detail'!$H:$H,$C34),0,(SUMIFS('3 Contracts Detail'!$K:$K,'3 Contracts Detail'!$H:$H,$C34,'3 Contracts Detail'!$S:$S,F$7,'3 Contracts Detail'!$E:$E,"&lt;&gt;Georgia")-SUMIFS('3 Contracts Detail'!$M:$M,'3 Contracts Detail'!$H:$H,$C34,'3 Contracts Detail'!$S:$S,F$7,'3 Contracts Detail'!$E:$E,"&lt;&gt;Georgia")))</f>
        <v>0</v>
      </c>
      <c r="G36" s="14">
        <f>IF(SUMIFS('3 Contracts Detail'!$K:$K,'3 Contracts Detail'!$H:$H,$C34)&lt;=SUMIFS('3 Contracts Detail'!$M:$M,'3 Contracts Detail'!$H:$H,$C34),0,(SUMIFS('3 Contracts Detail'!$K:$K,'3 Contracts Detail'!$H:$H,$C34,'3 Contracts Detail'!$S:$S,G$7,'3 Contracts Detail'!$E:$E,"&lt;&gt;Georgia")-SUMIFS('3 Contracts Detail'!$M:$M,'3 Contracts Detail'!$H:$H,$C34,'3 Contracts Detail'!$S:$S,G$7,'3 Contracts Detail'!$E:$E,"&lt;&gt;Georgia")))</f>
        <v>0</v>
      </c>
      <c r="H36" s="14">
        <f>IF(SUMIFS('3 Contracts Detail'!$K:$K,'3 Contracts Detail'!$H:$H,$C34)&lt;=SUMIFS('3 Contracts Detail'!$M:$M,'3 Contracts Detail'!$H:$H,$C34),0,(SUMIFS('3 Contracts Detail'!$K:$K,'3 Contracts Detail'!$H:$H,$C34,'3 Contracts Detail'!$S:$S,H$7,'3 Contracts Detail'!$E:$E,"&lt;&gt;Georgia")-SUMIFS('3 Contracts Detail'!$M:$M,'3 Contracts Detail'!$H:$H,$C34,'3 Contracts Detail'!$S:$S,H$7,'3 Contracts Detail'!$E:$E,"&lt;&gt;Georgia")))</f>
        <v>0</v>
      </c>
      <c r="I36" s="23">
        <f>SUM(E36:H36)</f>
        <v>0</v>
      </c>
      <c r="K36" s="27">
        <f t="shared" si="12"/>
        <v>0</v>
      </c>
      <c r="M36" s="15"/>
      <c r="O36" s="224"/>
    </row>
    <row r="37" spans="2:15" s="7" customFormat="1" ht="20.149999999999999" customHeight="1">
      <c r="B37" s="5"/>
      <c r="C37" s="138" t="s">
        <v>36</v>
      </c>
      <c r="D37" s="221" t="s">
        <v>813</v>
      </c>
      <c r="E37" s="14">
        <f>IF(SUMIFS('3 Contracts Detail'!$K:$K,'3 Contracts Detail'!$H:$H,$C34)&lt;=SUMIFS('3 Contracts Detail'!$M:$M,'3 Contracts Detail'!$H:$H,$C34),0,(SUMIFS('3 Contracts Detail'!$K:$K,'3 Contracts Detail'!$H:$H,$C34,'3 Contracts Detail'!$S:$S,E$7,'3 Contracts Detail'!$E:$E,"&lt;&gt;Georgia",'3 Contracts Detail'!$F:$F,"კი")-SUMIFS('3 Contracts Detail'!$M:$M,'3 Contracts Detail'!$H:$H,$C34,'3 Contracts Detail'!$S:$S,E$7,'3 Contracts Detail'!$E:$E,"&lt;&gt;Georgia",'3 Contracts Detail'!$F:$F,"კი")))</f>
        <v>0</v>
      </c>
      <c r="F37" s="14">
        <f>IF(SUMIFS('3 Contracts Detail'!$K:$K,'3 Contracts Detail'!$H:$H,$C34)&lt;=SUMIFS('3 Contracts Detail'!$M:$M,'3 Contracts Detail'!$H:$H,$C34),0,(SUMIFS('3 Contracts Detail'!$K:$K,'3 Contracts Detail'!$H:$H,$C34,'3 Contracts Detail'!$S:$S,F$7,'3 Contracts Detail'!$E:$E,"&lt;&gt;Georgia",'3 Contracts Detail'!$F:$F,"კი")-SUMIFS('3 Contracts Detail'!$M:$M,'3 Contracts Detail'!$H:$H,$C34,'3 Contracts Detail'!$S:$S,F$7,'3 Contracts Detail'!$E:$E,"&lt;&gt;Georgia",'3 Contracts Detail'!$F:$F,"კი")))</f>
        <v>0</v>
      </c>
      <c r="G37" s="14">
        <f>IF(SUMIFS('3 Contracts Detail'!$K:$K,'3 Contracts Detail'!$H:$H,$C34)&lt;=SUMIFS('3 Contracts Detail'!$M:$M,'3 Contracts Detail'!$H:$H,$C34),0,(SUMIFS('3 Contracts Detail'!$K:$K,'3 Contracts Detail'!$H:$H,$C34,'3 Contracts Detail'!$S:$S,G$7,'3 Contracts Detail'!$E:$E,"&lt;&gt;Georgia",'3 Contracts Detail'!$F:$F,"კი")-SUMIFS('3 Contracts Detail'!$M:$M,'3 Contracts Detail'!$H:$H,$C34,'3 Contracts Detail'!$S:$S,G$7,'3 Contracts Detail'!$E:$E,"&lt;&gt;Georgia",'3 Contracts Detail'!$F:$F,"კი")))</f>
        <v>0</v>
      </c>
      <c r="H37" s="14">
        <f>IF(SUMIFS('3 Contracts Detail'!$K:$K,'3 Contracts Detail'!$H:$H,$C34)&lt;=SUMIFS('3 Contracts Detail'!$M:$M,'3 Contracts Detail'!$H:$H,$C34),0,(SUMIFS('3 Contracts Detail'!$K:$K,'3 Contracts Detail'!$H:$H,$C34,'3 Contracts Detail'!$S:$S,H$7,'3 Contracts Detail'!$E:$E,"&lt;&gt;Georgia",'3 Contracts Detail'!$F:$F,"კი")-SUMIFS('3 Contracts Detail'!$M:$M,'3 Contracts Detail'!$H:$H,$C34,'3 Contracts Detail'!$S:$S,H$7,'3 Contracts Detail'!$E:$E,"&lt;&gt;Georgia",'3 Contracts Detail'!$F:$F,"კი")))</f>
        <v>0</v>
      </c>
      <c r="I37" s="23">
        <f t="shared" si="13"/>
        <v>0</v>
      </c>
      <c r="K37" s="27">
        <f t="shared" si="12"/>
        <v>0</v>
      </c>
      <c r="M37" s="15"/>
      <c r="O37" s="224"/>
    </row>
    <row r="38" spans="2:15" s="7" customFormat="1" ht="20.149999999999999" customHeight="1">
      <c r="B38" s="5"/>
      <c r="C38" s="139" t="s">
        <v>48</v>
      </c>
      <c r="D38" s="222" t="s">
        <v>711</v>
      </c>
      <c r="E38" s="19">
        <f>IF(SUMIFS('3 Contracts Detail'!W:W,'3 Contracts Detail'!$H:$H,$C38)&lt;=SUMIFS('3 Contracts Detail'!$M:$M,'3 Contracts Detail'!$H:$H,$C38),0,SUMIFS('3 Contracts Detail'!W:W,'3 Contracts Detail'!$H:$H,$C38)-SUMIFS('3 Contracts Detail'!$M:$M,'3 Contracts Detail'!$H:$H,$C38))</f>
        <v>0</v>
      </c>
      <c r="F38" s="19">
        <f>IF(SUMIFS('3 Contracts Detail'!X:X,'3 Contracts Detail'!$H:$H,$C38)&lt;=SUMIFS('3 Contracts Detail'!$M:$M,'3 Contracts Detail'!$H:$H,$C38),0,SUMIFS('3 Contracts Detail'!X:X,'3 Contracts Detail'!$H:$H,$C38)-SUMIFS('3 Contracts Detail'!$M:$M,'3 Contracts Detail'!$H:$H,$C38))</f>
        <v>0</v>
      </c>
      <c r="G38" s="19">
        <f>IF(SUMIFS('3 Contracts Detail'!Y:Y,'3 Contracts Detail'!$H:$H,$C38)&lt;=SUMIFS('3 Contracts Detail'!$M:$M,'3 Contracts Detail'!$H:$H,$C38),0,SUMIFS('3 Contracts Detail'!Y:Y,'3 Contracts Detail'!$H:$H,$C38)-SUMIFS('3 Contracts Detail'!$M:$M,'3 Contracts Detail'!$H:$H,$C38))</f>
        <v>0</v>
      </c>
      <c r="H38" s="19">
        <f>IF(SUMIFS('3 Contracts Detail'!Z:Z,'3 Contracts Detail'!$H:$H,$C38)&lt;=SUMIFS('3 Contracts Detail'!$M:$M,'3 Contracts Detail'!$H:$H,$C38),0,SUMIFS('3 Contracts Detail'!Z:Z,'3 Contracts Detail'!$H:$H,$C38)-SUMIFS('3 Contracts Detail'!$M:$M,'3 Contracts Detail'!$H:$H,$C38))</f>
        <v>0</v>
      </c>
      <c r="I38" s="23">
        <f>SUM(E38:H38)</f>
        <v>0</v>
      </c>
      <c r="K38" s="27">
        <f>SUM(F38:H38)</f>
        <v>0</v>
      </c>
      <c r="M38" s="15"/>
      <c r="O38" s="224"/>
    </row>
    <row r="39" spans="2:15" s="7" customFormat="1" ht="20.149999999999999" customHeight="1">
      <c r="B39" s="5"/>
      <c r="C39" s="122" t="s">
        <v>807</v>
      </c>
      <c r="D39" s="221" t="s">
        <v>717</v>
      </c>
      <c r="E39" s="14">
        <f>SUMIFS('3 Contracts Detail'!W:W,'3 Contracts Detail'!$H:$H,$C38,'3 Contracts Detail'!$E:$E,"Georgia")</f>
        <v>0</v>
      </c>
      <c r="F39" s="14">
        <f>SUMIFS('3 Contracts Detail'!X:X,'3 Contracts Detail'!$H:$H,$C38,'3 Contracts Detail'!$E:$E,"Georgia")</f>
        <v>0</v>
      </c>
      <c r="G39" s="14">
        <f>SUMIFS('3 Contracts Detail'!Y:Y,'3 Contracts Detail'!$H:$H,$C38,'3 Contracts Detail'!$E:$E,"Georgia")</f>
        <v>0</v>
      </c>
      <c r="H39" s="14">
        <f>SUMIFS('3 Contracts Detail'!Z:Z,'3 Contracts Detail'!$H:$H,$C38,'3 Contracts Detail'!$E:$E,"Georgia")</f>
        <v>0</v>
      </c>
      <c r="I39" s="23">
        <f t="shared" ref="I39" si="17">SUM(E39:H39)</f>
        <v>0</v>
      </c>
      <c r="K39" s="27">
        <f t="shared" ref="K39:K41" si="18">SUM(F39:H39)</f>
        <v>0</v>
      </c>
      <c r="M39" s="15"/>
      <c r="O39" s="224"/>
    </row>
    <row r="40" spans="2:15" s="7" customFormat="1" ht="20.149999999999999" customHeight="1">
      <c r="B40" s="5"/>
      <c r="C40" s="122" t="s">
        <v>33</v>
      </c>
      <c r="D40" s="221" t="s">
        <v>718</v>
      </c>
      <c r="E40" s="14">
        <f>SUMIFS('3 Contracts Detail'!W:W,'3 Contracts Detail'!$H:$H,$C38,'3 Contracts Detail'!$E:$E,"&lt;&gt;Georgia")</f>
        <v>0</v>
      </c>
      <c r="F40" s="14">
        <f>SUMIFS('3 Contracts Detail'!X:X,'3 Contracts Detail'!$H:$H,$C38,'3 Contracts Detail'!$E:$E,"&lt;&gt;Georgia")</f>
        <v>0</v>
      </c>
      <c r="G40" s="14">
        <f>SUMIFS('3 Contracts Detail'!Y:Y,'3 Contracts Detail'!$H:$H,$C38,'3 Contracts Detail'!$E:$E,"&lt;&gt;Georgia")</f>
        <v>0</v>
      </c>
      <c r="H40" s="14">
        <f>SUMIFS('3 Contracts Detail'!Z:Z,'3 Contracts Detail'!$H:$H,$C38,'3 Contracts Detail'!$E:$E,"&lt;&gt;Georgia")</f>
        <v>0</v>
      </c>
      <c r="I40" s="23">
        <f>SUM(E40:H40)</f>
        <v>0</v>
      </c>
      <c r="K40" s="27">
        <f t="shared" si="18"/>
        <v>0</v>
      </c>
      <c r="M40" s="15"/>
      <c r="O40" s="224"/>
    </row>
    <row r="41" spans="2:15" s="7" customFormat="1" ht="20.149999999999999" customHeight="1">
      <c r="B41" s="5"/>
      <c r="C41" s="138" t="s">
        <v>36</v>
      </c>
      <c r="D41" s="221" t="s">
        <v>813</v>
      </c>
      <c r="E41" s="14">
        <f>SUMIFS('3 Contracts Detail'!W:W,'3 Contracts Detail'!$H:$H,$C38,'3 Contracts Detail'!$E:$E,"&lt;&gt;Georgia",'3 Contracts Detail'!$F:$F,"კი")</f>
        <v>0</v>
      </c>
      <c r="F41" s="14">
        <f>SUMIFS('3 Contracts Detail'!X:X,'3 Contracts Detail'!$H:$H,$C38,'3 Contracts Detail'!$E:$E,"&lt;&gt;Georgia",'3 Contracts Detail'!$F:$F,"კი")</f>
        <v>0</v>
      </c>
      <c r="G41" s="14">
        <f>SUMIFS('3 Contracts Detail'!Y:Y,'3 Contracts Detail'!$H:$H,$C38,'3 Contracts Detail'!$E:$E,"&lt;&gt;Georgia",'3 Contracts Detail'!$F:$F,"კი")</f>
        <v>0</v>
      </c>
      <c r="H41" s="14">
        <f>SUMIFS('3 Contracts Detail'!Z:Z,'3 Contracts Detail'!$H:$H,$C38,'3 Contracts Detail'!$E:$E,"&lt;&gt;Georgia",'3 Contracts Detail'!$F:$F,"კი")</f>
        <v>0</v>
      </c>
      <c r="I41" s="23">
        <f t="shared" ref="I41" si="19">SUM(E41:H41)</f>
        <v>0</v>
      </c>
      <c r="K41" s="27">
        <f t="shared" si="18"/>
        <v>0</v>
      </c>
      <c r="M41" s="15"/>
      <c r="O41" s="224"/>
    </row>
    <row r="42" spans="2:15" s="7" customFormat="1" ht="20.149999999999999" customHeight="1">
      <c r="B42" s="5"/>
      <c r="C42" s="139" t="s">
        <v>49</v>
      </c>
      <c r="D42" s="222" t="s">
        <v>759</v>
      </c>
      <c r="E42" s="19">
        <f>SUMIFS('3 Contracts Detail'!W:W,'3 Contracts Detail'!$H:$H,$C42)</f>
        <v>0</v>
      </c>
      <c r="F42" s="19">
        <f>SUMIFS('3 Contracts Detail'!X:X,'3 Contracts Detail'!$H:$H,$C42)</f>
        <v>0</v>
      </c>
      <c r="G42" s="19">
        <f>SUMIFS('3 Contracts Detail'!Y:Y,'3 Contracts Detail'!$H:$H,$C42)</f>
        <v>0</v>
      </c>
      <c r="H42" s="19">
        <f>SUMIFS('3 Contracts Detail'!Z:Z,'3 Contracts Detail'!$H:$H,$C42)</f>
        <v>0</v>
      </c>
      <c r="I42" s="23">
        <f t="shared" si="13"/>
        <v>0</v>
      </c>
      <c r="K42" s="27">
        <f t="shared" si="12"/>
        <v>0</v>
      </c>
      <c r="M42" s="15"/>
      <c r="O42" s="224"/>
    </row>
    <row r="43" spans="2:15" s="7" customFormat="1" ht="20.149999999999999" customHeight="1">
      <c r="B43" s="5"/>
      <c r="C43" s="122" t="s">
        <v>807</v>
      </c>
      <c r="D43" s="221" t="s">
        <v>719</v>
      </c>
      <c r="E43" s="14">
        <f>SUMIFS('3 Contracts Detail'!W:W,'3 Contracts Detail'!$H:$H,$C42,'3 Contracts Detail'!$E:$E,"Georgia")</f>
        <v>0</v>
      </c>
      <c r="F43" s="14">
        <f>SUMIFS('3 Contracts Detail'!X:X,'3 Contracts Detail'!$H:$H,$C42,'3 Contracts Detail'!$E:$E,"Georgia")</f>
        <v>0</v>
      </c>
      <c r="G43" s="14">
        <f>SUMIFS('3 Contracts Detail'!Y:Y,'3 Contracts Detail'!$H:$H,$C42,'3 Contracts Detail'!$E:$E,"Georgia")</f>
        <v>0</v>
      </c>
      <c r="H43" s="14">
        <f>SUMIFS('3 Contracts Detail'!Z:Z,'3 Contracts Detail'!$H:$H,$C42,'3 Contracts Detail'!$E:$E,"Georgia")</f>
        <v>0</v>
      </c>
      <c r="I43" s="23">
        <f t="shared" si="13"/>
        <v>0</v>
      </c>
      <c r="K43" s="27">
        <f t="shared" si="12"/>
        <v>0</v>
      </c>
      <c r="M43" s="15"/>
      <c r="O43" s="224"/>
    </row>
    <row r="44" spans="2:15" s="7" customFormat="1" ht="20.149999999999999" customHeight="1">
      <c r="B44" s="5"/>
      <c r="C44" s="122" t="s">
        <v>33</v>
      </c>
      <c r="D44" s="221" t="s">
        <v>720</v>
      </c>
      <c r="E44" s="14">
        <f>SUMIFS('3 Contracts Detail'!W:W,'3 Contracts Detail'!$H:$H,$C42,'3 Contracts Detail'!$E:$E,"&lt;&gt;Georgia")</f>
        <v>0</v>
      </c>
      <c r="F44" s="14">
        <f>SUMIFS('3 Contracts Detail'!X:X,'3 Contracts Detail'!$H:$H,$C42,'3 Contracts Detail'!$E:$E,"&lt;&gt;Georgia")</f>
        <v>0</v>
      </c>
      <c r="G44" s="14">
        <f>SUMIFS('3 Contracts Detail'!Y:Y,'3 Contracts Detail'!$H:$H,$C42,'3 Contracts Detail'!$E:$E,"&lt;&gt;Georgia")</f>
        <v>0</v>
      </c>
      <c r="H44" s="14">
        <f>SUMIFS('3 Contracts Detail'!Z:Z,'3 Contracts Detail'!$H:$H,$C42,'3 Contracts Detail'!$E:$E,"&lt;&gt;Georgia")</f>
        <v>0</v>
      </c>
      <c r="I44" s="23">
        <f t="shared" si="13"/>
        <v>0</v>
      </c>
      <c r="K44" s="27">
        <f t="shared" si="12"/>
        <v>0</v>
      </c>
      <c r="M44" s="15"/>
      <c r="O44" s="224"/>
    </row>
    <row r="45" spans="2:15" s="7" customFormat="1" ht="20.149999999999999" customHeight="1">
      <c r="B45" s="5"/>
      <c r="C45" s="138" t="s">
        <v>36</v>
      </c>
      <c r="D45" s="221" t="s">
        <v>814</v>
      </c>
      <c r="E45" s="14">
        <f>SUMIFS('3 Contracts Detail'!W:W,'3 Contracts Detail'!$H:$H,$C42,'3 Contracts Detail'!$E:$E,"&lt;&gt;Georgia",'3 Contracts Detail'!$F:$F,"კი")</f>
        <v>0</v>
      </c>
      <c r="F45" s="14">
        <f>SUMIFS('3 Contracts Detail'!X:X,'3 Contracts Detail'!$H:$H,$C42,'3 Contracts Detail'!$E:$E,"&lt;&gt;Georgia",'3 Contracts Detail'!$F:$F,"კი")</f>
        <v>0</v>
      </c>
      <c r="G45" s="14">
        <f>SUMIFS('3 Contracts Detail'!Y:Y,'3 Contracts Detail'!$H:$H,$C42,'3 Contracts Detail'!$E:$E,"&lt;&gt;Georgia",'3 Contracts Detail'!$F:$F,"კი")</f>
        <v>0</v>
      </c>
      <c r="H45" s="14">
        <f>SUMIFS('3 Contracts Detail'!Z:Z,'3 Contracts Detail'!$H:$H,$C42,'3 Contracts Detail'!$E:$E,"&lt;&gt;Georgia",'3 Contracts Detail'!$F:$F,"კი")</f>
        <v>0</v>
      </c>
      <c r="I45" s="23">
        <f t="shared" si="13"/>
        <v>0</v>
      </c>
      <c r="K45" s="27">
        <f t="shared" si="12"/>
        <v>0</v>
      </c>
      <c r="M45" s="15"/>
      <c r="O45" s="224"/>
    </row>
    <row r="46" spans="2:15" s="7" customFormat="1" ht="20.149999999999999" customHeight="1">
      <c r="B46" s="5"/>
      <c r="C46" s="140" t="s">
        <v>32</v>
      </c>
      <c r="D46" s="222" t="s">
        <v>761</v>
      </c>
      <c r="E46" s="19">
        <f>SUMIFS('3 Contracts Detail'!W:W,'3 Contracts Detail'!$H:$H,$C46)</f>
        <v>0</v>
      </c>
      <c r="F46" s="19">
        <f>SUMIFS('3 Contracts Detail'!X:X,'3 Contracts Detail'!$H:$H,$C46)</f>
        <v>0</v>
      </c>
      <c r="G46" s="19">
        <f>SUMIFS('3 Contracts Detail'!Y:Y,'3 Contracts Detail'!$H:$H,$C46)</f>
        <v>0</v>
      </c>
      <c r="H46" s="19">
        <f>SUMIFS('3 Contracts Detail'!Z:Z,'3 Contracts Detail'!$H:$H,$C46)</f>
        <v>0</v>
      </c>
      <c r="I46" s="23">
        <f t="shared" si="13"/>
        <v>0</v>
      </c>
      <c r="K46" s="27">
        <f t="shared" si="12"/>
        <v>0</v>
      </c>
      <c r="M46" s="15"/>
      <c r="O46" s="224"/>
    </row>
    <row r="47" spans="2:15" s="7" customFormat="1" ht="20.149999999999999" customHeight="1">
      <c r="B47" s="5"/>
      <c r="C47" s="122" t="s">
        <v>807</v>
      </c>
      <c r="D47" s="221" t="s">
        <v>723</v>
      </c>
      <c r="E47" s="14">
        <f>SUMIFS('3 Contracts Detail'!W:W,'3 Contracts Detail'!$H:$H,$C46,'3 Contracts Detail'!$E:$E,"Georgia")</f>
        <v>0</v>
      </c>
      <c r="F47" s="14">
        <f>SUMIFS('3 Contracts Detail'!X:X,'3 Contracts Detail'!$H:$H,$C46,'3 Contracts Detail'!$E:$E,"Georgia")</f>
        <v>0</v>
      </c>
      <c r="G47" s="14">
        <f>SUMIFS('3 Contracts Detail'!Y:Y,'3 Contracts Detail'!$H:$H,$C46,'3 Contracts Detail'!$E:$E,"Georgia")</f>
        <v>0</v>
      </c>
      <c r="H47" s="14">
        <f>SUMIFS('3 Contracts Detail'!Z:Z,'3 Contracts Detail'!$H:$H,$C46,'3 Contracts Detail'!$E:$E,"Georgia")</f>
        <v>0</v>
      </c>
      <c r="I47" s="23">
        <f t="shared" si="13"/>
        <v>0</v>
      </c>
      <c r="K47" s="27">
        <f t="shared" si="12"/>
        <v>0</v>
      </c>
      <c r="M47" s="15"/>
      <c r="O47" s="224"/>
    </row>
    <row r="48" spans="2:15" s="7" customFormat="1" ht="20.149999999999999" customHeight="1">
      <c r="B48" s="5"/>
      <c r="C48" s="122" t="s">
        <v>33</v>
      </c>
      <c r="D48" s="221" t="s">
        <v>724</v>
      </c>
      <c r="E48" s="14">
        <f>SUMIFS('3 Contracts Detail'!W:W,'3 Contracts Detail'!$H:$H,$C46,'3 Contracts Detail'!$E:$E,"&lt;&gt;Georgia")</f>
        <v>0</v>
      </c>
      <c r="F48" s="14">
        <f>SUMIFS('3 Contracts Detail'!X:X,'3 Contracts Detail'!$H:$H,$C46,'3 Contracts Detail'!$E:$E,"&lt;&gt;Georgia")</f>
        <v>0</v>
      </c>
      <c r="G48" s="14">
        <f>SUMIFS('3 Contracts Detail'!Y:Y,'3 Contracts Detail'!$H:$H,$C46,'3 Contracts Detail'!$E:$E,"&lt;&gt;Georgia")</f>
        <v>0</v>
      </c>
      <c r="H48" s="14">
        <f>SUMIFS('3 Contracts Detail'!Z:Z,'3 Contracts Detail'!$H:$H,$C46,'3 Contracts Detail'!$E:$E,"&lt;&gt;Georgia")</f>
        <v>0</v>
      </c>
      <c r="I48" s="23">
        <f t="shared" si="13"/>
        <v>0</v>
      </c>
      <c r="K48" s="27">
        <f t="shared" si="12"/>
        <v>0</v>
      </c>
      <c r="M48" s="15"/>
      <c r="O48" s="224"/>
    </row>
    <row r="49" spans="2:15" s="7" customFormat="1" ht="20.149999999999999" customHeight="1">
      <c r="B49" s="5"/>
      <c r="C49" s="138" t="s">
        <v>36</v>
      </c>
      <c r="D49" s="221" t="s">
        <v>815</v>
      </c>
      <c r="E49" s="14">
        <f>SUMIFS('3 Contracts Detail'!W:W,'3 Contracts Detail'!$H:$H,$C46,'3 Contracts Detail'!$E:$E,"&lt;&gt;Georgia",'3 Contracts Detail'!$F:$F,"კი")</f>
        <v>0</v>
      </c>
      <c r="F49" s="14">
        <f>SUMIFS('3 Contracts Detail'!X:X,'3 Contracts Detail'!$H:$H,$C46,'3 Contracts Detail'!$E:$E,"&lt;&gt;Georgia",'3 Contracts Detail'!$F:$F,"კი")</f>
        <v>0</v>
      </c>
      <c r="G49" s="14">
        <f>SUMIFS('3 Contracts Detail'!Y:Y,'3 Contracts Detail'!$H:$H,$C46,'3 Contracts Detail'!$E:$E,"&lt;&gt;Georgia",'3 Contracts Detail'!$F:$F,"კი")</f>
        <v>0</v>
      </c>
      <c r="H49" s="14">
        <f>SUMIFS('3 Contracts Detail'!Z:Z,'3 Contracts Detail'!$H:$H,$C46,'3 Contracts Detail'!$E:$E,"&lt;&gt;Georgia",'3 Contracts Detail'!$F:$F,"კი")</f>
        <v>0</v>
      </c>
      <c r="I49" s="23">
        <f t="shared" si="13"/>
        <v>0</v>
      </c>
      <c r="K49" s="27">
        <f t="shared" si="12"/>
        <v>0</v>
      </c>
      <c r="M49" s="15"/>
      <c r="O49" s="224"/>
    </row>
    <row r="50" spans="2:15" s="7" customFormat="1" ht="20.149999999999999" customHeight="1">
      <c r="B50" s="5"/>
      <c r="C50" s="140" t="s">
        <v>805</v>
      </c>
      <c r="D50" s="222" t="s">
        <v>761</v>
      </c>
      <c r="E50" s="19">
        <f>SUMIFS('3 Contracts Detail'!W:W,'3 Contracts Detail'!$H:$H,$C50)</f>
        <v>0</v>
      </c>
      <c r="F50" s="19">
        <f>SUMIFS('3 Contracts Detail'!X:X,'3 Contracts Detail'!$H:$H,$C50)</f>
        <v>0</v>
      </c>
      <c r="G50" s="19">
        <f>SUMIFS('3 Contracts Detail'!Y:Y,'3 Contracts Detail'!$H:$H,$C50)</f>
        <v>0</v>
      </c>
      <c r="H50" s="19">
        <f>SUMIFS('3 Contracts Detail'!Z:Z,'3 Contracts Detail'!$H:$H,$C50)</f>
        <v>0</v>
      </c>
      <c r="I50" s="23">
        <f t="shared" si="13"/>
        <v>0</v>
      </c>
      <c r="K50" s="27">
        <f t="shared" si="12"/>
        <v>0</v>
      </c>
      <c r="M50" s="15"/>
      <c r="O50" s="224"/>
    </row>
    <row r="51" spans="2:15" s="7" customFormat="1" ht="20.149999999999999" customHeight="1">
      <c r="B51" s="5"/>
      <c r="C51" s="122" t="s">
        <v>807</v>
      </c>
      <c r="D51" s="221" t="s">
        <v>723</v>
      </c>
      <c r="E51" s="14">
        <f>SUMIFS('3 Contracts Detail'!W:W,'3 Contracts Detail'!$H:$H,$C50,'3 Contracts Detail'!$E:$E,"Georgia")</f>
        <v>0</v>
      </c>
      <c r="F51" s="14">
        <f>SUMIFS('3 Contracts Detail'!X:X,'3 Contracts Detail'!$H:$H,$C50,'3 Contracts Detail'!$E:$E,"Georgia")</f>
        <v>0</v>
      </c>
      <c r="G51" s="14">
        <f>SUMIFS('3 Contracts Detail'!Y:Y,'3 Contracts Detail'!$H:$H,$C50,'3 Contracts Detail'!$E:$E,"Georgia")</f>
        <v>0</v>
      </c>
      <c r="H51" s="14">
        <f>SUMIFS('3 Contracts Detail'!Z:Z,'3 Contracts Detail'!$H:$H,$C50,'3 Contracts Detail'!$E:$E,"Georgia")</f>
        <v>0</v>
      </c>
      <c r="I51" s="23">
        <f>SUM(E51:H51)</f>
        <v>0</v>
      </c>
      <c r="K51" s="27">
        <f t="shared" si="12"/>
        <v>0</v>
      </c>
      <c r="M51" s="15"/>
      <c r="O51" s="224"/>
    </row>
    <row r="52" spans="2:15" s="7" customFormat="1" ht="20.149999999999999" customHeight="1">
      <c r="B52" s="5"/>
      <c r="C52" s="122" t="s">
        <v>33</v>
      </c>
      <c r="D52" s="221" t="s">
        <v>724</v>
      </c>
      <c r="E52" s="14">
        <f>SUMIFS('3 Contracts Detail'!W:W,'3 Contracts Detail'!$H:$H,$C50,'3 Contracts Detail'!$E:$E,"&lt;&gt;Georgia")</f>
        <v>0</v>
      </c>
      <c r="F52" s="14">
        <f>SUMIFS('3 Contracts Detail'!X:X,'3 Contracts Detail'!$H:$H,$C50,'3 Contracts Detail'!$E:$E,"&lt;&gt;Georgia")</f>
        <v>0</v>
      </c>
      <c r="G52" s="14">
        <f>SUMIFS('3 Contracts Detail'!Y:Y,'3 Contracts Detail'!$H:$H,$C50,'3 Contracts Detail'!$E:$E,"&lt;&gt;Georgia")</f>
        <v>0</v>
      </c>
      <c r="H52" s="14">
        <f>SUMIFS('3 Contracts Detail'!Z:Z,'3 Contracts Detail'!$H:$H,$C50,'3 Contracts Detail'!$E:$E,"&lt;&gt;Georgia")</f>
        <v>0</v>
      </c>
      <c r="I52" s="23">
        <f t="shared" si="13"/>
        <v>0</v>
      </c>
      <c r="K52" s="27">
        <f t="shared" si="12"/>
        <v>0</v>
      </c>
      <c r="M52" s="15"/>
      <c r="O52" s="224"/>
    </row>
    <row r="53" spans="2:15" s="7" customFormat="1" ht="20.149999999999999" customHeight="1" thickBot="1">
      <c r="B53" s="5"/>
      <c r="C53" s="141" t="s">
        <v>36</v>
      </c>
      <c r="D53" s="223" t="s">
        <v>815</v>
      </c>
      <c r="E53" s="21">
        <f>SUMIFS('3 Contracts Detail'!W:W,'3 Contracts Detail'!$H:$H,$C50,'3 Contracts Detail'!$E:$E,"&lt;&gt;Georgia",'3 Contracts Detail'!$F:$F,"კი")</f>
        <v>0</v>
      </c>
      <c r="F53" s="21">
        <f>SUMIFS('3 Contracts Detail'!X:X,'3 Contracts Detail'!$H:$H,$C50,'3 Contracts Detail'!$E:$E,"&lt;&gt;Georgia",'3 Contracts Detail'!$F:$F,"კი")</f>
        <v>0</v>
      </c>
      <c r="G53" s="21">
        <f>SUMIFS('3 Contracts Detail'!Y:Y,'3 Contracts Detail'!$H:$H,$C50,'3 Contracts Detail'!$E:$E,"&lt;&gt;Georgia",'3 Contracts Detail'!$F:$F,"კი")</f>
        <v>0</v>
      </c>
      <c r="H53" s="21">
        <f>SUMIFS('3 Contracts Detail'!Z:Z,'3 Contracts Detail'!$H:$H,$C50,'3 Contracts Detail'!$E:$E,"&lt;&gt;Georgia",'3 Contracts Detail'!$F:$F,"კი")</f>
        <v>0</v>
      </c>
      <c r="I53" s="25">
        <f t="shared" si="13"/>
        <v>0</v>
      </c>
      <c r="K53" s="28">
        <f t="shared" si="12"/>
        <v>0</v>
      </c>
      <c r="M53" s="15"/>
      <c r="O53" s="224"/>
    </row>
    <row r="54" spans="2:15">
      <c r="C54" s="11"/>
      <c r="D54" s="146"/>
    </row>
    <row r="57" spans="2:15">
      <c r="C57" s="12"/>
    </row>
  </sheetData>
  <mergeCells count="5">
    <mergeCell ref="E6:H6"/>
    <mergeCell ref="C6:C7"/>
    <mergeCell ref="I6:I7"/>
    <mergeCell ref="K6:K7"/>
    <mergeCell ref="D6:D7"/>
  </mergeCells>
  <pageMargins left="0.25" right="0.25" top="0.75" bottom="0.75" header="0.3" footer="0.3"/>
  <pageSetup paperSize="9" scale="66" fitToWidth="0" fitToHeight="0" orientation="portrait" r:id="rId1"/>
  <headerFooter scaleWithDoc="0" alignWithMargins="0">
    <oddHeader>&amp;CEN
ANNEX I</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5BDBC"/>
  </sheetPr>
  <dimension ref="B1:AH1048531"/>
  <sheetViews>
    <sheetView showGridLines="0" zoomScale="110" zoomScaleNormal="110" zoomScalePageLayoutView="115" workbookViewId="0">
      <pane xSplit="3" ySplit="8" topLeftCell="D9" activePane="bottomRight" state="frozen"/>
      <selection pane="topRight" activeCell="E1" sqref="E1"/>
      <selection pane="bottomLeft" activeCell="A9" sqref="A9"/>
      <selection pane="bottomRight" activeCell="C15" sqref="C15"/>
    </sheetView>
  </sheetViews>
  <sheetFormatPr defaultColWidth="9" defaultRowHeight="10.5"/>
  <cols>
    <col min="1" max="1" width="1.81640625" style="48" customWidth="1"/>
    <col min="2" max="2" width="6" style="51" customWidth="1"/>
    <col min="3" max="3" width="35.90625" style="52" customWidth="1"/>
    <col min="4" max="4" width="13.453125" style="48" customWidth="1"/>
    <col min="5" max="5" width="15.81640625" style="48" customWidth="1"/>
    <col min="6" max="6" width="10.08984375" style="48" customWidth="1"/>
    <col min="7" max="7" width="24.08984375" style="48" customWidth="1"/>
    <col min="8" max="8" width="26.90625" style="48" customWidth="1"/>
    <col min="9" max="10" width="11.36328125" style="48" customWidth="1"/>
    <col min="11" max="11" width="11.7265625" style="48" bestFit="1" customWidth="1"/>
    <col min="12" max="12" width="11.453125" style="48" bestFit="1" customWidth="1"/>
    <col min="13" max="13" width="12.453125" style="49" bestFit="1" customWidth="1"/>
    <col min="14" max="14" width="12.1796875" style="48" customWidth="1"/>
    <col min="15" max="15" width="11.453125" style="48" bestFit="1" customWidth="1"/>
    <col min="16" max="16" width="8.26953125" style="48" customWidth="1"/>
    <col min="17" max="17" width="11.453125" style="48" customWidth="1"/>
    <col min="18" max="18" width="11.453125" style="50" customWidth="1"/>
    <col min="19" max="19" width="17" style="48" customWidth="1"/>
    <col min="20" max="21" width="17" style="48" hidden="1" customWidth="1"/>
    <col min="22" max="22" width="2.7265625" style="48" customWidth="1"/>
    <col min="23" max="26" width="12.54296875" style="48" customWidth="1"/>
    <col min="27" max="27" width="15.7265625" style="48" customWidth="1"/>
    <col min="28" max="28" width="11.26953125" style="232" customWidth="1"/>
    <col min="29" max="34" width="15.26953125" style="48" customWidth="1"/>
    <col min="35" max="16384" width="9" style="48"/>
  </cols>
  <sheetData>
    <row r="1" spans="2:34" ht="12" customHeight="1" thickBot="1">
      <c r="B1" s="24" t="s">
        <v>62</v>
      </c>
      <c r="C1" s="44"/>
      <c r="H1" s="232"/>
      <c r="I1" s="235"/>
      <c r="J1" s="236"/>
      <c r="K1" s="236"/>
      <c r="L1" s="49"/>
      <c r="N1" s="49"/>
    </row>
    <row r="2" spans="2:34" ht="12" customHeight="1" thickBot="1">
      <c r="B2" s="24" t="s">
        <v>63</v>
      </c>
      <c r="C2" s="97"/>
      <c r="H2" s="232"/>
      <c r="I2" s="237"/>
      <c r="J2" s="236"/>
      <c r="K2" s="236"/>
      <c r="L2" s="49"/>
      <c r="N2" s="49"/>
      <c r="W2" s="112">
        <f>C2</f>
        <v>0</v>
      </c>
    </row>
    <row r="3" spans="2:34" ht="12" customHeight="1">
      <c r="H3" s="232"/>
      <c r="I3" s="237"/>
      <c r="J3" s="236"/>
      <c r="K3" s="236"/>
      <c r="L3" s="49"/>
      <c r="N3" s="49"/>
    </row>
    <row r="4" spans="2:34" ht="12" customHeight="1">
      <c r="B4" s="66" t="s">
        <v>80</v>
      </c>
      <c r="H4" s="237"/>
      <c r="I4" s="237"/>
      <c r="J4" s="237"/>
      <c r="K4" s="238"/>
      <c r="L4" s="49"/>
      <c r="N4" s="49"/>
    </row>
    <row r="5" spans="2:34" ht="11" thickBot="1">
      <c r="C5" s="53"/>
      <c r="H5" s="54"/>
      <c r="I5" s="55"/>
      <c r="J5" s="55"/>
      <c r="K5" s="55"/>
      <c r="L5" s="55"/>
      <c r="M5" s="55"/>
      <c r="N5" s="43"/>
      <c r="O5" s="56"/>
      <c r="P5" s="56"/>
      <c r="Q5" s="43" t="s">
        <v>65</v>
      </c>
      <c r="R5" s="113"/>
      <c r="S5" s="113"/>
      <c r="T5" s="113"/>
      <c r="U5" s="113"/>
      <c r="V5" s="57"/>
      <c r="W5" s="55"/>
      <c r="X5" s="55"/>
      <c r="Y5" s="55"/>
      <c r="Z5" s="55"/>
      <c r="AA5" s="55"/>
      <c r="AB5" s="233"/>
      <c r="AC5" s="57"/>
      <c r="AD5" s="57"/>
      <c r="AE5" s="57"/>
      <c r="AF5" s="57"/>
      <c r="AG5" s="57"/>
      <c r="AH5" s="57"/>
    </row>
    <row r="6" spans="2:34" ht="22" customHeight="1">
      <c r="B6" s="283" t="s">
        <v>50</v>
      </c>
      <c r="C6" s="230" t="s">
        <v>35</v>
      </c>
      <c r="D6" s="276" t="s">
        <v>14</v>
      </c>
      <c r="E6" s="276" t="s">
        <v>792</v>
      </c>
      <c r="F6" s="276" t="s">
        <v>796</v>
      </c>
      <c r="G6" s="276" t="s">
        <v>45</v>
      </c>
      <c r="H6" s="276"/>
      <c r="I6" s="276" t="s">
        <v>13</v>
      </c>
      <c r="J6" s="276" t="s">
        <v>46</v>
      </c>
      <c r="K6" s="276" t="s">
        <v>826</v>
      </c>
      <c r="L6" s="276" t="s">
        <v>43</v>
      </c>
      <c r="M6" s="276" t="s">
        <v>51</v>
      </c>
      <c r="N6" s="276" t="s">
        <v>42</v>
      </c>
      <c r="O6" s="276" t="s">
        <v>39</v>
      </c>
      <c r="P6" s="276" t="s">
        <v>672</v>
      </c>
      <c r="Q6" s="276" t="s">
        <v>41</v>
      </c>
      <c r="R6" s="281" t="s">
        <v>787</v>
      </c>
      <c r="S6" s="279" t="s">
        <v>690</v>
      </c>
      <c r="T6" s="114"/>
      <c r="U6" s="114"/>
      <c r="V6" s="257"/>
      <c r="W6" s="278" t="s">
        <v>11</v>
      </c>
      <c r="X6" s="276"/>
      <c r="Y6" s="276"/>
      <c r="Z6" s="276"/>
      <c r="AA6" s="258" t="s">
        <v>34</v>
      </c>
    </row>
    <row r="7" spans="2:34" ht="38" customHeight="1">
      <c r="B7" s="284"/>
      <c r="C7" s="231" t="s">
        <v>12</v>
      </c>
      <c r="D7" s="277"/>
      <c r="E7" s="277"/>
      <c r="F7" s="277"/>
      <c r="G7" s="231" t="s">
        <v>37</v>
      </c>
      <c r="H7" s="231" t="s">
        <v>38</v>
      </c>
      <c r="I7" s="277"/>
      <c r="J7" s="277"/>
      <c r="K7" s="277"/>
      <c r="L7" s="277"/>
      <c r="M7" s="277"/>
      <c r="N7" s="277"/>
      <c r="O7" s="277"/>
      <c r="P7" s="277"/>
      <c r="Q7" s="277"/>
      <c r="R7" s="282"/>
      <c r="S7" s="280"/>
      <c r="T7" s="114"/>
      <c r="U7" s="114"/>
      <c r="V7" s="257"/>
      <c r="W7" s="259" t="s">
        <v>53</v>
      </c>
      <c r="X7" s="231" t="s">
        <v>55</v>
      </c>
      <c r="Y7" s="231" t="s">
        <v>54</v>
      </c>
      <c r="Z7" s="231" t="s">
        <v>52</v>
      </c>
      <c r="AA7" s="260"/>
      <c r="AB7" s="232" t="s">
        <v>15</v>
      </c>
    </row>
    <row r="8" spans="2:34" ht="12.5" customHeight="1">
      <c r="B8" s="284"/>
      <c r="C8" s="149" t="s">
        <v>692</v>
      </c>
      <c r="D8" s="149" t="s">
        <v>732</v>
      </c>
      <c r="E8" s="149" t="s">
        <v>733</v>
      </c>
      <c r="F8" s="149" t="s">
        <v>734</v>
      </c>
      <c r="G8" s="149" t="s">
        <v>735</v>
      </c>
      <c r="H8" s="149" t="s">
        <v>736</v>
      </c>
      <c r="I8" s="149" t="s">
        <v>737</v>
      </c>
      <c r="J8" s="149" t="s">
        <v>738</v>
      </c>
      <c r="K8" s="149" t="s">
        <v>739</v>
      </c>
      <c r="L8" s="149" t="s">
        <v>740</v>
      </c>
      <c r="M8" s="149" t="s">
        <v>693</v>
      </c>
      <c r="N8" s="149" t="s">
        <v>697</v>
      </c>
      <c r="O8" s="149" t="s">
        <v>698</v>
      </c>
      <c r="P8" s="149" t="s">
        <v>741</v>
      </c>
      <c r="Q8" s="149" t="s">
        <v>742</v>
      </c>
      <c r="R8" s="149" t="s">
        <v>743</v>
      </c>
      <c r="S8" s="261" t="s">
        <v>744</v>
      </c>
      <c r="T8" s="114"/>
      <c r="U8" s="114"/>
      <c r="V8" s="257"/>
      <c r="W8" s="262" t="s">
        <v>745</v>
      </c>
      <c r="X8" s="149" t="s">
        <v>746</v>
      </c>
      <c r="Y8" s="149" t="s">
        <v>747</v>
      </c>
      <c r="Z8" s="149" t="s">
        <v>748</v>
      </c>
      <c r="AA8" s="263" t="s">
        <v>749</v>
      </c>
    </row>
    <row r="9" spans="2:34" s="59" customFormat="1" ht="22.5" customHeight="1">
      <c r="B9" s="62">
        <v>1</v>
      </c>
      <c r="C9" s="154"/>
      <c r="D9" s="3"/>
      <c r="E9" s="3"/>
      <c r="F9" s="1"/>
      <c r="G9" s="1"/>
      <c r="H9" s="1"/>
      <c r="I9" s="2"/>
      <c r="J9" s="2"/>
      <c r="K9" s="2"/>
      <c r="L9" s="2"/>
      <c r="M9" s="2"/>
      <c r="N9" s="155">
        <f t="shared" ref="N9:N40" si="0">K9-L9</f>
        <v>0</v>
      </c>
      <c r="O9" s="4"/>
      <c r="P9" s="4"/>
      <c r="Q9" s="4"/>
      <c r="R9" s="156">
        <f>IF(ISBLANK(Q9),O9-$W$2,Q9-$W$2)</f>
        <v>0</v>
      </c>
      <c r="S9" s="157" t="str">
        <f>IF(H9="დამატებითი პირველადი კაპიტალი (AT 1)",$Z$7,IF(R9&lt;0,$Z$7,IF(R9&lt;365,$W$7,IF(AND(R9&gt;=365,R9&lt;(365*2)),$X$7,IF(R9&gt;=(365*2),$Y$7)))))</f>
        <v xml:space="preserve"> &lt; 1 წელზე </v>
      </c>
      <c r="T9" s="115"/>
      <c r="U9" s="115"/>
      <c r="V9" s="264"/>
      <c r="W9" s="209"/>
      <c r="X9" s="155"/>
      <c r="Y9" s="155"/>
      <c r="Z9" s="155"/>
      <c r="AA9" s="210">
        <f>SUM(W9:Z9)</f>
        <v>0</v>
      </c>
      <c r="AB9" s="234">
        <f>K9-AA9</f>
        <v>0</v>
      </c>
      <c r="AC9" s="58"/>
      <c r="AD9" s="58"/>
      <c r="AE9" s="58"/>
      <c r="AF9" s="58"/>
      <c r="AG9" s="58"/>
      <c r="AH9" s="58"/>
    </row>
    <row r="10" spans="2:34" s="59" customFormat="1" ht="22.5" customHeight="1">
      <c r="B10" s="62">
        <v>2</v>
      </c>
      <c r="C10" s="154"/>
      <c r="D10" s="3"/>
      <c r="E10" s="3"/>
      <c r="F10" s="1"/>
      <c r="G10" s="1"/>
      <c r="H10" s="1"/>
      <c r="I10" s="2"/>
      <c r="J10" s="2"/>
      <c r="K10" s="2"/>
      <c r="L10" s="2"/>
      <c r="M10" s="2"/>
      <c r="N10" s="155">
        <f t="shared" si="0"/>
        <v>0</v>
      </c>
      <c r="O10" s="4"/>
      <c r="P10" s="4"/>
      <c r="Q10" s="4"/>
      <c r="R10" s="156">
        <f>IF(ISBLANK(Q10),O10-$W$2,Q10-$W$2)</f>
        <v>0</v>
      </c>
      <c r="S10" s="157" t="str">
        <f t="shared" ref="S10:S59" si="1">IF(H10="დამატებითი პირველადი კაპიტალი (AT 1)",$Z$7,IF(R10&lt;0,$Z$7,IF(R10&lt;365,$W$7,IF(AND(R10&gt;=365,R10&lt;(365*2)),$X$7,IF(R10&gt;=(365*2),$Y$7)))))</f>
        <v xml:space="preserve"> &lt; 1 წელზე </v>
      </c>
      <c r="T10" s="115"/>
      <c r="U10" s="115"/>
      <c r="V10" s="264"/>
      <c r="W10" s="209"/>
      <c r="X10" s="155"/>
      <c r="Y10" s="155"/>
      <c r="Z10" s="155"/>
      <c r="AA10" s="210">
        <f t="shared" ref="AA10:AA73" si="2">SUM(W10:Z10)</f>
        <v>0</v>
      </c>
      <c r="AB10" s="234">
        <f t="shared" ref="AB10:AB73" si="3">K10-AA10</f>
        <v>0</v>
      </c>
      <c r="AC10" s="58"/>
      <c r="AD10" s="58"/>
      <c r="AE10" s="58"/>
      <c r="AF10" s="58"/>
      <c r="AG10" s="58"/>
      <c r="AH10" s="58"/>
    </row>
    <row r="11" spans="2:34" s="59" customFormat="1" ht="22.5" customHeight="1">
      <c r="B11" s="62">
        <v>3</v>
      </c>
      <c r="C11" s="154"/>
      <c r="D11" s="3"/>
      <c r="E11" s="3"/>
      <c r="F11" s="1"/>
      <c r="G11" s="1"/>
      <c r="H11" s="1"/>
      <c r="I11" s="2"/>
      <c r="J11" s="2"/>
      <c r="K11" s="2"/>
      <c r="L11" s="2"/>
      <c r="M11" s="2"/>
      <c r="N11" s="155">
        <f t="shared" si="0"/>
        <v>0</v>
      </c>
      <c r="O11" s="4"/>
      <c r="P11" s="4"/>
      <c r="Q11" s="4"/>
      <c r="R11" s="156">
        <f t="shared" ref="R11:R59" si="4">IF(ISBLANK(Q11),O11-$W$2,Q11-$W$2)</f>
        <v>0</v>
      </c>
      <c r="S11" s="157" t="str">
        <f t="shared" si="1"/>
        <v xml:space="preserve"> &lt; 1 წელზე </v>
      </c>
      <c r="T11" s="115"/>
      <c r="U11" s="115"/>
      <c r="V11" s="264"/>
      <c r="W11" s="209"/>
      <c r="X11" s="155"/>
      <c r="Y11" s="155"/>
      <c r="Z11" s="155"/>
      <c r="AA11" s="210">
        <f t="shared" si="2"/>
        <v>0</v>
      </c>
      <c r="AB11" s="234">
        <f t="shared" si="3"/>
        <v>0</v>
      </c>
      <c r="AC11" s="58"/>
      <c r="AD11" s="58"/>
      <c r="AE11" s="58"/>
      <c r="AF11" s="58"/>
      <c r="AG11" s="58"/>
      <c r="AH11" s="58"/>
    </row>
    <row r="12" spans="2:34" s="59" customFormat="1" ht="22.5" customHeight="1">
      <c r="B12" s="62">
        <v>4</v>
      </c>
      <c r="C12" s="154"/>
      <c r="D12" s="3"/>
      <c r="E12" s="3"/>
      <c r="F12" s="1"/>
      <c r="G12" s="1"/>
      <c r="H12" s="1"/>
      <c r="I12" s="2"/>
      <c r="J12" s="2"/>
      <c r="K12" s="2"/>
      <c r="L12" s="2"/>
      <c r="M12" s="2"/>
      <c r="N12" s="155">
        <f t="shared" si="0"/>
        <v>0</v>
      </c>
      <c r="O12" s="4"/>
      <c r="P12" s="4"/>
      <c r="Q12" s="4"/>
      <c r="R12" s="156">
        <f t="shared" si="4"/>
        <v>0</v>
      </c>
      <c r="S12" s="157" t="str">
        <f t="shared" si="1"/>
        <v xml:space="preserve"> &lt; 1 წელზე </v>
      </c>
      <c r="T12" s="115"/>
      <c r="U12" s="115"/>
      <c r="V12" s="264"/>
      <c r="W12" s="209"/>
      <c r="X12" s="155"/>
      <c r="Y12" s="155"/>
      <c r="Z12" s="155"/>
      <c r="AA12" s="210">
        <f t="shared" si="2"/>
        <v>0</v>
      </c>
      <c r="AB12" s="234">
        <f t="shared" si="3"/>
        <v>0</v>
      </c>
      <c r="AC12" s="58"/>
      <c r="AD12" s="58"/>
      <c r="AE12" s="58"/>
      <c r="AF12" s="58"/>
      <c r="AG12" s="58"/>
      <c r="AH12" s="58"/>
    </row>
    <row r="13" spans="2:34" s="59" customFormat="1" ht="22.5" customHeight="1">
      <c r="B13" s="62">
        <v>5</v>
      </c>
      <c r="C13" s="154"/>
      <c r="D13" s="3"/>
      <c r="E13" s="3"/>
      <c r="F13" s="1"/>
      <c r="G13" s="1"/>
      <c r="H13" s="1"/>
      <c r="I13" s="2"/>
      <c r="J13" s="2"/>
      <c r="K13" s="2"/>
      <c r="L13" s="2"/>
      <c r="M13" s="2"/>
      <c r="N13" s="155">
        <f t="shared" si="0"/>
        <v>0</v>
      </c>
      <c r="O13" s="4"/>
      <c r="P13" s="4"/>
      <c r="Q13" s="4"/>
      <c r="R13" s="156">
        <f t="shared" si="4"/>
        <v>0</v>
      </c>
      <c r="S13" s="157" t="str">
        <f t="shared" si="1"/>
        <v xml:space="preserve"> &lt; 1 წელზე </v>
      </c>
      <c r="T13" s="115"/>
      <c r="U13" s="115"/>
      <c r="V13" s="264"/>
      <c r="W13" s="209"/>
      <c r="X13" s="155"/>
      <c r="Y13" s="155"/>
      <c r="Z13" s="155"/>
      <c r="AA13" s="210">
        <f t="shared" si="2"/>
        <v>0</v>
      </c>
      <c r="AB13" s="234">
        <f t="shared" si="3"/>
        <v>0</v>
      </c>
      <c r="AC13" s="58"/>
      <c r="AD13" s="58"/>
      <c r="AE13" s="58"/>
      <c r="AF13" s="58"/>
      <c r="AG13" s="58"/>
      <c r="AH13" s="58"/>
    </row>
    <row r="14" spans="2:34" s="60" customFormat="1" ht="22.5" customHeight="1">
      <c r="B14" s="62">
        <v>6</v>
      </c>
      <c r="C14" s="154"/>
      <c r="D14" s="3"/>
      <c r="E14" s="3"/>
      <c r="F14" s="1"/>
      <c r="G14" s="1"/>
      <c r="H14" s="1"/>
      <c r="I14" s="2"/>
      <c r="J14" s="2"/>
      <c r="K14" s="2"/>
      <c r="L14" s="2"/>
      <c r="M14" s="2"/>
      <c r="N14" s="155">
        <f t="shared" si="0"/>
        <v>0</v>
      </c>
      <c r="O14" s="4"/>
      <c r="P14" s="4"/>
      <c r="Q14" s="4"/>
      <c r="R14" s="156">
        <f t="shared" si="4"/>
        <v>0</v>
      </c>
      <c r="S14" s="157" t="str">
        <f t="shared" si="1"/>
        <v xml:space="preserve"> &lt; 1 წელზე </v>
      </c>
      <c r="T14" s="115"/>
      <c r="U14" s="115"/>
      <c r="V14" s="264"/>
      <c r="W14" s="209"/>
      <c r="X14" s="155"/>
      <c r="Y14" s="155"/>
      <c r="Z14" s="155"/>
      <c r="AA14" s="210">
        <f t="shared" si="2"/>
        <v>0</v>
      </c>
      <c r="AB14" s="234">
        <f t="shared" si="3"/>
        <v>0</v>
      </c>
      <c r="AC14" s="58"/>
      <c r="AD14" s="58"/>
      <c r="AE14" s="58"/>
      <c r="AF14" s="58"/>
      <c r="AG14" s="58"/>
      <c r="AH14" s="58"/>
    </row>
    <row r="15" spans="2:34" s="60" customFormat="1" ht="22.5" customHeight="1">
      <c r="B15" s="62">
        <v>7</v>
      </c>
      <c r="C15" s="154"/>
      <c r="D15" s="3"/>
      <c r="E15" s="3"/>
      <c r="F15" s="1"/>
      <c r="G15" s="1"/>
      <c r="H15" s="1"/>
      <c r="I15" s="2"/>
      <c r="J15" s="2"/>
      <c r="K15" s="2"/>
      <c r="L15" s="2"/>
      <c r="M15" s="2"/>
      <c r="N15" s="155">
        <f t="shared" si="0"/>
        <v>0</v>
      </c>
      <c r="O15" s="4"/>
      <c r="P15" s="4"/>
      <c r="Q15" s="4"/>
      <c r="R15" s="156">
        <f t="shared" si="4"/>
        <v>0</v>
      </c>
      <c r="S15" s="157" t="str">
        <f t="shared" si="1"/>
        <v xml:space="preserve"> &lt; 1 წელზე </v>
      </c>
      <c r="T15" s="115"/>
      <c r="U15" s="115"/>
      <c r="V15" s="264"/>
      <c r="W15" s="209"/>
      <c r="X15" s="155"/>
      <c r="Y15" s="155"/>
      <c r="Z15" s="155"/>
      <c r="AA15" s="210">
        <f t="shared" si="2"/>
        <v>0</v>
      </c>
      <c r="AB15" s="234">
        <f t="shared" si="3"/>
        <v>0</v>
      </c>
      <c r="AC15" s="58"/>
      <c r="AD15" s="58"/>
      <c r="AE15" s="58"/>
      <c r="AF15" s="58"/>
      <c r="AG15" s="58"/>
      <c r="AH15" s="58"/>
    </row>
    <row r="16" spans="2:34" s="60" customFormat="1" ht="22.5" customHeight="1">
      <c r="B16" s="62">
        <v>8</v>
      </c>
      <c r="C16" s="154"/>
      <c r="D16" s="3"/>
      <c r="E16" s="3"/>
      <c r="F16" s="1"/>
      <c r="G16" s="1"/>
      <c r="H16" s="1"/>
      <c r="I16" s="2"/>
      <c r="J16" s="2"/>
      <c r="K16" s="2"/>
      <c r="L16" s="2"/>
      <c r="M16" s="2"/>
      <c r="N16" s="155">
        <f t="shared" si="0"/>
        <v>0</v>
      </c>
      <c r="O16" s="4"/>
      <c r="P16" s="4"/>
      <c r="Q16" s="4"/>
      <c r="R16" s="156">
        <f t="shared" si="4"/>
        <v>0</v>
      </c>
      <c r="S16" s="157" t="str">
        <f t="shared" si="1"/>
        <v xml:space="preserve"> &lt; 1 წელზე </v>
      </c>
      <c r="T16" s="115"/>
      <c r="U16" s="115"/>
      <c r="V16" s="264"/>
      <c r="W16" s="209"/>
      <c r="X16" s="155"/>
      <c r="Y16" s="155"/>
      <c r="Z16" s="155"/>
      <c r="AA16" s="210">
        <f t="shared" si="2"/>
        <v>0</v>
      </c>
      <c r="AB16" s="234">
        <f t="shared" si="3"/>
        <v>0</v>
      </c>
      <c r="AC16" s="58"/>
      <c r="AD16" s="58"/>
      <c r="AE16" s="58"/>
      <c r="AF16" s="58"/>
      <c r="AG16" s="58"/>
      <c r="AH16" s="58"/>
    </row>
    <row r="17" spans="2:34" s="60" customFormat="1" ht="22.5" customHeight="1">
      <c r="B17" s="62">
        <v>9</v>
      </c>
      <c r="C17" s="154"/>
      <c r="D17" s="3"/>
      <c r="E17" s="3"/>
      <c r="F17" s="1"/>
      <c r="G17" s="1"/>
      <c r="H17" s="1"/>
      <c r="I17" s="2"/>
      <c r="J17" s="2"/>
      <c r="K17" s="2"/>
      <c r="L17" s="2"/>
      <c r="M17" s="2"/>
      <c r="N17" s="155">
        <f t="shared" si="0"/>
        <v>0</v>
      </c>
      <c r="O17" s="4"/>
      <c r="P17" s="4"/>
      <c r="Q17" s="4"/>
      <c r="R17" s="156">
        <f t="shared" si="4"/>
        <v>0</v>
      </c>
      <c r="S17" s="157" t="str">
        <f t="shared" si="1"/>
        <v xml:space="preserve"> &lt; 1 წელზე </v>
      </c>
      <c r="T17" s="115"/>
      <c r="U17" s="115"/>
      <c r="V17" s="264"/>
      <c r="W17" s="209"/>
      <c r="X17" s="155"/>
      <c r="Y17" s="155"/>
      <c r="Z17" s="155"/>
      <c r="AA17" s="210">
        <f t="shared" si="2"/>
        <v>0</v>
      </c>
      <c r="AB17" s="234">
        <f t="shared" si="3"/>
        <v>0</v>
      </c>
      <c r="AC17" s="58"/>
      <c r="AD17" s="58"/>
      <c r="AE17" s="58"/>
      <c r="AF17" s="58"/>
      <c r="AG17" s="58"/>
      <c r="AH17" s="58"/>
    </row>
    <row r="18" spans="2:34" s="60" customFormat="1" ht="22.5" customHeight="1">
      <c r="B18" s="62">
        <v>10</v>
      </c>
      <c r="C18" s="154"/>
      <c r="D18" s="3"/>
      <c r="E18" s="3"/>
      <c r="F18" s="1"/>
      <c r="G18" s="1"/>
      <c r="H18" s="1"/>
      <c r="I18" s="2"/>
      <c r="J18" s="2"/>
      <c r="K18" s="2"/>
      <c r="L18" s="2"/>
      <c r="M18" s="2"/>
      <c r="N18" s="155">
        <f t="shared" si="0"/>
        <v>0</v>
      </c>
      <c r="O18" s="4"/>
      <c r="P18" s="4"/>
      <c r="Q18" s="4"/>
      <c r="R18" s="156">
        <f t="shared" si="4"/>
        <v>0</v>
      </c>
      <c r="S18" s="157" t="str">
        <f t="shared" si="1"/>
        <v xml:space="preserve"> &lt; 1 წელზე </v>
      </c>
      <c r="T18" s="115"/>
      <c r="U18" s="115"/>
      <c r="V18" s="264"/>
      <c r="W18" s="209"/>
      <c r="X18" s="155"/>
      <c r="Y18" s="155"/>
      <c r="Z18" s="155"/>
      <c r="AA18" s="210">
        <f t="shared" si="2"/>
        <v>0</v>
      </c>
      <c r="AB18" s="234">
        <f t="shared" si="3"/>
        <v>0</v>
      </c>
      <c r="AC18" s="58"/>
      <c r="AD18" s="58"/>
      <c r="AE18" s="58"/>
      <c r="AF18" s="58"/>
      <c r="AG18" s="58"/>
      <c r="AH18" s="58"/>
    </row>
    <row r="19" spans="2:34" s="60" customFormat="1" ht="22.5" customHeight="1">
      <c r="B19" s="62">
        <v>11</v>
      </c>
      <c r="C19" s="154"/>
      <c r="D19" s="3"/>
      <c r="E19" s="3"/>
      <c r="F19" s="1"/>
      <c r="G19" s="1"/>
      <c r="H19" s="1"/>
      <c r="I19" s="2"/>
      <c r="J19" s="2"/>
      <c r="K19" s="2"/>
      <c r="L19" s="2"/>
      <c r="M19" s="2"/>
      <c r="N19" s="155">
        <f t="shared" si="0"/>
        <v>0</v>
      </c>
      <c r="O19" s="4"/>
      <c r="P19" s="4"/>
      <c r="Q19" s="4"/>
      <c r="R19" s="156">
        <f t="shared" si="4"/>
        <v>0</v>
      </c>
      <c r="S19" s="157" t="str">
        <f t="shared" si="1"/>
        <v xml:space="preserve"> &lt; 1 წელზე </v>
      </c>
      <c r="T19" s="115"/>
      <c r="U19" s="115"/>
      <c r="V19" s="264"/>
      <c r="W19" s="209"/>
      <c r="X19" s="155"/>
      <c r="Y19" s="155"/>
      <c r="Z19" s="155"/>
      <c r="AA19" s="210">
        <f t="shared" si="2"/>
        <v>0</v>
      </c>
      <c r="AB19" s="234">
        <f t="shared" si="3"/>
        <v>0</v>
      </c>
      <c r="AC19" s="58"/>
      <c r="AD19" s="58"/>
      <c r="AE19" s="58"/>
      <c r="AF19" s="58"/>
      <c r="AG19" s="58"/>
      <c r="AH19" s="58"/>
    </row>
    <row r="20" spans="2:34" s="60" customFormat="1" ht="22.5" customHeight="1">
      <c r="B20" s="62">
        <v>12</v>
      </c>
      <c r="C20" s="154"/>
      <c r="D20" s="3"/>
      <c r="E20" s="3"/>
      <c r="F20" s="1"/>
      <c r="G20" s="1"/>
      <c r="H20" s="1"/>
      <c r="I20" s="2"/>
      <c r="J20" s="2"/>
      <c r="K20" s="2"/>
      <c r="L20" s="2"/>
      <c r="M20" s="2"/>
      <c r="N20" s="155">
        <f t="shared" si="0"/>
        <v>0</v>
      </c>
      <c r="O20" s="4"/>
      <c r="P20" s="4"/>
      <c r="Q20" s="4"/>
      <c r="R20" s="156">
        <f t="shared" si="4"/>
        <v>0</v>
      </c>
      <c r="S20" s="157" t="str">
        <f t="shared" si="1"/>
        <v xml:space="preserve"> &lt; 1 წელზე </v>
      </c>
      <c r="T20" s="115"/>
      <c r="U20" s="115"/>
      <c r="V20" s="264"/>
      <c r="W20" s="209"/>
      <c r="X20" s="155"/>
      <c r="Y20" s="155"/>
      <c r="Z20" s="155"/>
      <c r="AA20" s="210">
        <f t="shared" si="2"/>
        <v>0</v>
      </c>
      <c r="AB20" s="234">
        <f t="shared" si="3"/>
        <v>0</v>
      </c>
      <c r="AC20" s="58"/>
      <c r="AD20" s="58"/>
      <c r="AE20" s="58"/>
      <c r="AF20" s="58"/>
      <c r="AG20" s="58"/>
      <c r="AH20" s="58"/>
    </row>
    <row r="21" spans="2:34" s="60" customFormat="1" ht="22.5" customHeight="1">
      <c r="B21" s="62">
        <v>13</v>
      </c>
      <c r="C21" s="154"/>
      <c r="D21" s="3"/>
      <c r="E21" s="3"/>
      <c r="F21" s="1"/>
      <c r="G21" s="1"/>
      <c r="H21" s="1"/>
      <c r="I21" s="2"/>
      <c r="J21" s="2"/>
      <c r="K21" s="2"/>
      <c r="L21" s="2"/>
      <c r="M21" s="2"/>
      <c r="N21" s="155">
        <f t="shared" si="0"/>
        <v>0</v>
      </c>
      <c r="O21" s="4"/>
      <c r="P21" s="4"/>
      <c r="Q21" s="4"/>
      <c r="R21" s="156">
        <f t="shared" si="4"/>
        <v>0</v>
      </c>
      <c r="S21" s="157" t="str">
        <f t="shared" si="1"/>
        <v xml:space="preserve"> &lt; 1 წელზე </v>
      </c>
      <c r="T21" s="115"/>
      <c r="U21" s="115"/>
      <c r="V21" s="264"/>
      <c r="W21" s="209"/>
      <c r="X21" s="155"/>
      <c r="Y21" s="155"/>
      <c r="Z21" s="155"/>
      <c r="AA21" s="210">
        <f t="shared" si="2"/>
        <v>0</v>
      </c>
      <c r="AB21" s="234">
        <f t="shared" si="3"/>
        <v>0</v>
      </c>
      <c r="AC21" s="58"/>
      <c r="AD21" s="58"/>
      <c r="AE21" s="58"/>
      <c r="AF21" s="58"/>
      <c r="AG21" s="58"/>
      <c r="AH21" s="58"/>
    </row>
    <row r="22" spans="2:34" s="60" customFormat="1" ht="22.5" customHeight="1">
      <c r="B22" s="62">
        <v>14</v>
      </c>
      <c r="C22" s="154"/>
      <c r="D22" s="3"/>
      <c r="E22" s="3"/>
      <c r="F22" s="1"/>
      <c r="G22" s="1"/>
      <c r="H22" s="1"/>
      <c r="I22" s="2"/>
      <c r="J22" s="2"/>
      <c r="K22" s="2"/>
      <c r="L22" s="2"/>
      <c r="M22" s="2"/>
      <c r="N22" s="155">
        <f t="shared" si="0"/>
        <v>0</v>
      </c>
      <c r="O22" s="4"/>
      <c r="P22" s="4"/>
      <c r="Q22" s="4"/>
      <c r="R22" s="156">
        <f t="shared" si="4"/>
        <v>0</v>
      </c>
      <c r="S22" s="157" t="str">
        <f t="shared" si="1"/>
        <v xml:space="preserve"> &lt; 1 წელზე </v>
      </c>
      <c r="T22" s="115"/>
      <c r="U22" s="115"/>
      <c r="V22" s="264"/>
      <c r="W22" s="209"/>
      <c r="X22" s="155"/>
      <c r="Y22" s="155"/>
      <c r="Z22" s="155"/>
      <c r="AA22" s="210">
        <f t="shared" si="2"/>
        <v>0</v>
      </c>
      <c r="AB22" s="234">
        <f t="shared" si="3"/>
        <v>0</v>
      </c>
      <c r="AC22" s="58"/>
      <c r="AD22" s="58"/>
      <c r="AE22" s="58"/>
      <c r="AF22" s="58"/>
      <c r="AG22" s="58"/>
      <c r="AH22" s="58"/>
    </row>
    <row r="23" spans="2:34" s="60" customFormat="1" ht="22.5" customHeight="1">
      <c r="B23" s="62">
        <v>15</v>
      </c>
      <c r="C23" s="154"/>
      <c r="D23" s="3"/>
      <c r="E23" s="3"/>
      <c r="F23" s="1"/>
      <c r="G23" s="1"/>
      <c r="H23" s="1"/>
      <c r="I23" s="2"/>
      <c r="J23" s="2"/>
      <c r="K23" s="2"/>
      <c r="L23" s="2"/>
      <c r="M23" s="2"/>
      <c r="N23" s="155">
        <f t="shared" si="0"/>
        <v>0</v>
      </c>
      <c r="O23" s="4"/>
      <c r="P23" s="4"/>
      <c r="Q23" s="4"/>
      <c r="R23" s="156">
        <f t="shared" si="4"/>
        <v>0</v>
      </c>
      <c r="S23" s="157" t="str">
        <f t="shared" si="1"/>
        <v xml:space="preserve"> &lt; 1 წელზე </v>
      </c>
      <c r="T23" s="115"/>
      <c r="U23" s="115"/>
      <c r="V23" s="264"/>
      <c r="W23" s="209"/>
      <c r="X23" s="155"/>
      <c r="Y23" s="155"/>
      <c r="Z23" s="155"/>
      <c r="AA23" s="210">
        <f t="shared" si="2"/>
        <v>0</v>
      </c>
      <c r="AB23" s="234">
        <f t="shared" si="3"/>
        <v>0</v>
      </c>
      <c r="AC23" s="58"/>
      <c r="AD23" s="58"/>
      <c r="AE23" s="58"/>
      <c r="AF23" s="58"/>
      <c r="AG23" s="58"/>
      <c r="AH23" s="58"/>
    </row>
    <row r="24" spans="2:34" s="60" customFormat="1" ht="22.5" customHeight="1">
      <c r="B24" s="62">
        <v>16</v>
      </c>
      <c r="C24" s="154"/>
      <c r="D24" s="3"/>
      <c r="E24" s="3"/>
      <c r="F24" s="1"/>
      <c r="G24" s="1"/>
      <c r="H24" s="1"/>
      <c r="I24" s="2"/>
      <c r="J24" s="2"/>
      <c r="K24" s="2"/>
      <c r="L24" s="2"/>
      <c r="M24" s="2"/>
      <c r="N24" s="155">
        <f t="shared" si="0"/>
        <v>0</v>
      </c>
      <c r="O24" s="4"/>
      <c r="P24" s="4"/>
      <c r="Q24" s="4"/>
      <c r="R24" s="156">
        <f t="shared" si="4"/>
        <v>0</v>
      </c>
      <c r="S24" s="157" t="str">
        <f t="shared" si="1"/>
        <v xml:space="preserve"> &lt; 1 წელზე </v>
      </c>
      <c r="T24" s="115"/>
      <c r="U24" s="115"/>
      <c r="V24" s="264"/>
      <c r="W24" s="209"/>
      <c r="X24" s="155"/>
      <c r="Y24" s="155"/>
      <c r="Z24" s="155"/>
      <c r="AA24" s="210">
        <f t="shared" si="2"/>
        <v>0</v>
      </c>
      <c r="AB24" s="234">
        <f t="shared" si="3"/>
        <v>0</v>
      </c>
      <c r="AC24" s="58"/>
      <c r="AD24" s="58"/>
      <c r="AE24" s="58"/>
      <c r="AF24" s="58"/>
      <c r="AG24" s="58"/>
      <c r="AH24" s="58"/>
    </row>
    <row r="25" spans="2:34" s="60" customFormat="1" ht="22.5" customHeight="1">
      <c r="B25" s="62">
        <v>17</v>
      </c>
      <c r="C25" s="154"/>
      <c r="D25" s="3"/>
      <c r="E25" s="3"/>
      <c r="F25" s="1"/>
      <c r="G25" s="1"/>
      <c r="H25" s="1"/>
      <c r="I25" s="2"/>
      <c r="J25" s="2"/>
      <c r="K25" s="2"/>
      <c r="L25" s="2"/>
      <c r="M25" s="2"/>
      <c r="N25" s="155">
        <f t="shared" si="0"/>
        <v>0</v>
      </c>
      <c r="O25" s="4"/>
      <c r="P25" s="4"/>
      <c r="Q25" s="4"/>
      <c r="R25" s="156">
        <f t="shared" si="4"/>
        <v>0</v>
      </c>
      <c r="S25" s="157" t="str">
        <f t="shared" si="1"/>
        <v xml:space="preserve"> &lt; 1 წელზე </v>
      </c>
      <c r="T25" s="115"/>
      <c r="U25" s="115"/>
      <c r="V25" s="264"/>
      <c r="W25" s="209"/>
      <c r="X25" s="155"/>
      <c r="Y25" s="155"/>
      <c r="Z25" s="155"/>
      <c r="AA25" s="210">
        <f t="shared" si="2"/>
        <v>0</v>
      </c>
      <c r="AB25" s="234">
        <f t="shared" si="3"/>
        <v>0</v>
      </c>
      <c r="AC25" s="58"/>
      <c r="AD25" s="58"/>
      <c r="AE25" s="58"/>
      <c r="AF25" s="58"/>
      <c r="AG25" s="58"/>
      <c r="AH25" s="58"/>
    </row>
    <row r="26" spans="2:34" s="60" customFormat="1" ht="22.5" customHeight="1">
      <c r="B26" s="62">
        <v>18</v>
      </c>
      <c r="C26" s="154"/>
      <c r="D26" s="3"/>
      <c r="E26" s="3"/>
      <c r="F26" s="1"/>
      <c r="G26" s="1"/>
      <c r="H26" s="1"/>
      <c r="I26" s="2"/>
      <c r="J26" s="2"/>
      <c r="K26" s="2"/>
      <c r="L26" s="2"/>
      <c r="M26" s="2"/>
      <c r="N26" s="155">
        <f t="shared" si="0"/>
        <v>0</v>
      </c>
      <c r="O26" s="4"/>
      <c r="P26" s="4"/>
      <c r="Q26" s="4"/>
      <c r="R26" s="156">
        <f t="shared" si="4"/>
        <v>0</v>
      </c>
      <c r="S26" s="157" t="str">
        <f t="shared" si="1"/>
        <v xml:space="preserve"> &lt; 1 წელზე </v>
      </c>
      <c r="T26" s="115"/>
      <c r="U26" s="115"/>
      <c r="V26" s="264"/>
      <c r="W26" s="209"/>
      <c r="X26" s="155"/>
      <c r="Y26" s="155"/>
      <c r="Z26" s="155"/>
      <c r="AA26" s="210">
        <f t="shared" si="2"/>
        <v>0</v>
      </c>
      <c r="AB26" s="234">
        <f t="shared" si="3"/>
        <v>0</v>
      </c>
      <c r="AC26" s="58"/>
      <c r="AD26" s="58"/>
      <c r="AE26" s="58"/>
      <c r="AF26" s="58"/>
      <c r="AG26" s="58"/>
      <c r="AH26" s="58"/>
    </row>
    <row r="27" spans="2:34" s="60" customFormat="1" ht="22.5" customHeight="1">
      <c r="B27" s="62">
        <v>19</v>
      </c>
      <c r="C27" s="154"/>
      <c r="D27" s="3"/>
      <c r="E27" s="3"/>
      <c r="F27" s="1"/>
      <c r="G27" s="1"/>
      <c r="H27" s="1"/>
      <c r="I27" s="2"/>
      <c r="J27" s="2"/>
      <c r="K27" s="2"/>
      <c r="L27" s="2"/>
      <c r="M27" s="2"/>
      <c r="N27" s="155">
        <f t="shared" si="0"/>
        <v>0</v>
      </c>
      <c r="O27" s="4"/>
      <c r="P27" s="4"/>
      <c r="Q27" s="4"/>
      <c r="R27" s="156">
        <f t="shared" si="4"/>
        <v>0</v>
      </c>
      <c r="S27" s="157" t="str">
        <f t="shared" si="1"/>
        <v xml:space="preserve"> &lt; 1 წელზე </v>
      </c>
      <c r="T27" s="115"/>
      <c r="U27" s="115"/>
      <c r="V27" s="264"/>
      <c r="W27" s="209"/>
      <c r="X27" s="155"/>
      <c r="Y27" s="155"/>
      <c r="Z27" s="155"/>
      <c r="AA27" s="210">
        <f t="shared" si="2"/>
        <v>0</v>
      </c>
      <c r="AB27" s="234">
        <f t="shared" si="3"/>
        <v>0</v>
      </c>
      <c r="AC27" s="58"/>
      <c r="AD27" s="58"/>
      <c r="AE27" s="58"/>
      <c r="AF27" s="58"/>
      <c r="AG27" s="58"/>
      <c r="AH27" s="58"/>
    </row>
    <row r="28" spans="2:34" s="60" customFormat="1" ht="22.5" customHeight="1">
      <c r="B28" s="62">
        <v>20</v>
      </c>
      <c r="C28" s="154"/>
      <c r="D28" s="3"/>
      <c r="E28" s="3"/>
      <c r="F28" s="1"/>
      <c r="G28" s="1"/>
      <c r="H28" s="1"/>
      <c r="I28" s="2"/>
      <c r="J28" s="2"/>
      <c r="K28" s="2"/>
      <c r="L28" s="2"/>
      <c r="M28" s="2"/>
      <c r="N28" s="155">
        <f t="shared" si="0"/>
        <v>0</v>
      </c>
      <c r="O28" s="4"/>
      <c r="P28" s="4"/>
      <c r="Q28" s="4"/>
      <c r="R28" s="156">
        <f t="shared" si="4"/>
        <v>0</v>
      </c>
      <c r="S28" s="157" t="str">
        <f t="shared" si="1"/>
        <v xml:space="preserve"> &lt; 1 წელზე </v>
      </c>
      <c r="T28" s="115"/>
      <c r="U28" s="115"/>
      <c r="V28" s="264"/>
      <c r="W28" s="209"/>
      <c r="X28" s="155"/>
      <c r="Y28" s="155"/>
      <c r="Z28" s="155"/>
      <c r="AA28" s="210">
        <f t="shared" si="2"/>
        <v>0</v>
      </c>
      <c r="AB28" s="234">
        <f t="shared" si="3"/>
        <v>0</v>
      </c>
      <c r="AC28" s="58"/>
      <c r="AD28" s="58"/>
      <c r="AE28" s="58"/>
      <c r="AF28" s="58"/>
      <c r="AG28" s="58"/>
      <c r="AH28" s="58"/>
    </row>
    <row r="29" spans="2:34" s="60" customFormat="1" ht="22.5" customHeight="1">
      <c r="B29" s="62">
        <v>21</v>
      </c>
      <c r="C29" s="154"/>
      <c r="D29" s="3"/>
      <c r="E29" s="3"/>
      <c r="F29" s="1"/>
      <c r="G29" s="1"/>
      <c r="H29" s="1"/>
      <c r="I29" s="2"/>
      <c r="J29" s="2"/>
      <c r="K29" s="2"/>
      <c r="L29" s="2"/>
      <c r="M29" s="2"/>
      <c r="N29" s="155">
        <f t="shared" si="0"/>
        <v>0</v>
      </c>
      <c r="O29" s="4"/>
      <c r="P29" s="4"/>
      <c r="Q29" s="4"/>
      <c r="R29" s="156">
        <f t="shared" si="4"/>
        <v>0</v>
      </c>
      <c r="S29" s="157" t="str">
        <f t="shared" si="1"/>
        <v xml:space="preserve"> &lt; 1 წელზე </v>
      </c>
      <c r="T29" s="115"/>
      <c r="U29" s="115"/>
      <c r="V29" s="264"/>
      <c r="W29" s="209"/>
      <c r="X29" s="155"/>
      <c r="Y29" s="155"/>
      <c r="Z29" s="155"/>
      <c r="AA29" s="210">
        <f t="shared" si="2"/>
        <v>0</v>
      </c>
      <c r="AB29" s="234">
        <f t="shared" si="3"/>
        <v>0</v>
      </c>
      <c r="AC29" s="58"/>
      <c r="AD29" s="58"/>
      <c r="AE29" s="58"/>
      <c r="AF29" s="58"/>
      <c r="AG29" s="58"/>
      <c r="AH29" s="58"/>
    </row>
    <row r="30" spans="2:34" s="60" customFormat="1" ht="22.5" customHeight="1">
      <c r="B30" s="62">
        <v>22</v>
      </c>
      <c r="C30" s="154"/>
      <c r="D30" s="3"/>
      <c r="E30" s="3"/>
      <c r="F30" s="1"/>
      <c r="G30" s="1"/>
      <c r="H30" s="1"/>
      <c r="I30" s="2"/>
      <c r="J30" s="2"/>
      <c r="K30" s="2"/>
      <c r="L30" s="2"/>
      <c r="M30" s="2"/>
      <c r="N30" s="155">
        <f t="shared" si="0"/>
        <v>0</v>
      </c>
      <c r="O30" s="4"/>
      <c r="P30" s="4"/>
      <c r="Q30" s="4"/>
      <c r="R30" s="156">
        <f t="shared" si="4"/>
        <v>0</v>
      </c>
      <c r="S30" s="157" t="str">
        <f t="shared" si="1"/>
        <v xml:space="preserve"> &lt; 1 წელზე </v>
      </c>
      <c r="T30" s="115"/>
      <c r="U30" s="115"/>
      <c r="V30" s="264"/>
      <c r="W30" s="209"/>
      <c r="X30" s="155"/>
      <c r="Y30" s="155"/>
      <c r="Z30" s="155"/>
      <c r="AA30" s="210">
        <f t="shared" si="2"/>
        <v>0</v>
      </c>
      <c r="AB30" s="234">
        <f t="shared" si="3"/>
        <v>0</v>
      </c>
      <c r="AC30" s="58"/>
      <c r="AD30" s="58"/>
      <c r="AE30" s="58"/>
      <c r="AF30" s="58"/>
      <c r="AG30" s="58"/>
      <c r="AH30" s="58"/>
    </row>
    <row r="31" spans="2:34" s="60" customFormat="1" ht="22.5" customHeight="1">
      <c r="B31" s="62">
        <v>23</v>
      </c>
      <c r="C31" s="154"/>
      <c r="D31" s="3"/>
      <c r="E31" s="3"/>
      <c r="F31" s="1"/>
      <c r="G31" s="1"/>
      <c r="H31" s="1"/>
      <c r="I31" s="2"/>
      <c r="J31" s="2"/>
      <c r="K31" s="2"/>
      <c r="L31" s="2"/>
      <c r="M31" s="2"/>
      <c r="N31" s="155">
        <f t="shared" si="0"/>
        <v>0</v>
      </c>
      <c r="O31" s="4"/>
      <c r="P31" s="4"/>
      <c r="Q31" s="4"/>
      <c r="R31" s="156">
        <f t="shared" si="4"/>
        <v>0</v>
      </c>
      <c r="S31" s="157" t="str">
        <f t="shared" si="1"/>
        <v xml:space="preserve"> &lt; 1 წელზე </v>
      </c>
      <c r="T31" s="115"/>
      <c r="U31" s="115"/>
      <c r="V31" s="264"/>
      <c r="W31" s="209"/>
      <c r="X31" s="155"/>
      <c r="Y31" s="155"/>
      <c r="Z31" s="155"/>
      <c r="AA31" s="210">
        <f t="shared" si="2"/>
        <v>0</v>
      </c>
      <c r="AB31" s="234">
        <f t="shared" si="3"/>
        <v>0</v>
      </c>
      <c r="AC31" s="58"/>
      <c r="AD31" s="58"/>
      <c r="AE31" s="58"/>
      <c r="AF31" s="58"/>
      <c r="AG31" s="58"/>
      <c r="AH31" s="58"/>
    </row>
    <row r="32" spans="2:34" s="60" customFormat="1" ht="22.5" customHeight="1">
      <c r="B32" s="62">
        <v>24</v>
      </c>
      <c r="C32" s="154"/>
      <c r="D32" s="3"/>
      <c r="E32" s="3"/>
      <c r="F32" s="1"/>
      <c r="G32" s="1"/>
      <c r="H32" s="1"/>
      <c r="I32" s="2"/>
      <c r="J32" s="2"/>
      <c r="K32" s="2"/>
      <c r="L32" s="2"/>
      <c r="M32" s="2"/>
      <c r="N32" s="155">
        <f t="shared" si="0"/>
        <v>0</v>
      </c>
      <c r="O32" s="4"/>
      <c r="P32" s="4"/>
      <c r="Q32" s="4"/>
      <c r="R32" s="156">
        <f t="shared" si="4"/>
        <v>0</v>
      </c>
      <c r="S32" s="157" t="str">
        <f t="shared" si="1"/>
        <v xml:space="preserve"> &lt; 1 წელზე </v>
      </c>
      <c r="T32" s="115"/>
      <c r="U32" s="115"/>
      <c r="V32" s="264"/>
      <c r="W32" s="209"/>
      <c r="X32" s="155"/>
      <c r="Y32" s="155"/>
      <c r="Z32" s="155"/>
      <c r="AA32" s="210">
        <f t="shared" si="2"/>
        <v>0</v>
      </c>
      <c r="AB32" s="234">
        <f t="shared" si="3"/>
        <v>0</v>
      </c>
      <c r="AC32" s="58"/>
      <c r="AD32" s="58"/>
      <c r="AE32" s="58"/>
      <c r="AF32" s="58"/>
      <c r="AG32" s="58"/>
      <c r="AH32" s="58"/>
    </row>
    <row r="33" spans="2:34" s="60" customFormat="1" ht="22.5" customHeight="1">
      <c r="B33" s="62">
        <v>25</v>
      </c>
      <c r="C33" s="154"/>
      <c r="D33" s="3"/>
      <c r="E33" s="3"/>
      <c r="F33" s="1"/>
      <c r="G33" s="1"/>
      <c r="H33" s="1"/>
      <c r="I33" s="2"/>
      <c r="J33" s="2"/>
      <c r="K33" s="2"/>
      <c r="L33" s="2"/>
      <c r="M33" s="2"/>
      <c r="N33" s="155">
        <f t="shared" si="0"/>
        <v>0</v>
      </c>
      <c r="O33" s="4"/>
      <c r="P33" s="4"/>
      <c r="Q33" s="4"/>
      <c r="R33" s="156">
        <f>IF(ISBLANK(Q33),O33-$W$2,Q33-$W$2)</f>
        <v>0</v>
      </c>
      <c r="S33" s="157" t="str">
        <f t="shared" si="1"/>
        <v xml:space="preserve"> &lt; 1 წელზე </v>
      </c>
      <c r="T33" s="115"/>
      <c r="U33" s="115"/>
      <c r="V33" s="264"/>
      <c r="W33" s="209"/>
      <c r="X33" s="155"/>
      <c r="Y33" s="155"/>
      <c r="Z33" s="155"/>
      <c r="AA33" s="210">
        <f t="shared" si="2"/>
        <v>0</v>
      </c>
      <c r="AB33" s="234">
        <f t="shared" si="3"/>
        <v>0</v>
      </c>
      <c r="AC33" s="58"/>
      <c r="AD33" s="58"/>
      <c r="AE33" s="58"/>
      <c r="AF33" s="58"/>
      <c r="AG33" s="58"/>
      <c r="AH33" s="58"/>
    </row>
    <row r="34" spans="2:34" s="60" customFormat="1" ht="22.5" customHeight="1">
      <c r="B34" s="62">
        <v>26</v>
      </c>
      <c r="C34" s="154"/>
      <c r="D34" s="3"/>
      <c r="E34" s="3"/>
      <c r="F34" s="1"/>
      <c r="G34" s="1"/>
      <c r="H34" s="1"/>
      <c r="I34" s="2"/>
      <c r="J34" s="2"/>
      <c r="K34" s="2"/>
      <c r="L34" s="2"/>
      <c r="M34" s="2"/>
      <c r="N34" s="155">
        <f t="shared" si="0"/>
        <v>0</v>
      </c>
      <c r="O34" s="4"/>
      <c r="P34" s="4"/>
      <c r="Q34" s="4"/>
      <c r="R34" s="156">
        <f t="shared" si="4"/>
        <v>0</v>
      </c>
      <c r="S34" s="157" t="str">
        <f t="shared" si="1"/>
        <v xml:space="preserve"> &lt; 1 წელზე </v>
      </c>
      <c r="T34" s="115"/>
      <c r="U34" s="115"/>
      <c r="V34" s="264"/>
      <c r="W34" s="209"/>
      <c r="X34" s="155"/>
      <c r="Y34" s="155"/>
      <c r="Z34" s="155"/>
      <c r="AA34" s="210">
        <f t="shared" si="2"/>
        <v>0</v>
      </c>
      <c r="AB34" s="234">
        <f t="shared" si="3"/>
        <v>0</v>
      </c>
      <c r="AC34" s="58"/>
      <c r="AD34" s="58"/>
      <c r="AE34" s="58"/>
      <c r="AF34" s="58"/>
      <c r="AG34" s="58"/>
      <c r="AH34" s="58"/>
    </row>
    <row r="35" spans="2:34" s="60" customFormat="1" ht="22.5" customHeight="1">
      <c r="B35" s="62">
        <v>27</v>
      </c>
      <c r="C35" s="154"/>
      <c r="D35" s="3"/>
      <c r="E35" s="3"/>
      <c r="F35" s="1"/>
      <c r="G35" s="1"/>
      <c r="H35" s="1"/>
      <c r="I35" s="2"/>
      <c r="J35" s="2"/>
      <c r="K35" s="2"/>
      <c r="L35" s="2"/>
      <c r="M35" s="2"/>
      <c r="N35" s="155">
        <f t="shared" si="0"/>
        <v>0</v>
      </c>
      <c r="O35" s="4"/>
      <c r="P35" s="4"/>
      <c r="Q35" s="4"/>
      <c r="R35" s="156">
        <f t="shared" si="4"/>
        <v>0</v>
      </c>
      <c r="S35" s="157" t="str">
        <f t="shared" si="1"/>
        <v xml:space="preserve"> &lt; 1 წელზე </v>
      </c>
      <c r="T35" s="115"/>
      <c r="U35" s="115"/>
      <c r="V35" s="264"/>
      <c r="W35" s="209"/>
      <c r="X35" s="155"/>
      <c r="Y35" s="155"/>
      <c r="Z35" s="155"/>
      <c r="AA35" s="210">
        <f t="shared" si="2"/>
        <v>0</v>
      </c>
      <c r="AB35" s="234">
        <f t="shared" si="3"/>
        <v>0</v>
      </c>
      <c r="AC35" s="58"/>
      <c r="AD35" s="58"/>
      <c r="AE35" s="58"/>
      <c r="AF35" s="58"/>
      <c r="AG35" s="58"/>
      <c r="AH35" s="58"/>
    </row>
    <row r="36" spans="2:34" s="60" customFormat="1" ht="22.5" customHeight="1">
      <c r="B36" s="62">
        <v>28</v>
      </c>
      <c r="C36" s="154"/>
      <c r="D36" s="3"/>
      <c r="E36" s="3"/>
      <c r="F36" s="1"/>
      <c r="G36" s="1"/>
      <c r="H36" s="1"/>
      <c r="I36" s="2"/>
      <c r="J36" s="2"/>
      <c r="K36" s="2"/>
      <c r="L36" s="2"/>
      <c r="M36" s="2"/>
      <c r="N36" s="155">
        <f t="shared" si="0"/>
        <v>0</v>
      </c>
      <c r="O36" s="4"/>
      <c r="P36" s="4"/>
      <c r="Q36" s="4"/>
      <c r="R36" s="156">
        <f t="shared" si="4"/>
        <v>0</v>
      </c>
      <c r="S36" s="157" t="str">
        <f t="shared" si="1"/>
        <v xml:space="preserve"> &lt; 1 წელზე </v>
      </c>
      <c r="T36" s="115"/>
      <c r="U36" s="115"/>
      <c r="V36" s="264"/>
      <c r="W36" s="209"/>
      <c r="X36" s="155"/>
      <c r="Y36" s="155"/>
      <c r="Z36" s="155"/>
      <c r="AA36" s="210">
        <f t="shared" si="2"/>
        <v>0</v>
      </c>
      <c r="AB36" s="234">
        <f t="shared" si="3"/>
        <v>0</v>
      </c>
      <c r="AC36" s="58"/>
      <c r="AD36" s="58"/>
      <c r="AE36" s="58"/>
      <c r="AF36" s="58"/>
      <c r="AG36" s="58"/>
      <c r="AH36" s="58"/>
    </row>
    <row r="37" spans="2:34" s="60" customFormat="1" ht="22.5" customHeight="1">
      <c r="B37" s="62">
        <v>29</v>
      </c>
      <c r="C37" s="154"/>
      <c r="D37" s="3"/>
      <c r="E37" s="3"/>
      <c r="F37" s="1"/>
      <c r="G37" s="1"/>
      <c r="H37" s="1"/>
      <c r="I37" s="2"/>
      <c r="J37" s="2"/>
      <c r="K37" s="2"/>
      <c r="L37" s="2"/>
      <c r="M37" s="2"/>
      <c r="N37" s="155">
        <f t="shared" si="0"/>
        <v>0</v>
      </c>
      <c r="O37" s="4"/>
      <c r="P37" s="4"/>
      <c r="Q37" s="4"/>
      <c r="R37" s="156">
        <f>IF(ISBLANK(Q37),O37-$W$2,Q37-$W$2)</f>
        <v>0</v>
      </c>
      <c r="S37" s="157" t="str">
        <f t="shared" si="1"/>
        <v xml:space="preserve"> &lt; 1 წელზე </v>
      </c>
      <c r="T37" s="115"/>
      <c r="U37" s="115"/>
      <c r="V37" s="264"/>
      <c r="W37" s="209"/>
      <c r="X37" s="155"/>
      <c r="Y37" s="155"/>
      <c r="Z37" s="155"/>
      <c r="AA37" s="210">
        <f t="shared" si="2"/>
        <v>0</v>
      </c>
      <c r="AB37" s="234">
        <f t="shared" si="3"/>
        <v>0</v>
      </c>
      <c r="AC37" s="58"/>
      <c r="AD37" s="58"/>
      <c r="AE37" s="58"/>
      <c r="AF37" s="58"/>
      <c r="AG37" s="58"/>
      <c r="AH37" s="58"/>
    </row>
    <row r="38" spans="2:34" s="60" customFormat="1" ht="22.5" customHeight="1">
      <c r="B38" s="62">
        <v>30</v>
      </c>
      <c r="C38" s="154"/>
      <c r="D38" s="3"/>
      <c r="E38" s="3"/>
      <c r="F38" s="1"/>
      <c r="G38" s="1"/>
      <c r="H38" s="1"/>
      <c r="I38" s="2"/>
      <c r="J38" s="2"/>
      <c r="K38" s="2"/>
      <c r="L38" s="2"/>
      <c r="M38" s="2"/>
      <c r="N38" s="155">
        <f t="shared" si="0"/>
        <v>0</v>
      </c>
      <c r="O38" s="4"/>
      <c r="P38" s="4"/>
      <c r="Q38" s="4"/>
      <c r="R38" s="156">
        <f t="shared" si="4"/>
        <v>0</v>
      </c>
      <c r="S38" s="157" t="str">
        <f t="shared" si="1"/>
        <v xml:space="preserve"> &lt; 1 წელზე </v>
      </c>
      <c r="T38" s="115"/>
      <c r="U38" s="115"/>
      <c r="V38" s="264"/>
      <c r="W38" s="209"/>
      <c r="X38" s="155"/>
      <c r="Y38" s="155"/>
      <c r="Z38" s="155"/>
      <c r="AA38" s="210">
        <f t="shared" si="2"/>
        <v>0</v>
      </c>
      <c r="AB38" s="234">
        <f t="shared" si="3"/>
        <v>0</v>
      </c>
      <c r="AC38" s="58"/>
      <c r="AD38" s="58"/>
      <c r="AE38" s="58"/>
      <c r="AF38" s="58"/>
      <c r="AG38" s="58"/>
      <c r="AH38" s="58"/>
    </row>
    <row r="39" spans="2:34" s="60" customFormat="1" ht="22.5" customHeight="1">
      <c r="B39" s="62">
        <v>31</v>
      </c>
      <c r="C39" s="154"/>
      <c r="D39" s="3"/>
      <c r="E39" s="3"/>
      <c r="F39" s="1"/>
      <c r="G39" s="1"/>
      <c r="H39" s="1"/>
      <c r="I39" s="2"/>
      <c r="J39" s="2"/>
      <c r="K39" s="2"/>
      <c r="L39" s="2"/>
      <c r="M39" s="2"/>
      <c r="N39" s="155">
        <f t="shared" si="0"/>
        <v>0</v>
      </c>
      <c r="O39" s="4"/>
      <c r="P39" s="4"/>
      <c r="Q39" s="4"/>
      <c r="R39" s="156">
        <f t="shared" si="4"/>
        <v>0</v>
      </c>
      <c r="S39" s="157" t="str">
        <f t="shared" si="1"/>
        <v xml:space="preserve"> &lt; 1 წელზე </v>
      </c>
      <c r="T39" s="115"/>
      <c r="U39" s="115"/>
      <c r="V39" s="264"/>
      <c r="W39" s="209"/>
      <c r="X39" s="155"/>
      <c r="Y39" s="155"/>
      <c r="Z39" s="155"/>
      <c r="AA39" s="210">
        <f t="shared" si="2"/>
        <v>0</v>
      </c>
      <c r="AB39" s="234">
        <f t="shared" si="3"/>
        <v>0</v>
      </c>
      <c r="AC39" s="58"/>
      <c r="AD39" s="58"/>
      <c r="AE39" s="58"/>
      <c r="AF39" s="58"/>
      <c r="AG39" s="58"/>
      <c r="AH39" s="58"/>
    </row>
    <row r="40" spans="2:34" s="60" customFormat="1" ht="22.5" customHeight="1">
      <c r="B40" s="62">
        <v>32</v>
      </c>
      <c r="C40" s="154"/>
      <c r="D40" s="3"/>
      <c r="E40" s="3"/>
      <c r="F40" s="1"/>
      <c r="G40" s="1"/>
      <c r="H40" s="1"/>
      <c r="I40" s="2"/>
      <c r="J40" s="2"/>
      <c r="K40" s="2"/>
      <c r="L40" s="2"/>
      <c r="M40" s="2"/>
      <c r="N40" s="155">
        <f t="shared" si="0"/>
        <v>0</v>
      </c>
      <c r="O40" s="4"/>
      <c r="P40" s="4"/>
      <c r="Q40" s="4"/>
      <c r="R40" s="156">
        <f t="shared" si="4"/>
        <v>0</v>
      </c>
      <c r="S40" s="157" t="str">
        <f t="shared" si="1"/>
        <v xml:space="preserve"> &lt; 1 წელზე </v>
      </c>
      <c r="T40" s="115"/>
      <c r="U40" s="115"/>
      <c r="V40" s="264"/>
      <c r="W40" s="209"/>
      <c r="X40" s="155"/>
      <c r="Y40" s="155"/>
      <c r="Z40" s="155"/>
      <c r="AA40" s="210">
        <f t="shared" si="2"/>
        <v>0</v>
      </c>
      <c r="AB40" s="234">
        <f t="shared" si="3"/>
        <v>0</v>
      </c>
      <c r="AC40" s="58"/>
      <c r="AD40" s="58"/>
      <c r="AE40" s="58"/>
      <c r="AF40" s="58"/>
      <c r="AG40" s="58"/>
      <c r="AH40" s="58"/>
    </row>
    <row r="41" spans="2:34" s="60" customFormat="1" ht="22.5" customHeight="1">
      <c r="B41" s="62">
        <v>33</v>
      </c>
      <c r="C41" s="154"/>
      <c r="D41" s="3"/>
      <c r="E41" s="3"/>
      <c r="F41" s="1"/>
      <c r="G41" s="1"/>
      <c r="H41" s="1"/>
      <c r="I41" s="2"/>
      <c r="J41" s="2"/>
      <c r="K41" s="2"/>
      <c r="L41" s="2"/>
      <c r="M41" s="2"/>
      <c r="N41" s="155">
        <f t="shared" ref="N41:N72" si="5">K41-L41</f>
        <v>0</v>
      </c>
      <c r="O41" s="4"/>
      <c r="P41" s="4"/>
      <c r="Q41" s="4"/>
      <c r="R41" s="156">
        <f t="shared" si="4"/>
        <v>0</v>
      </c>
      <c r="S41" s="157" t="str">
        <f t="shared" si="1"/>
        <v xml:space="preserve"> &lt; 1 წელზე </v>
      </c>
      <c r="T41" s="115"/>
      <c r="U41" s="115"/>
      <c r="V41" s="264"/>
      <c r="W41" s="209"/>
      <c r="X41" s="155"/>
      <c r="Y41" s="155"/>
      <c r="Z41" s="155"/>
      <c r="AA41" s="210">
        <f t="shared" si="2"/>
        <v>0</v>
      </c>
      <c r="AB41" s="234">
        <f t="shared" si="3"/>
        <v>0</v>
      </c>
      <c r="AC41" s="58"/>
      <c r="AD41" s="58"/>
      <c r="AE41" s="58"/>
      <c r="AF41" s="58"/>
      <c r="AG41" s="58"/>
      <c r="AH41" s="58"/>
    </row>
    <row r="42" spans="2:34" s="60" customFormat="1" ht="22.5" customHeight="1">
      <c r="B42" s="62">
        <v>34</v>
      </c>
      <c r="C42" s="154"/>
      <c r="D42" s="3"/>
      <c r="E42" s="3"/>
      <c r="F42" s="1"/>
      <c r="G42" s="1"/>
      <c r="H42" s="1"/>
      <c r="I42" s="2"/>
      <c r="J42" s="2"/>
      <c r="K42" s="2"/>
      <c r="L42" s="2"/>
      <c r="M42" s="2"/>
      <c r="N42" s="155">
        <f t="shared" si="5"/>
        <v>0</v>
      </c>
      <c r="O42" s="4"/>
      <c r="P42" s="4"/>
      <c r="Q42" s="4"/>
      <c r="R42" s="156">
        <f t="shared" si="4"/>
        <v>0</v>
      </c>
      <c r="S42" s="157" t="str">
        <f t="shared" si="1"/>
        <v xml:space="preserve"> &lt; 1 წელზე </v>
      </c>
      <c r="T42" s="115"/>
      <c r="U42" s="115"/>
      <c r="V42" s="264"/>
      <c r="W42" s="209"/>
      <c r="X42" s="155"/>
      <c r="Y42" s="155"/>
      <c r="Z42" s="155"/>
      <c r="AA42" s="210">
        <f t="shared" si="2"/>
        <v>0</v>
      </c>
      <c r="AB42" s="234">
        <f t="shared" si="3"/>
        <v>0</v>
      </c>
      <c r="AC42" s="58"/>
      <c r="AD42" s="58"/>
      <c r="AE42" s="58"/>
      <c r="AF42" s="58"/>
      <c r="AG42" s="58"/>
      <c r="AH42" s="58"/>
    </row>
    <row r="43" spans="2:34" s="60" customFormat="1" ht="22.5" customHeight="1">
      <c r="B43" s="62">
        <v>35</v>
      </c>
      <c r="C43" s="154"/>
      <c r="D43" s="3"/>
      <c r="E43" s="3"/>
      <c r="F43" s="1"/>
      <c r="G43" s="1"/>
      <c r="H43" s="1"/>
      <c r="I43" s="2"/>
      <c r="J43" s="2"/>
      <c r="K43" s="2"/>
      <c r="L43" s="2"/>
      <c r="M43" s="2"/>
      <c r="N43" s="155">
        <f t="shared" si="5"/>
        <v>0</v>
      </c>
      <c r="O43" s="4"/>
      <c r="P43" s="4"/>
      <c r="Q43" s="4"/>
      <c r="R43" s="156">
        <f t="shared" si="4"/>
        <v>0</v>
      </c>
      <c r="S43" s="157" t="str">
        <f t="shared" si="1"/>
        <v xml:space="preserve"> &lt; 1 წელზე </v>
      </c>
      <c r="T43" s="115"/>
      <c r="U43" s="115"/>
      <c r="V43" s="264"/>
      <c r="W43" s="209"/>
      <c r="X43" s="155"/>
      <c r="Y43" s="155"/>
      <c r="Z43" s="155"/>
      <c r="AA43" s="210">
        <f t="shared" si="2"/>
        <v>0</v>
      </c>
      <c r="AB43" s="234">
        <f t="shared" si="3"/>
        <v>0</v>
      </c>
      <c r="AC43" s="58"/>
      <c r="AD43" s="58"/>
      <c r="AE43" s="58"/>
      <c r="AF43" s="58"/>
      <c r="AG43" s="58"/>
      <c r="AH43" s="58"/>
    </row>
    <row r="44" spans="2:34" s="60" customFormat="1" ht="22.5" customHeight="1">
      <c r="B44" s="62">
        <v>36</v>
      </c>
      <c r="C44" s="154"/>
      <c r="D44" s="3"/>
      <c r="E44" s="3"/>
      <c r="F44" s="1"/>
      <c r="G44" s="1"/>
      <c r="H44" s="1"/>
      <c r="I44" s="2"/>
      <c r="J44" s="2"/>
      <c r="K44" s="2"/>
      <c r="L44" s="2"/>
      <c r="M44" s="2"/>
      <c r="N44" s="155">
        <f t="shared" si="5"/>
        <v>0</v>
      </c>
      <c r="O44" s="4"/>
      <c r="P44" s="4"/>
      <c r="Q44" s="4"/>
      <c r="R44" s="156">
        <f t="shared" si="4"/>
        <v>0</v>
      </c>
      <c r="S44" s="157" t="str">
        <f t="shared" si="1"/>
        <v xml:space="preserve"> &lt; 1 წელზე </v>
      </c>
      <c r="T44" s="115"/>
      <c r="U44" s="115"/>
      <c r="V44" s="264"/>
      <c r="W44" s="209"/>
      <c r="X44" s="155"/>
      <c r="Y44" s="155"/>
      <c r="Z44" s="155"/>
      <c r="AA44" s="210">
        <f t="shared" si="2"/>
        <v>0</v>
      </c>
      <c r="AB44" s="234">
        <f t="shared" si="3"/>
        <v>0</v>
      </c>
      <c r="AC44" s="58"/>
      <c r="AD44" s="58"/>
      <c r="AE44" s="58"/>
      <c r="AF44" s="58"/>
      <c r="AG44" s="58"/>
      <c r="AH44" s="58"/>
    </row>
    <row r="45" spans="2:34" s="60" customFormat="1" ht="22.5" customHeight="1">
      <c r="B45" s="62">
        <v>37</v>
      </c>
      <c r="C45" s="154"/>
      <c r="D45" s="3"/>
      <c r="E45" s="3"/>
      <c r="F45" s="1"/>
      <c r="G45" s="1"/>
      <c r="H45" s="1"/>
      <c r="I45" s="2"/>
      <c r="J45" s="2"/>
      <c r="K45" s="2"/>
      <c r="L45" s="2"/>
      <c r="M45" s="2"/>
      <c r="N45" s="155">
        <f t="shared" si="5"/>
        <v>0</v>
      </c>
      <c r="O45" s="4"/>
      <c r="P45" s="4"/>
      <c r="Q45" s="4"/>
      <c r="R45" s="156">
        <f t="shared" si="4"/>
        <v>0</v>
      </c>
      <c r="S45" s="157" t="str">
        <f t="shared" si="1"/>
        <v xml:space="preserve"> &lt; 1 წელზე </v>
      </c>
      <c r="T45" s="115"/>
      <c r="U45" s="115"/>
      <c r="V45" s="264"/>
      <c r="W45" s="209"/>
      <c r="X45" s="155"/>
      <c r="Y45" s="155"/>
      <c r="Z45" s="155"/>
      <c r="AA45" s="210">
        <f t="shared" si="2"/>
        <v>0</v>
      </c>
      <c r="AB45" s="234">
        <f t="shared" si="3"/>
        <v>0</v>
      </c>
      <c r="AC45" s="58"/>
      <c r="AD45" s="58"/>
      <c r="AE45" s="58"/>
      <c r="AF45" s="58"/>
      <c r="AG45" s="58"/>
      <c r="AH45" s="58"/>
    </row>
    <row r="46" spans="2:34" s="60" customFormat="1" ht="22.5" customHeight="1">
      <c r="B46" s="62">
        <v>38</v>
      </c>
      <c r="C46" s="154"/>
      <c r="D46" s="3"/>
      <c r="E46" s="3"/>
      <c r="F46" s="1"/>
      <c r="G46" s="1"/>
      <c r="H46" s="1"/>
      <c r="I46" s="2"/>
      <c r="J46" s="2"/>
      <c r="K46" s="2"/>
      <c r="L46" s="2"/>
      <c r="M46" s="2"/>
      <c r="N46" s="155">
        <f t="shared" si="5"/>
        <v>0</v>
      </c>
      <c r="O46" s="4"/>
      <c r="P46" s="4"/>
      <c r="Q46" s="4"/>
      <c r="R46" s="156">
        <f t="shared" si="4"/>
        <v>0</v>
      </c>
      <c r="S46" s="157" t="str">
        <f t="shared" si="1"/>
        <v xml:space="preserve"> &lt; 1 წელზე </v>
      </c>
      <c r="T46" s="115"/>
      <c r="U46" s="115"/>
      <c r="V46" s="264"/>
      <c r="W46" s="209"/>
      <c r="X46" s="155"/>
      <c r="Y46" s="155"/>
      <c r="Z46" s="155"/>
      <c r="AA46" s="210">
        <f t="shared" si="2"/>
        <v>0</v>
      </c>
      <c r="AB46" s="234">
        <f t="shared" si="3"/>
        <v>0</v>
      </c>
      <c r="AC46" s="58"/>
      <c r="AD46" s="58"/>
      <c r="AE46" s="58"/>
      <c r="AF46" s="58"/>
      <c r="AG46" s="58"/>
      <c r="AH46" s="58"/>
    </row>
    <row r="47" spans="2:34" s="60" customFormat="1" ht="22.5" customHeight="1">
      <c r="B47" s="62">
        <v>39</v>
      </c>
      <c r="C47" s="154"/>
      <c r="D47" s="3"/>
      <c r="E47" s="3"/>
      <c r="F47" s="1"/>
      <c r="G47" s="1"/>
      <c r="H47" s="1"/>
      <c r="I47" s="2"/>
      <c r="J47" s="2"/>
      <c r="K47" s="2"/>
      <c r="L47" s="2"/>
      <c r="M47" s="2"/>
      <c r="N47" s="155">
        <f t="shared" si="5"/>
        <v>0</v>
      </c>
      <c r="O47" s="4"/>
      <c r="P47" s="4"/>
      <c r="Q47" s="4"/>
      <c r="R47" s="156">
        <f t="shared" si="4"/>
        <v>0</v>
      </c>
      <c r="S47" s="157" t="str">
        <f t="shared" si="1"/>
        <v xml:space="preserve"> &lt; 1 წელზე </v>
      </c>
      <c r="T47" s="115"/>
      <c r="U47" s="115"/>
      <c r="V47" s="264"/>
      <c r="W47" s="209"/>
      <c r="X47" s="155"/>
      <c r="Y47" s="155"/>
      <c r="Z47" s="155"/>
      <c r="AA47" s="210">
        <f t="shared" si="2"/>
        <v>0</v>
      </c>
      <c r="AB47" s="234">
        <f t="shared" si="3"/>
        <v>0</v>
      </c>
      <c r="AC47" s="58"/>
      <c r="AD47" s="58"/>
      <c r="AE47" s="58"/>
      <c r="AF47" s="58"/>
      <c r="AG47" s="58"/>
      <c r="AH47" s="58"/>
    </row>
    <row r="48" spans="2:34" s="60" customFormat="1" ht="22.5" customHeight="1">
      <c r="B48" s="62">
        <v>40</v>
      </c>
      <c r="C48" s="154"/>
      <c r="D48" s="3"/>
      <c r="E48" s="3"/>
      <c r="F48" s="1"/>
      <c r="G48" s="1"/>
      <c r="H48" s="1"/>
      <c r="I48" s="2"/>
      <c r="J48" s="2"/>
      <c r="K48" s="2"/>
      <c r="L48" s="2"/>
      <c r="M48" s="2"/>
      <c r="N48" s="155">
        <f t="shared" si="5"/>
        <v>0</v>
      </c>
      <c r="O48" s="4"/>
      <c r="P48" s="4"/>
      <c r="Q48" s="4"/>
      <c r="R48" s="156">
        <f t="shared" si="4"/>
        <v>0</v>
      </c>
      <c r="S48" s="157" t="str">
        <f t="shared" si="1"/>
        <v xml:space="preserve"> &lt; 1 წელზე </v>
      </c>
      <c r="T48" s="115"/>
      <c r="U48" s="115"/>
      <c r="V48" s="264"/>
      <c r="W48" s="209"/>
      <c r="X48" s="155"/>
      <c r="Y48" s="155"/>
      <c r="Z48" s="155"/>
      <c r="AA48" s="210">
        <f t="shared" si="2"/>
        <v>0</v>
      </c>
      <c r="AB48" s="234">
        <f t="shared" si="3"/>
        <v>0</v>
      </c>
      <c r="AC48" s="58"/>
      <c r="AD48" s="58"/>
      <c r="AE48" s="58"/>
      <c r="AF48" s="58"/>
      <c r="AG48" s="58"/>
      <c r="AH48" s="58"/>
    </row>
    <row r="49" spans="2:34" s="60" customFormat="1" ht="22.5" customHeight="1">
      <c r="B49" s="62">
        <v>41</v>
      </c>
      <c r="C49" s="154"/>
      <c r="D49" s="3"/>
      <c r="E49" s="3"/>
      <c r="F49" s="1"/>
      <c r="G49" s="1"/>
      <c r="H49" s="1"/>
      <c r="I49" s="2"/>
      <c r="J49" s="2"/>
      <c r="K49" s="2"/>
      <c r="L49" s="2"/>
      <c r="M49" s="2"/>
      <c r="N49" s="155">
        <f t="shared" si="5"/>
        <v>0</v>
      </c>
      <c r="O49" s="4"/>
      <c r="P49" s="4"/>
      <c r="Q49" s="4"/>
      <c r="R49" s="156">
        <f t="shared" si="4"/>
        <v>0</v>
      </c>
      <c r="S49" s="157" t="str">
        <f t="shared" si="1"/>
        <v xml:space="preserve"> &lt; 1 წელზე </v>
      </c>
      <c r="T49" s="115"/>
      <c r="U49" s="115"/>
      <c r="V49" s="264"/>
      <c r="W49" s="209"/>
      <c r="X49" s="155"/>
      <c r="Y49" s="155"/>
      <c r="Z49" s="155"/>
      <c r="AA49" s="210">
        <f t="shared" si="2"/>
        <v>0</v>
      </c>
      <c r="AB49" s="234">
        <f t="shared" si="3"/>
        <v>0</v>
      </c>
      <c r="AC49" s="58"/>
      <c r="AD49" s="58"/>
      <c r="AE49" s="58"/>
      <c r="AF49" s="58"/>
      <c r="AG49" s="58"/>
      <c r="AH49" s="58"/>
    </row>
    <row r="50" spans="2:34" s="60" customFormat="1" ht="22.5" customHeight="1">
      <c r="B50" s="62">
        <v>42</v>
      </c>
      <c r="C50" s="154"/>
      <c r="D50" s="3"/>
      <c r="E50" s="3"/>
      <c r="F50" s="1"/>
      <c r="G50" s="1"/>
      <c r="H50" s="1"/>
      <c r="I50" s="2"/>
      <c r="J50" s="2"/>
      <c r="K50" s="2"/>
      <c r="L50" s="2"/>
      <c r="M50" s="2"/>
      <c r="N50" s="155">
        <f t="shared" si="5"/>
        <v>0</v>
      </c>
      <c r="O50" s="4"/>
      <c r="P50" s="4"/>
      <c r="Q50" s="4"/>
      <c r="R50" s="156">
        <f t="shared" si="4"/>
        <v>0</v>
      </c>
      <c r="S50" s="157" t="str">
        <f t="shared" si="1"/>
        <v xml:space="preserve"> &lt; 1 წელზე </v>
      </c>
      <c r="T50" s="115"/>
      <c r="U50" s="115"/>
      <c r="V50" s="264"/>
      <c r="W50" s="209"/>
      <c r="X50" s="155"/>
      <c r="Y50" s="155"/>
      <c r="Z50" s="155"/>
      <c r="AA50" s="210">
        <f t="shared" si="2"/>
        <v>0</v>
      </c>
      <c r="AB50" s="234">
        <f t="shared" si="3"/>
        <v>0</v>
      </c>
      <c r="AC50" s="58"/>
      <c r="AD50" s="58"/>
      <c r="AE50" s="58"/>
      <c r="AF50" s="58"/>
      <c r="AG50" s="58"/>
      <c r="AH50" s="58"/>
    </row>
    <row r="51" spans="2:34" s="60" customFormat="1" ht="22.5" customHeight="1">
      <c r="B51" s="62">
        <v>43</v>
      </c>
      <c r="C51" s="154"/>
      <c r="D51" s="3"/>
      <c r="E51" s="3"/>
      <c r="F51" s="1"/>
      <c r="G51" s="1"/>
      <c r="H51" s="1"/>
      <c r="I51" s="2"/>
      <c r="J51" s="2"/>
      <c r="K51" s="2"/>
      <c r="L51" s="2"/>
      <c r="M51" s="2"/>
      <c r="N51" s="155">
        <f t="shared" si="5"/>
        <v>0</v>
      </c>
      <c r="O51" s="4"/>
      <c r="P51" s="4"/>
      <c r="Q51" s="4"/>
      <c r="R51" s="156">
        <f t="shared" si="4"/>
        <v>0</v>
      </c>
      <c r="S51" s="157" t="str">
        <f t="shared" si="1"/>
        <v xml:space="preserve"> &lt; 1 წელზე </v>
      </c>
      <c r="T51" s="115"/>
      <c r="U51" s="115"/>
      <c r="V51" s="264"/>
      <c r="W51" s="209"/>
      <c r="X51" s="155"/>
      <c r="Y51" s="155"/>
      <c r="Z51" s="155"/>
      <c r="AA51" s="210">
        <f t="shared" si="2"/>
        <v>0</v>
      </c>
      <c r="AB51" s="234">
        <f t="shared" si="3"/>
        <v>0</v>
      </c>
      <c r="AC51" s="58"/>
      <c r="AD51" s="58"/>
      <c r="AE51" s="58"/>
      <c r="AF51" s="58"/>
      <c r="AG51" s="58"/>
      <c r="AH51" s="58"/>
    </row>
    <row r="52" spans="2:34" s="60" customFormat="1" ht="22.5" customHeight="1">
      <c r="B52" s="62">
        <v>44</v>
      </c>
      <c r="C52" s="154"/>
      <c r="D52" s="3"/>
      <c r="E52" s="3"/>
      <c r="F52" s="1"/>
      <c r="G52" s="1"/>
      <c r="H52" s="1"/>
      <c r="I52" s="2"/>
      <c r="J52" s="2"/>
      <c r="K52" s="2"/>
      <c r="L52" s="2"/>
      <c r="M52" s="2"/>
      <c r="N52" s="155">
        <f t="shared" si="5"/>
        <v>0</v>
      </c>
      <c r="O52" s="4"/>
      <c r="P52" s="4"/>
      <c r="Q52" s="4"/>
      <c r="R52" s="156">
        <f t="shared" si="4"/>
        <v>0</v>
      </c>
      <c r="S52" s="157" t="str">
        <f t="shared" si="1"/>
        <v xml:space="preserve"> &lt; 1 წელზე </v>
      </c>
      <c r="T52" s="115"/>
      <c r="U52" s="115"/>
      <c r="V52" s="264"/>
      <c r="W52" s="209"/>
      <c r="X52" s="155"/>
      <c r="Y52" s="155"/>
      <c r="Z52" s="155"/>
      <c r="AA52" s="210">
        <f t="shared" si="2"/>
        <v>0</v>
      </c>
      <c r="AB52" s="234">
        <f t="shared" si="3"/>
        <v>0</v>
      </c>
      <c r="AC52" s="58"/>
      <c r="AD52" s="58"/>
      <c r="AE52" s="58"/>
      <c r="AF52" s="58"/>
      <c r="AG52" s="58"/>
      <c r="AH52" s="58"/>
    </row>
    <row r="53" spans="2:34" s="60" customFormat="1" ht="22.5" customHeight="1">
      <c r="B53" s="62">
        <v>45</v>
      </c>
      <c r="C53" s="154"/>
      <c r="D53" s="3"/>
      <c r="E53" s="3"/>
      <c r="F53" s="1"/>
      <c r="G53" s="1"/>
      <c r="H53" s="1"/>
      <c r="I53" s="2"/>
      <c r="J53" s="2"/>
      <c r="K53" s="2"/>
      <c r="L53" s="2"/>
      <c r="M53" s="2"/>
      <c r="N53" s="155">
        <f t="shared" si="5"/>
        <v>0</v>
      </c>
      <c r="O53" s="4"/>
      <c r="P53" s="4"/>
      <c r="Q53" s="4"/>
      <c r="R53" s="156">
        <f t="shared" si="4"/>
        <v>0</v>
      </c>
      <c r="S53" s="157" t="str">
        <f t="shared" si="1"/>
        <v xml:space="preserve"> &lt; 1 წელზე </v>
      </c>
      <c r="T53" s="115"/>
      <c r="U53" s="115"/>
      <c r="V53" s="264"/>
      <c r="W53" s="209"/>
      <c r="X53" s="155"/>
      <c r="Y53" s="155"/>
      <c r="Z53" s="155"/>
      <c r="AA53" s="210">
        <f t="shared" si="2"/>
        <v>0</v>
      </c>
      <c r="AB53" s="234">
        <f t="shared" si="3"/>
        <v>0</v>
      </c>
      <c r="AC53" s="58"/>
      <c r="AD53" s="58"/>
      <c r="AE53" s="58"/>
      <c r="AF53" s="58"/>
      <c r="AG53" s="58"/>
      <c r="AH53" s="58"/>
    </row>
    <row r="54" spans="2:34" s="60" customFormat="1" ht="22.5" customHeight="1">
      <c r="B54" s="62">
        <v>46</v>
      </c>
      <c r="C54" s="154"/>
      <c r="D54" s="3"/>
      <c r="E54" s="3"/>
      <c r="F54" s="1"/>
      <c r="G54" s="1"/>
      <c r="H54" s="1"/>
      <c r="I54" s="2"/>
      <c r="J54" s="2"/>
      <c r="K54" s="2"/>
      <c r="L54" s="2"/>
      <c r="M54" s="2"/>
      <c r="N54" s="155">
        <f t="shared" si="5"/>
        <v>0</v>
      </c>
      <c r="O54" s="4"/>
      <c r="P54" s="4"/>
      <c r="Q54" s="4"/>
      <c r="R54" s="156">
        <f t="shared" si="4"/>
        <v>0</v>
      </c>
      <c r="S54" s="157" t="str">
        <f t="shared" si="1"/>
        <v xml:space="preserve"> &lt; 1 წელზე </v>
      </c>
      <c r="T54" s="115"/>
      <c r="U54" s="115"/>
      <c r="V54" s="264"/>
      <c r="W54" s="209"/>
      <c r="X54" s="155"/>
      <c r="Y54" s="155"/>
      <c r="Z54" s="155"/>
      <c r="AA54" s="210">
        <f t="shared" si="2"/>
        <v>0</v>
      </c>
      <c r="AB54" s="234">
        <f t="shared" si="3"/>
        <v>0</v>
      </c>
      <c r="AC54" s="58"/>
      <c r="AD54" s="58"/>
      <c r="AE54" s="58"/>
      <c r="AF54" s="58"/>
      <c r="AG54" s="58"/>
      <c r="AH54" s="58"/>
    </row>
    <row r="55" spans="2:34" s="60" customFormat="1" ht="22.5" customHeight="1">
      <c r="B55" s="62">
        <v>47</v>
      </c>
      <c r="C55" s="154"/>
      <c r="D55" s="3"/>
      <c r="E55" s="3"/>
      <c r="F55" s="1"/>
      <c r="G55" s="1"/>
      <c r="H55" s="1"/>
      <c r="I55" s="2"/>
      <c r="J55" s="2"/>
      <c r="K55" s="2"/>
      <c r="L55" s="2"/>
      <c r="M55" s="2"/>
      <c r="N55" s="155">
        <f t="shared" si="5"/>
        <v>0</v>
      </c>
      <c r="O55" s="4"/>
      <c r="P55" s="4"/>
      <c r="Q55" s="4"/>
      <c r="R55" s="156">
        <f t="shared" si="4"/>
        <v>0</v>
      </c>
      <c r="S55" s="157" t="str">
        <f t="shared" si="1"/>
        <v xml:space="preserve"> &lt; 1 წელზე </v>
      </c>
      <c r="T55" s="115"/>
      <c r="U55" s="115"/>
      <c r="V55" s="264"/>
      <c r="W55" s="209"/>
      <c r="X55" s="155"/>
      <c r="Y55" s="155"/>
      <c r="Z55" s="155"/>
      <c r="AA55" s="210">
        <f t="shared" si="2"/>
        <v>0</v>
      </c>
      <c r="AB55" s="234">
        <f t="shared" si="3"/>
        <v>0</v>
      </c>
      <c r="AC55" s="58"/>
      <c r="AD55" s="58"/>
      <c r="AE55" s="58"/>
      <c r="AF55" s="58"/>
      <c r="AG55" s="58"/>
      <c r="AH55" s="58"/>
    </row>
    <row r="56" spans="2:34" s="60" customFormat="1" ht="22.5" customHeight="1">
      <c r="B56" s="62">
        <v>48</v>
      </c>
      <c r="C56" s="154"/>
      <c r="D56" s="3"/>
      <c r="E56" s="3"/>
      <c r="F56" s="1"/>
      <c r="G56" s="1"/>
      <c r="H56" s="1"/>
      <c r="I56" s="2"/>
      <c r="J56" s="2"/>
      <c r="K56" s="2"/>
      <c r="L56" s="2"/>
      <c r="M56" s="2"/>
      <c r="N56" s="155">
        <f t="shared" si="5"/>
        <v>0</v>
      </c>
      <c r="O56" s="4"/>
      <c r="P56" s="4"/>
      <c r="Q56" s="4"/>
      <c r="R56" s="156">
        <f t="shared" si="4"/>
        <v>0</v>
      </c>
      <c r="S56" s="157" t="str">
        <f t="shared" si="1"/>
        <v xml:space="preserve"> &lt; 1 წელზე </v>
      </c>
      <c r="T56" s="115"/>
      <c r="U56" s="115"/>
      <c r="V56" s="264"/>
      <c r="W56" s="209"/>
      <c r="X56" s="155"/>
      <c r="Y56" s="155"/>
      <c r="Z56" s="155"/>
      <c r="AA56" s="210">
        <f t="shared" si="2"/>
        <v>0</v>
      </c>
      <c r="AB56" s="234">
        <f t="shared" si="3"/>
        <v>0</v>
      </c>
      <c r="AC56" s="58"/>
      <c r="AD56" s="58"/>
      <c r="AE56" s="58"/>
      <c r="AF56" s="58"/>
      <c r="AG56" s="58"/>
      <c r="AH56" s="58"/>
    </row>
    <row r="57" spans="2:34" s="60" customFormat="1" ht="22.5" customHeight="1">
      <c r="B57" s="62">
        <v>49</v>
      </c>
      <c r="C57" s="154"/>
      <c r="D57" s="3"/>
      <c r="E57" s="3"/>
      <c r="F57" s="1"/>
      <c r="G57" s="1"/>
      <c r="H57" s="1"/>
      <c r="I57" s="2"/>
      <c r="J57" s="2"/>
      <c r="K57" s="2"/>
      <c r="L57" s="2"/>
      <c r="M57" s="2"/>
      <c r="N57" s="155">
        <f t="shared" si="5"/>
        <v>0</v>
      </c>
      <c r="O57" s="4"/>
      <c r="P57" s="4"/>
      <c r="Q57" s="4"/>
      <c r="R57" s="156">
        <f t="shared" si="4"/>
        <v>0</v>
      </c>
      <c r="S57" s="157" t="str">
        <f t="shared" si="1"/>
        <v xml:space="preserve"> &lt; 1 წელზე </v>
      </c>
      <c r="T57" s="115"/>
      <c r="U57" s="115"/>
      <c r="V57" s="264"/>
      <c r="W57" s="209"/>
      <c r="X57" s="155"/>
      <c r="Y57" s="155"/>
      <c r="Z57" s="155"/>
      <c r="AA57" s="210">
        <f t="shared" si="2"/>
        <v>0</v>
      </c>
      <c r="AB57" s="234">
        <f t="shared" si="3"/>
        <v>0</v>
      </c>
      <c r="AC57" s="58"/>
      <c r="AD57" s="58"/>
      <c r="AE57" s="58"/>
      <c r="AF57" s="58"/>
      <c r="AG57" s="58"/>
      <c r="AH57" s="58"/>
    </row>
    <row r="58" spans="2:34" s="60" customFormat="1" ht="22.5" customHeight="1">
      <c r="B58" s="62">
        <v>50</v>
      </c>
      <c r="C58" s="154"/>
      <c r="D58" s="3"/>
      <c r="E58" s="3"/>
      <c r="F58" s="1"/>
      <c r="G58" s="1"/>
      <c r="H58" s="1"/>
      <c r="I58" s="2"/>
      <c r="J58" s="2"/>
      <c r="K58" s="2"/>
      <c r="L58" s="2"/>
      <c r="M58" s="2"/>
      <c r="N58" s="155">
        <f t="shared" si="5"/>
        <v>0</v>
      </c>
      <c r="O58" s="4"/>
      <c r="P58" s="4"/>
      <c r="Q58" s="4"/>
      <c r="R58" s="156">
        <f t="shared" si="4"/>
        <v>0</v>
      </c>
      <c r="S58" s="157" t="str">
        <f t="shared" si="1"/>
        <v xml:space="preserve"> &lt; 1 წელზე </v>
      </c>
      <c r="T58" s="115"/>
      <c r="U58" s="115"/>
      <c r="V58" s="264"/>
      <c r="W58" s="209"/>
      <c r="X58" s="155"/>
      <c r="Y58" s="155"/>
      <c r="Z58" s="155"/>
      <c r="AA58" s="210">
        <f t="shared" si="2"/>
        <v>0</v>
      </c>
      <c r="AB58" s="234">
        <f t="shared" si="3"/>
        <v>0</v>
      </c>
      <c r="AC58" s="58"/>
      <c r="AD58" s="58"/>
      <c r="AE58" s="58"/>
      <c r="AF58" s="58"/>
      <c r="AG58" s="58"/>
      <c r="AH58" s="58"/>
    </row>
    <row r="59" spans="2:34" s="60" customFormat="1" ht="22.5" customHeight="1">
      <c r="B59" s="62">
        <v>51</v>
      </c>
      <c r="C59" s="154"/>
      <c r="D59" s="3"/>
      <c r="E59" s="3"/>
      <c r="F59" s="1"/>
      <c r="G59" s="1"/>
      <c r="H59" s="1"/>
      <c r="I59" s="2"/>
      <c r="J59" s="2"/>
      <c r="K59" s="2"/>
      <c r="L59" s="2"/>
      <c r="M59" s="2"/>
      <c r="N59" s="155">
        <f t="shared" si="5"/>
        <v>0</v>
      </c>
      <c r="O59" s="4"/>
      <c r="P59" s="4"/>
      <c r="Q59" s="4"/>
      <c r="R59" s="156">
        <f t="shared" si="4"/>
        <v>0</v>
      </c>
      <c r="S59" s="157" t="str">
        <f t="shared" si="1"/>
        <v xml:space="preserve"> &lt; 1 წელზე </v>
      </c>
      <c r="T59" s="115"/>
      <c r="U59" s="115"/>
      <c r="V59" s="264"/>
      <c r="W59" s="209"/>
      <c r="X59" s="155"/>
      <c r="Y59" s="155"/>
      <c r="Z59" s="155"/>
      <c r="AA59" s="210">
        <f t="shared" si="2"/>
        <v>0</v>
      </c>
      <c r="AB59" s="234">
        <f t="shared" si="3"/>
        <v>0</v>
      </c>
      <c r="AC59" s="58"/>
      <c r="AD59" s="58"/>
      <c r="AE59" s="58"/>
      <c r="AF59" s="58"/>
      <c r="AG59" s="58"/>
      <c r="AH59" s="58"/>
    </row>
    <row r="60" spans="2:34" s="60" customFormat="1" ht="22.5" customHeight="1">
      <c r="B60" s="62">
        <v>52</v>
      </c>
      <c r="C60" s="154"/>
      <c r="D60" s="3"/>
      <c r="E60" s="3"/>
      <c r="F60" s="1"/>
      <c r="G60" s="1"/>
      <c r="H60" s="1"/>
      <c r="I60" s="2"/>
      <c r="J60" s="2"/>
      <c r="K60" s="2"/>
      <c r="L60" s="2"/>
      <c r="M60" s="2"/>
      <c r="N60" s="155">
        <f t="shared" si="5"/>
        <v>0</v>
      </c>
      <c r="O60" s="4"/>
      <c r="P60" s="4"/>
      <c r="Q60" s="4"/>
      <c r="R60" s="156">
        <f t="shared" ref="R60:R108" si="6">IF(ISBLANK(Q60),O60-$W$2,Q60-$W$2)</f>
        <v>0</v>
      </c>
      <c r="S60" s="157" t="str">
        <f t="shared" ref="S60:S108" si="7">IF(H60="დამატებითი პირველადი კაპიტალი (AT 1)",$Z$7,IF(R60&lt;0,$Z$7,IF(R60&lt;365,$W$7,IF(AND(R60&gt;=365,R60&lt;(365*2)),$X$7,IF(R60&gt;=(365*2),$Y$7)))))</f>
        <v xml:space="preserve"> &lt; 1 წელზე </v>
      </c>
      <c r="T60" s="115"/>
      <c r="U60" s="115"/>
      <c r="V60" s="264"/>
      <c r="W60" s="209"/>
      <c r="X60" s="155"/>
      <c r="Y60" s="155"/>
      <c r="Z60" s="155"/>
      <c r="AA60" s="210">
        <f t="shared" si="2"/>
        <v>0</v>
      </c>
      <c r="AB60" s="234">
        <f t="shared" si="3"/>
        <v>0</v>
      </c>
      <c r="AC60" s="58"/>
      <c r="AD60" s="58"/>
      <c r="AE60" s="58"/>
      <c r="AF60" s="58"/>
      <c r="AG60" s="58"/>
      <c r="AH60" s="58"/>
    </row>
    <row r="61" spans="2:34" s="60" customFormat="1" ht="22.5" customHeight="1">
      <c r="B61" s="62">
        <v>53</v>
      </c>
      <c r="C61" s="154"/>
      <c r="D61" s="3"/>
      <c r="E61" s="3"/>
      <c r="F61" s="1"/>
      <c r="G61" s="1"/>
      <c r="H61" s="1"/>
      <c r="I61" s="2"/>
      <c r="J61" s="2"/>
      <c r="K61" s="2"/>
      <c r="L61" s="2"/>
      <c r="M61" s="2"/>
      <c r="N61" s="155">
        <f t="shared" si="5"/>
        <v>0</v>
      </c>
      <c r="O61" s="4"/>
      <c r="P61" s="4"/>
      <c r="Q61" s="4"/>
      <c r="R61" s="156">
        <f t="shared" si="6"/>
        <v>0</v>
      </c>
      <c r="S61" s="157" t="str">
        <f t="shared" si="7"/>
        <v xml:space="preserve"> &lt; 1 წელზე </v>
      </c>
      <c r="T61" s="115"/>
      <c r="U61" s="115"/>
      <c r="V61" s="264"/>
      <c r="W61" s="209"/>
      <c r="X61" s="155"/>
      <c r="Y61" s="155"/>
      <c r="Z61" s="155"/>
      <c r="AA61" s="210">
        <f t="shared" si="2"/>
        <v>0</v>
      </c>
      <c r="AB61" s="234">
        <f t="shared" si="3"/>
        <v>0</v>
      </c>
      <c r="AC61" s="58"/>
      <c r="AD61" s="58"/>
      <c r="AE61" s="58"/>
      <c r="AF61" s="58"/>
      <c r="AG61" s="58"/>
      <c r="AH61" s="58"/>
    </row>
    <row r="62" spans="2:34" s="60" customFormat="1" ht="22.5" customHeight="1">
      <c r="B62" s="62">
        <v>54</v>
      </c>
      <c r="C62" s="154"/>
      <c r="D62" s="3"/>
      <c r="E62" s="3"/>
      <c r="F62" s="1"/>
      <c r="G62" s="1"/>
      <c r="H62" s="1"/>
      <c r="I62" s="2"/>
      <c r="J62" s="2"/>
      <c r="K62" s="2"/>
      <c r="L62" s="2"/>
      <c r="M62" s="2"/>
      <c r="N62" s="155">
        <f t="shared" si="5"/>
        <v>0</v>
      </c>
      <c r="O62" s="4"/>
      <c r="P62" s="4"/>
      <c r="Q62" s="4"/>
      <c r="R62" s="156">
        <f t="shared" si="6"/>
        <v>0</v>
      </c>
      <c r="S62" s="157" t="str">
        <f t="shared" si="7"/>
        <v xml:space="preserve"> &lt; 1 წელზე </v>
      </c>
      <c r="T62" s="115"/>
      <c r="U62" s="115"/>
      <c r="V62" s="264"/>
      <c r="W62" s="209"/>
      <c r="X62" s="155"/>
      <c r="Y62" s="155"/>
      <c r="Z62" s="155"/>
      <c r="AA62" s="210">
        <f t="shared" si="2"/>
        <v>0</v>
      </c>
      <c r="AB62" s="234">
        <f t="shared" si="3"/>
        <v>0</v>
      </c>
      <c r="AC62" s="58"/>
      <c r="AD62" s="58"/>
      <c r="AE62" s="58"/>
      <c r="AF62" s="58"/>
      <c r="AG62" s="58"/>
      <c r="AH62" s="58"/>
    </row>
    <row r="63" spans="2:34" s="60" customFormat="1" ht="22.5" customHeight="1">
      <c r="B63" s="62">
        <v>55</v>
      </c>
      <c r="C63" s="154"/>
      <c r="D63" s="3"/>
      <c r="E63" s="3"/>
      <c r="F63" s="1"/>
      <c r="G63" s="1"/>
      <c r="H63" s="1"/>
      <c r="I63" s="2"/>
      <c r="J63" s="2"/>
      <c r="K63" s="2"/>
      <c r="L63" s="2"/>
      <c r="M63" s="2"/>
      <c r="N63" s="155">
        <f t="shared" si="5"/>
        <v>0</v>
      </c>
      <c r="O63" s="4"/>
      <c r="P63" s="4"/>
      <c r="Q63" s="4"/>
      <c r="R63" s="156">
        <f t="shared" si="6"/>
        <v>0</v>
      </c>
      <c r="S63" s="157" t="str">
        <f t="shared" si="7"/>
        <v xml:space="preserve"> &lt; 1 წელზე </v>
      </c>
      <c r="T63" s="115"/>
      <c r="U63" s="115"/>
      <c r="V63" s="264"/>
      <c r="W63" s="209"/>
      <c r="X63" s="155"/>
      <c r="Y63" s="155"/>
      <c r="Z63" s="155"/>
      <c r="AA63" s="210">
        <f t="shared" si="2"/>
        <v>0</v>
      </c>
      <c r="AB63" s="234">
        <f t="shared" si="3"/>
        <v>0</v>
      </c>
      <c r="AC63" s="58"/>
      <c r="AD63" s="58"/>
      <c r="AE63" s="58"/>
      <c r="AF63" s="58"/>
      <c r="AG63" s="58"/>
      <c r="AH63" s="58"/>
    </row>
    <row r="64" spans="2:34" s="60" customFormat="1" ht="22.5" customHeight="1">
      <c r="B64" s="62">
        <v>56</v>
      </c>
      <c r="C64" s="154"/>
      <c r="D64" s="3"/>
      <c r="E64" s="3"/>
      <c r="F64" s="1"/>
      <c r="G64" s="1"/>
      <c r="H64" s="1"/>
      <c r="I64" s="2"/>
      <c r="J64" s="2"/>
      <c r="K64" s="2"/>
      <c r="L64" s="2"/>
      <c r="M64" s="2"/>
      <c r="N64" s="155">
        <f t="shared" si="5"/>
        <v>0</v>
      </c>
      <c r="O64" s="4"/>
      <c r="P64" s="4"/>
      <c r="Q64" s="4"/>
      <c r="R64" s="156">
        <f t="shared" si="6"/>
        <v>0</v>
      </c>
      <c r="S64" s="157" t="str">
        <f t="shared" si="7"/>
        <v xml:space="preserve"> &lt; 1 წელზე </v>
      </c>
      <c r="T64" s="115"/>
      <c r="U64" s="115"/>
      <c r="V64" s="264"/>
      <c r="W64" s="209"/>
      <c r="X64" s="155"/>
      <c r="Y64" s="155"/>
      <c r="Z64" s="155"/>
      <c r="AA64" s="210">
        <f t="shared" si="2"/>
        <v>0</v>
      </c>
      <c r="AB64" s="234">
        <f t="shared" si="3"/>
        <v>0</v>
      </c>
      <c r="AC64" s="58"/>
      <c r="AD64" s="58"/>
      <c r="AE64" s="58"/>
      <c r="AF64" s="58"/>
      <c r="AG64" s="58"/>
      <c r="AH64" s="58"/>
    </row>
    <row r="65" spans="2:34" s="60" customFormat="1" ht="22.5" customHeight="1">
      <c r="B65" s="62">
        <v>57</v>
      </c>
      <c r="C65" s="154"/>
      <c r="D65" s="3"/>
      <c r="E65" s="3"/>
      <c r="F65" s="1"/>
      <c r="G65" s="1"/>
      <c r="H65" s="1"/>
      <c r="I65" s="2"/>
      <c r="J65" s="2"/>
      <c r="K65" s="2"/>
      <c r="L65" s="2"/>
      <c r="M65" s="2"/>
      <c r="N65" s="155">
        <f t="shared" si="5"/>
        <v>0</v>
      </c>
      <c r="O65" s="4"/>
      <c r="P65" s="4"/>
      <c r="Q65" s="4"/>
      <c r="R65" s="156">
        <f t="shared" si="6"/>
        <v>0</v>
      </c>
      <c r="S65" s="157" t="str">
        <f t="shared" si="7"/>
        <v xml:space="preserve"> &lt; 1 წელზე </v>
      </c>
      <c r="T65" s="115"/>
      <c r="U65" s="115"/>
      <c r="V65" s="264"/>
      <c r="W65" s="209"/>
      <c r="X65" s="155"/>
      <c r="Y65" s="155"/>
      <c r="Z65" s="155"/>
      <c r="AA65" s="210">
        <f t="shared" si="2"/>
        <v>0</v>
      </c>
      <c r="AB65" s="234">
        <f t="shared" si="3"/>
        <v>0</v>
      </c>
      <c r="AC65" s="58"/>
      <c r="AD65" s="58"/>
      <c r="AE65" s="58"/>
      <c r="AF65" s="58"/>
      <c r="AG65" s="58"/>
      <c r="AH65" s="58"/>
    </row>
    <row r="66" spans="2:34" s="60" customFormat="1" ht="22.5" customHeight="1">
      <c r="B66" s="62">
        <v>58</v>
      </c>
      <c r="C66" s="154"/>
      <c r="D66" s="3"/>
      <c r="E66" s="3"/>
      <c r="F66" s="1"/>
      <c r="G66" s="1"/>
      <c r="H66" s="1"/>
      <c r="I66" s="2"/>
      <c r="J66" s="2"/>
      <c r="K66" s="2"/>
      <c r="L66" s="2"/>
      <c r="M66" s="2"/>
      <c r="N66" s="155">
        <f t="shared" si="5"/>
        <v>0</v>
      </c>
      <c r="O66" s="4"/>
      <c r="P66" s="4"/>
      <c r="Q66" s="4"/>
      <c r="R66" s="156">
        <f t="shared" si="6"/>
        <v>0</v>
      </c>
      <c r="S66" s="157" t="str">
        <f t="shared" si="7"/>
        <v xml:space="preserve"> &lt; 1 წელზე </v>
      </c>
      <c r="T66" s="115"/>
      <c r="U66" s="115"/>
      <c r="V66" s="264"/>
      <c r="W66" s="209"/>
      <c r="X66" s="155"/>
      <c r="Y66" s="155"/>
      <c r="Z66" s="155"/>
      <c r="AA66" s="210">
        <f t="shared" si="2"/>
        <v>0</v>
      </c>
      <c r="AB66" s="234">
        <f t="shared" si="3"/>
        <v>0</v>
      </c>
      <c r="AC66" s="58"/>
      <c r="AD66" s="58"/>
      <c r="AE66" s="58"/>
      <c r="AF66" s="58"/>
      <c r="AG66" s="58"/>
      <c r="AH66" s="58"/>
    </row>
    <row r="67" spans="2:34" s="60" customFormat="1" ht="22.5" customHeight="1">
      <c r="B67" s="62">
        <v>59</v>
      </c>
      <c r="C67" s="154"/>
      <c r="D67" s="3"/>
      <c r="E67" s="3"/>
      <c r="F67" s="1"/>
      <c r="G67" s="1"/>
      <c r="H67" s="1"/>
      <c r="I67" s="2"/>
      <c r="J67" s="2"/>
      <c r="K67" s="2"/>
      <c r="L67" s="2"/>
      <c r="M67" s="2"/>
      <c r="N67" s="155">
        <f t="shared" si="5"/>
        <v>0</v>
      </c>
      <c r="O67" s="4"/>
      <c r="P67" s="4"/>
      <c r="Q67" s="4"/>
      <c r="R67" s="156">
        <f t="shared" si="6"/>
        <v>0</v>
      </c>
      <c r="S67" s="157" t="str">
        <f t="shared" si="7"/>
        <v xml:space="preserve"> &lt; 1 წელზე </v>
      </c>
      <c r="T67" s="115"/>
      <c r="U67" s="115"/>
      <c r="V67" s="264"/>
      <c r="W67" s="209"/>
      <c r="X67" s="155"/>
      <c r="Y67" s="155"/>
      <c r="Z67" s="155"/>
      <c r="AA67" s="210">
        <f t="shared" si="2"/>
        <v>0</v>
      </c>
      <c r="AB67" s="234">
        <f t="shared" si="3"/>
        <v>0</v>
      </c>
      <c r="AC67" s="58"/>
      <c r="AD67" s="58"/>
      <c r="AE67" s="58"/>
      <c r="AF67" s="58"/>
      <c r="AG67" s="58"/>
      <c r="AH67" s="58"/>
    </row>
    <row r="68" spans="2:34" s="60" customFormat="1" ht="22.5" customHeight="1">
      <c r="B68" s="62">
        <v>60</v>
      </c>
      <c r="C68" s="154"/>
      <c r="D68" s="3"/>
      <c r="E68" s="3"/>
      <c r="F68" s="1"/>
      <c r="G68" s="1"/>
      <c r="H68" s="1"/>
      <c r="I68" s="2"/>
      <c r="J68" s="2"/>
      <c r="K68" s="2"/>
      <c r="L68" s="2"/>
      <c r="M68" s="2"/>
      <c r="N68" s="155">
        <f t="shared" si="5"/>
        <v>0</v>
      </c>
      <c r="O68" s="4"/>
      <c r="P68" s="4"/>
      <c r="Q68" s="4"/>
      <c r="R68" s="156">
        <f t="shared" si="6"/>
        <v>0</v>
      </c>
      <c r="S68" s="157" t="str">
        <f t="shared" si="7"/>
        <v xml:space="preserve"> &lt; 1 წელზე </v>
      </c>
      <c r="T68" s="115"/>
      <c r="U68" s="115"/>
      <c r="V68" s="264"/>
      <c r="W68" s="209"/>
      <c r="X68" s="155"/>
      <c r="Y68" s="155"/>
      <c r="Z68" s="155"/>
      <c r="AA68" s="210">
        <f t="shared" si="2"/>
        <v>0</v>
      </c>
      <c r="AB68" s="234">
        <f t="shared" si="3"/>
        <v>0</v>
      </c>
      <c r="AC68" s="58"/>
      <c r="AD68" s="58"/>
      <c r="AE68" s="58"/>
      <c r="AF68" s="58"/>
      <c r="AG68" s="58"/>
      <c r="AH68" s="58"/>
    </row>
    <row r="69" spans="2:34" s="60" customFormat="1" ht="22.5" customHeight="1">
      <c r="B69" s="62">
        <v>61</v>
      </c>
      <c r="C69" s="154"/>
      <c r="D69" s="3"/>
      <c r="E69" s="3"/>
      <c r="F69" s="1"/>
      <c r="G69" s="1"/>
      <c r="H69" s="1"/>
      <c r="I69" s="2"/>
      <c r="J69" s="2"/>
      <c r="K69" s="2"/>
      <c r="L69" s="2"/>
      <c r="M69" s="2"/>
      <c r="N69" s="155">
        <f t="shared" si="5"/>
        <v>0</v>
      </c>
      <c r="O69" s="4"/>
      <c r="P69" s="4"/>
      <c r="Q69" s="4"/>
      <c r="R69" s="156">
        <f t="shared" si="6"/>
        <v>0</v>
      </c>
      <c r="S69" s="157" t="str">
        <f t="shared" si="7"/>
        <v xml:space="preserve"> &lt; 1 წელზე </v>
      </c>
      <c r="T69" s="115"/>
      <c r="U69" s="115"/>
      <c r="V69" s="264"/>
      <c r="W69" s="209"/>
      <c r="X69" s="155"/>
      <c r="Y69" s="155"/>
      <c r="Z69" s="155"/>
      <c r="AA69" s="210">
        <f t="shared" si="2"/>
        <v>0</v>
      </c>
      <c r="AB69" s="234">
        <f t="shared" si="3"/>
        <v>0</v>
      </c>
      <c r="AC69" s="58"/>
      <c r="AD69" s="58"/>
      <c r="AE69" s="58"/>
      <c r="AF69" s="58"/>
      <c r="AG69" s="58"/>
      <c r="AH69" s="58"/>
    </row>
    <row r="70" spans="2:34" s="60" customFormat="1" ht="22.5" customHeight="1">
      <c r="B70" s="62">
        <v>62</v>
      </c>
      <c r="C70" s="154"/>
      <c r="D70" s="3"/>
      <c r="E70" s="3"/>
      <c r="F70" s="1"/>
      <c r="G70" s="1"/>
      <c r="H70" s="1"/>
      <c r="I70" s="2"/>
      <c r="J70" s="2"/>
      <c r="K70" s="2"/>
      <c r="L70" s="2"/>
      <c r="M70" s="2"/>
      <c r="N70" s="155">
        <f t="shared" si="5"/>
        <v>0</v>
      </c>
      <c r="O70" s="4"/>
      <c r="P70" s="4"/>
      <c r="Q70" s="4"/>
      <c r="R70" s="156">
        <f t="shared" si="6"/>
        <v>0</v>
      </c>
      <c r="S70" s="157" t="str">
        <f t="shared" si="7"/>
        <v xml:space="preserve"> &lt; 1 წელზე </v>
      </c>
      <c r="T70" s="115"/>
      <c r="U70" s="115"/>
      <c r="V70" s="257"/>
      <c r="W70" s="209"/>
      <c r="X70" s="155"/>
      <c r="Y70" s="155"/>
      <c r="Z70" s="155"/>
      <c r="AA70" s="210">
        <f t="shared" si="2"/>
        <v>0</v>
      </c>
      <c r="AB70" s="234">
        <f t="shared" si="3"/>
        <v>0</v>
      </c>
      <c r="AC70" s="58"/>
      <c r="AD70" s="58"/>
      <c r="AE70" s="58"/>
      <c r="AF70" s="58"/>
      <c r="AG70" s="58"/>
      <c r="AH70" s="58"/>
    </row>
    <row r="71" spans="2:34" s="60" customFormat="1" ht="22.5" customHeight="1">
      <c r="B71" s="62">
        <v>63</v>
      </c>
      <c r="C71" s="154"/>
      <c r="D71" s="3"/>
      <c r="E71" s="3"/>
      <c r="F71" s="1"/>
      <c r="G71" s="1"/>
      <c r="H71" s="1"/>
      <c r="I71" s="2"/>
      <c r="J71" s="2"/>
      <c r="K71" s="2"/>
      <c r="L71" s="2"/>
      <c r="M71" s="2"/>
      <c r="N71" s="155">
        <f t="shared" si="5"/>
        <v>0</v>
      </c>
      <c r="O71" s="4"/>
      <c r="P71" s="4"/>
      <c r="Q71" s="4"/>
      <c r="R71" s="156">
        <f t="shared" si="6"/>
        <v>0</v>
      </c>
      <c r="S71" s="157" t="str">
        <f t="shared" si="7"/>
        <v xml:space="preserve"> &lt; 1 წელზე </v>
      </c>
      <c r="T71" s="115"/>
      <c r="U71" s="115"/>
      <c r="V71" s="257"/>
      <c r="W71" s="209"/>
      <c r="X71" s="155"/>
      <c r="Y71" s="155"/>
      <c r="Z71" s="155"/>
      <c r="AA71" s="210">
        <f t="shared" si="2"/>
        <v>0</v>
      </c>
      <c r="AB71" s="234">
        <f t="shared" si="3"/>
        <v>0</v>
      </c>
      <c r="AC71" s="58"/>
      <c r="AD71" s="58"/>
      <c r="AE71" s="58"/>
      <c r="AF71" s="58"/>
      <c r="AG71" s="58"/>
      <c r="AH71" s="58"/>
    </row>
    <row r="72" spans="2:34" s="60" customFormat="1" ht="22.5" customHeight="1">
      <c r="B72" s="62">
        <v>64</v>
      </c>
      <c r="C72" s="154"/>
      <c r="D72" s="3"/>
      <c r="E72" s="3"/>
      <c r="F72" s="1"/>
      <c r="G72" s="1"/>
      <c r="H72" s="1"/>
      <c r="I72" s="2"/>
      <c r="J72" s="2"/>
      <c r="K72" s="2"/>
      <c r="L72" s="2"/>
      <c r="M72" s="2"/>
      <c r="N72" s="155">
        <f t="shared" si="5"/>
        <v>0</v>
      </c>
      <c r="O72" s="4"/>
      <c r="P72" s="4"/>
      <c r="Q72" s="4"/>
      <c r="R72" s="156">
        <f t="shared" si="6"/>
        <v>0</v>
      </c>
      <c r="S72" s="157" t="str">
        <f t="shared" si="7"/>
        <v xml:space="preserve"> &lt; 1 წელზე </v>
      </c>
      <c r="T72" s="115"/>
      <c r="U72" s="115"/>
      <c r="V72" s="257"/>
      <c r="W72" s="209"/>
      <c r="X72" s="155"/>
      <c r="Y72" s="155"/>
      <c r="Z72" s="155"/>
      <c r="AA72" s="210">
        <f t="shared" si="2"/>
        <v>0</v>
      </c>
      <c r="AB72" s="234">
        <f t="shared" si="3"/>
        <v>0</v>
      </c>
      <c r="AC72" s="58"/>
      <c r="AD72" s="58"/>
      <c r="AE72" s="58"/>
      <c r="AF72" s="58"/>
      <c r="AG72" s="58"/>
      <c r="AH72" s="58"/>
    </row>
    <row r="73" spans="2:34" s="60" customFormat="1" ht="22.5" customHeight="1">
      <c r="B73" s="62">
        <v>65</v>
      </c>
      <c r="C73" s="154"/>
      <c r="D73" s="3"/>
      <c r="E73" s="3"/>
      <c r="F73" s="1"/>
      <c r="G73" s="1"/>
      <c r="H73" s="1"/>
      <c r="I73" s="2"/>
      <c r="J73" s="2"/>
      <c r="K73" s="2"/>
      <c r="L73" s="2"/>
      <c r="M73" s="2"/>
      <c r="N73" s="155">
        <f t="shared" ref="N73:N108" si="8">K73-L73</f>
        <v>0</v>
      </c>
      <c r="O73" s="4"/>
      <c r="P73" s="4"/>
      <c r="Q73" s="4"/>
      <c r="R73" s="156">
        <f t="shared" si="6"/>
        <v>0</v>
      </c>
      <c r="S73" s="157" t="str">
        <f t="shared" si="7"/>
        <v xml:space="preserve"> &lt; 1 წელზე </v>
      </c>
      <c r="T73" s="115"/>
      <c r="U73" s="115"/>
      <c r="V73" s="257"/>
      <c r="W73" s="209"/>
      <c r="X73" s="155"/>
      <c r="Y73" s="155"/>
      <c r="Z73" s="155"/>
      <c r="AA73" s="210">
        <f t="shared" si="2"/>
        <v>0</v>
      </c>
      <c r="AB73" s="234">
        <f t="shared" si="3"/>
        <v>0</v>
      </c>
      <c r="AC73" s="58"/>
      <c r="AD73" s="58"/>
      <c r="AE73" s="58"/>
      <c r="AF73" s="58"/>
      <c r="AG73" s="58"/>
      <c r="AH73" s="58"/>
    </row>
    <row r="74" spans="2:34" s="60" customFormat="1" ht="22.5" customHeight="1">
      <c r="B74" s="62">
        <v>66</v>
      </c>
      <c r="C74" s="154"/>
      <c r="D74" s="3"/>
      <c r="E74" s="3"/>
      <c r="F74" s="1"/>
      <c r="G74" s="1"/>
      <c r="H74" s="1"/>
      <c r="I74" s="2"/>
      <c r="J74" s="2"/>
      <c r="K74" s="2"/>
      <c r="L74" s="2"/>
      <c r="M74" s="2"/>
      <c r="N74" s="155">
        <f t="shared" si="8"/>
        <v>0</v>
      </c>
      <c r="O74" s="4"/>
      <c r="P74" s="4"/>
      <c r="Q74" s="4"/>
      <c r="R74" s="156">
        <f t="shared" si="6"/>
        <v>0</v>
      </c>
      <c r="S74" s="157" t="str">
        <f t="shared" si="7"/>
        <v xml:space="preserve"> &lt; 1 წელზე </v>
      </c>
      <c r="T74" s="115"/>
      <c r="U74" s="115"/>
      <c r="V74" s="257"/>
      <c r="W74" s="209"/>
      <c r="X74" s="155"/>
      <c r="Y74" s="155"/>
      <c r="Z74" s="155"/>
      <c r="AA74" s="210">
        <f t="shared" ref="AA74:AA108" si="9">SUM(W74:Z74)</f>
        <v>0</v>
      </c>
      <c r="AB74" s="234">
        <f t="shared" ref="AB74:AB108" si="10">K74-AA74</f>
        <v>0</v>
      </c>
      <c r="AC74" s="58"/>
      <c r="AD74" s="58"/>
      <c r="AE74" s="58"/>
      <c r="AF74" s="58"/>
      <c r="AG74" s="58"/>
      <c r="AH74" s="58"/>
    </row>
    <row r="75" spans="2:34" s="60" customFormat="1" ht="22.5" customHeight="1">
      <c r="B75" s="62">
        <v>67</v>
      </c>
      <c r="C75" s="154"/>
      <c r="D75" s="3"/>
      <c r="E75" s="3"/>
      <c r="F75" s="1"/>
      <c r="G75" s="1"/>
      <c r="H75" s="1"/>
      <c r="I75" s="2"/>
      <c r="J75" s="2"/>
      <c r="K75" s="2"/>
      <c r="L75" s="2"/>
      <c r="M75" s="2"/>
      <c r="N75" s="155">
        <f t="shared" si="8"/>
        <v>0</v>
      </c>
      <c r="O75" s="4"/>
      <c r="P75" s="4"/>
      <c r="Q75" s="4"/>
      <c r="R75" s="156">
        <f t="shared" si="6"/>
        <v>0</v>
      </c>
      <c r="S75" s="157" t="str">
        <f t="shared" si="7"/>
        <v xml:space="preserve"> &lt; 1 წელზე </v>
      </c>
      <c r="T75" s="115"/>
      <c r="U75" s="115"/>
      <c r="V75" s="257"/>
      <c r="W75" s="209"/>
      <c r="X75" s="155"/>
      <c r="Y75" s="155"/>
      <c r="Z75" s="155"/>
      <c r="AA75" s="210">
        <f t="shared" si="9"/>
        <v>0</v>
      </c>
      <c r="AB75" s="234">
        <f t="shared" si="10"/>
        <v>0</v>
      </c>
      <c r="AC75" s="58"/>
      <c r="AD75" s="58"/>
      <c r="AE75" s="58"/>
      <c r="AF75" s="58"/>
      <c r="AG75" s="58"/>
      <c r="AH75" s="58"/>
    </row>
    <row r="76" spans="2:34" s="60" customFormat="1" ht="22.5" customHeight="1">
      <c r="B76" s="62">
        <v>68</v>
      </c>
      <c r="C76" s="154"/>
      <c r="D76" s="3"/>
      <c r="E76" s="3"/>
      <c r="F76" s="1"/>
      <c r="G76" s="1"/>
      <c r="H76" s="1"/>
      <c r="I76" s="2"/>
      <c r="J76" s="2"/>
      <c r="K76" s="2"/>
      <c r="L76" s="2"/>
      <c r="M76" s="2"/>
      <c r="N76" s="155">
        <f t="shared" si="8"/>
        <v>0</v>
      </c>
      <c r="O76" s="4"/>
      <c r="P76" s="4"/>
      <c r="Q76" s="4"/>
      <c r="R76" s="156">
        <f t="shared" si="6"/>
        <v>0</v>
      </c>
      <c r="S76" s="157" t="str">
        <f t="shared" si="7"/>
        <v xml:space="preserve"> &lt; 1 წელზე </v>
      </c>
      <c r="T76" s="115"/>
      <c r="U76" s="115"/>
      <c r="V76" s="48"/>
      <c r="W76" s="209"/>
      <c r="X76" s="155"/>
      <c r="Y76" s="155"/>
      <c r="Z76" s="155"/>
      <c r="AA76" s="210">
        <f t="shared" si="9"/>
        <v>0</v>
      </c>
      <c r="AB76" s="234">
        <f t="shared" si="10"/>
        <v>0</v>
      </c>
      <c r="AC76" s="58"/>
      <c r="AD76" s="58"/>
      <c r="AE76" s="58"/>
      <c r="AF76" s="58"/>
      <c r="AG76" s="58"/>
      <c r="AH76" s="58"/>
    </row>
    <row r="77" spans="2:34" s="60" customFormat="1" ht="22.5" customHeight="1">
      <c r="B77" s="62">
        <v>69</v>
      </c>
      <c r="C77" s="154"/>
      <c r="D77" s="3"/>
      <c r="E77" s="3"/>
      <c r="F77" s="1"/>
      <c r="G77" s="1"/>
      <c r="H77" s="1"/>
      <c r="I77" s="2"/>
      <c r="J77" s="2"/>
      <c r="K77" s="2"/>
      <c r="L77" s="2"/>
      <c r="M77" s="2"/>
      <c r="N77" s="155">
        <f t="shared" si="8"/>
        <v>0</v>
      </c>
      <c r="O77" s="4"/>
      <c r="P77" s="4"/>
      <c r="Q77" s="4"/>
      <c r="R77" s="156">
        <f t="shared" si="6"/>
        <v>0</v>
      </c>
      <c r="S77" s="157" t="str">
        <f t="shared" si="7"/>
        <v xml:space="preserve"> &lt; 1 წელზე </v>
      </c>
      <c r="T77" s="115"/>
      <c r="U77" s="115"/>
      <c r="V77" s="48"/>
      <c r="W77" s="209"/>
      <c r="X77" s="155"/>
      <c r="Y77" s="155"/>
      <c r="Z77" s="155"/>
      <c r="AA77" s="210">
        <f t="shared" si="9"/>
        <v>0</v>
      </c>
      <c r="AB77" s="234">
        <f t="shared" si="10"/>
        <v>0</v>
      </c>
      <c r="AC77" s="58"/>
      <c r="AD77" s="58"/>
      <c r="AE77" s="58"/>
      <c r="AF77" s="58"/>
      <c r="AG77" s="58"/>
      <c r="AH77" s="58"/>
    </row>
    <row r="78" spans="2:34" s="60" customFormat="1" ht="22.5" customHeight="1">
      <c r="B78" s="62">
        <v>70</v>
      </c>
      <c r="C78" s="154"/>
      <c r="D78" s="3"/>
      <c r="E78" s="3"/>
      <c r="F78" s="1"/>
      <c r="G78" s="1"/>
      <c r="H78" s="1"/>
      <c r="I78" s="2"/>
      <c r="J78" s="2"/>
      <c r="K78" s="2"/>
      <c r="L78" s="2"/>
      <c r="M78" s="2"/>
      <c r="N78" s="155">
        <f t="shared" si="8"/>
        <v>0</v>
      </c>
      <c r="O78" s="4"/>
      <c r="P78" s="4"/>
      <c r="Q78" s="4"/>
      <c r="R78" s="156">
        <f t="shared" si="6"/>
        <v>0</v>
      </c>
      <c r="S78" s="157" t="str">
        <f t="shared" si="7"/>
        <v xml:space="preserve"> &lt; 1 წელზე </v>
      </c>
      <c r="T78" s="115"/>
      <c r="U78" s="115"/>
      <c r="V78" s="48"/>
      <c r="W78" s="209"/>
      <c r="X78" s="155"/>
      <c r="Y78" s="155"/>
      <c r="Z78" s="155"/>
      <c r="AA78" s="210">
        <f t="shared" si="9"/>
        <v>0</v>
      </c>
      <c r="AB78" s="234">
        <f t="shared" si="10"/>
        <v>0</v>
      </c>
      <c r="AC78" s="58"/>
      <c r="AD78" s="58"/>
      <c r="AE78" s="58"/>
      <c r="AF78" s="58"/>
      <c r="AG78" s="58"/>
      <c r="AH78" s="58"/>
    </row>
    <row r="79" spans="2:34" s="60" customFormat="1" ht="22.5" customHeight="1">
      <c r="B79" s="62">
        <v>71</v>
      </c>
      <c r="C79" s="154"/>
      <c r="D79" s="3"/>
      <c r="E79" s="3"/>
      <c r="F79" s="1"/>
      <c r="G79" s="1"/>
      <c r="H79" s="1"/>
      <c r="I79" s="2"/>
      <c r="J79" s="2"/>
      <c r="K79" s="2"/>
      <c r="L79" s="2"/>
      <c r="M79" s="2"/>
      <c r="N79" s="155">
        <f t="shared" si="8"/>
        <v>0</v>
      </c>
      <c r="O79" s="4"/>
      <c r="P79" s="4"/>
      <c r="Q79" s="4"/>
      <c r="R79" s="156">
        <f t="shared" si="6"/>
        <v>0</v>
      </c>
      <c r="S79" s="157" t="str">
        <f t="shared" si="7"/>
        <v xml:space="preserve"> &lt; 1 წელზე </v>
      </c>
      <c r="T79" s="115"/>
      <c r="U79" s="115"/>
      <c r="V79" s="48"/>
      <c r="W79" s="209"/>
      <c r="X79" s="155"/>
      <c r="Y79" s="155"/>
      <c r="Z79" s="155"/>
      <c r="AA79" s="210">
        <f t="shared" si="9"/>
        <v>0</v>
      </c>
      <c r="AB79" s="234">
        <f t="shared" si="10"/>
        <v>0</v>
      </c>
      <c r="AC79" s="58"/>
      <c r="AD79" s="58"/>
      <c r="AE79" s="58"/>
      <c r="AF79" s="58"/>
      <c r="AG79" s="58"/>
      <c r="AH79" s="58"/>
    </row>
    <row r="80" spans="2:34" s="60" customFormat="1" ht="22.5" customHeight="1">
      <c r="B80" s="62">
        <v>72</v>
      </c>
      <c r="C80" s="154"/>
      <c r="D80" s="3"/>
      <c r="E80" s="3"/>
      <c r="F80" s="1"/>
      <c r="G80" s="1"/>
      <c r="H80" s="1"/>
      <c r="I80" s="2"/>
      <c r="J80" s="2"/>
      <c r="K80" s="2"/>
      <c r="L80" s="2"/>
      <c r="M80" s="2"/>
      <c r="N80" s="155">
        <f t="shared" si="8"/>
        <v>0</v>
      </c>
      <c r="O80" s="4"/>
      <c r="P80" s="4"/>
      <c r="Q80" s="4"/>
      <c r="R80" s="156">
        <f t="shared" si="6"/>
        <v>0</v>
      </c>
      <c r="S80" s="157" t="str">
        <f t="shared" si="7"/>
        <v xml:space="preserve"> &lt; 1 წელზე </v>
      </c>
      <c r="T80" s="115"/>
      <c r="U80" s="115"/>
      <c r="V80" s="48"/>
      <c r="W80" s="209"/>
      <c r="X80" s="155"/>
      <c r="Y80" s="155"/>
      <c r="Z80" s="155"/>
      <c r="AA80" s="210">
        <f t="shared" si="9"/>
        <v>0</v>
      </c>
      <c r="AB80" s="234">
        <f t="shared" si="10"/>
        <v>0</v>
      </c>
      <c r="AC80" s="58"/>
      <c r="AD80" s="58"/>
      <c r="AE80" s="58"/>
      <c r="AF80" s="58"/>
      <c r="AG80" s="58"/>
      <c r="AH80" s="58"/>
    </row>
    <row r="81" spans="2:34" s="60" customFormat="1" ht="22.5" customHeight="1">
      <c r="B81" s="62">
        <v>73</v>
      </c>
      <c r="C81" s="154"/>
      <c r="D81" s="3"/>
      <c r="E81" s="3"/>
      <c r="F81" s="1"/>
      <c r="G81" s="1"/>
      <c r="H81" s="1"/>
      <c r="I81" s="2"/>
      <c r="J81" s="2"/>
      <c r="K81" s="2"/>
      <c r="L81" s="2"/>
      <c r="M81" s="2"/>
      <c r="N81" s="155">
        <f t="shared" si="8"/>
        <v>0</v>
      </c>
      <c r="O81" s="4"/>
      <c r="P81" s="4"/>
      <c r="Q81" s="4"/>
      <c r="R81" s="156">
        <f t="shared" si="6"/>
        <v>0</v>
      </c>
      <c r="S81" s="157" t="str">
        <f t="shared" si="7"/>
        <v xml:space="preserve"> &lt; 1 წელზე </v>
      </c>
      <c r="T81" s="115"/>
      <c r="U81" s="115"/>
      <c r="V81" s="48"/>
      <c r="W81" s="209"/>
      <c r="X81" s="155"/>
      <c r="Y81" s="155"/>
      <c r="Z81" s="155"/>
      <c r="AA81" s="210">
        <f t="shared" si="9"/>
        <v>0</v>
      </c>
      <c r="AB81" s="234">
        <f t="shared" si="10"/>
        <v>0</v>
      </c>
      <c r="AC81" s="58"/>
      <c r="AD81" s="58"/>
      <c r="AE81" s="58"/>
      <c r="AF81" s="58"/>
      <c r="AG81" s="58"/>
      <c r="AH81" s="58"/>
    </row>
    <row r="82" spans="2:34" s="60" customFormat="1" ht="22.5" customHeight="1">
      <c r="B82" s="62">
        <v>74</v>
      </c>
      <c r="C82" s="154"/>
      <c r="D82" s="3"/>
      <c r="E82" s="3"/>
      <c r="F82" s="1"/>
      <c r="G82" s="1"/>
      <c r="H82" s="1"/>
      <c r="I82" s="2"/>
      <c r="J82" s="2"/>
      <c r="K82" s="2"/>
      <c r="L82" s="2"/>
      <c r="M82" s="2"/>
      <c r="N82" s="155">
        <f t="shared" si="8"/>
        <v>0</v>
      </c>
      <c r="O82" s="4"/>
      <c r="P82" s="4"/>
      <c r="Q82" s="4"/>
      <c r="R82" s="156">
        <f t="shared" si="6"/>
        <v>0</v>
      </c>
      <c r="S82" s="157" t="str">
        <f t="shared" si="7"/>
        <v xml:space="preserve"> &lt; 1 წელზე </v>
      </c>
      <c r="T82" s="115"/>
      <c r="U82" s="115"/>
      <c r="V82" s="48"/>
      <c r="W82" s="209"/>
      <c r="X82" s="155"/>
      <c r="Y82" s="155"/>
      <c r="Z82" s="155"/>
      <c r="AA82" s="210">
        <f t="shared" si="9"/>
        <v>0</v>
      </c>
      <c r="AB82" s="234">
        <f t="shared" si="10"/>
        <v>0</v>
      </c>
      <c r="AC82" s="58"/>
      <c r="AD82" s="58"/>
      <c r="AE82" s="58"/>
      <c r="AF82" s="58"/>
      <c r="AG82" s="58"/>
      <c r="AH82" s="58"/>
    </row>
    <row r="83" spans="2:34" s="60" customFormat="1" ht="22.5" customHeight="1">
      <c r="B83" s="62">
        <v>75</v>
      </c>
      <c r="C83" s="154"/>
      <c r="D83" s="3"/>
      <c r="E83" s="3"/>
      <c r="F83" s="1"/>
      <c r="G83" s="1"/>
      <c r="H83" s="1"/>
      <c r="I83" s="2"/>
      <c r="J83" s="2"/>
      <c r="K83" s="2"/>
      <c r="L83" s="2"/>
      <c r="M83" s="2"/>
      <c r="N83" s="155">
        <f t="shared" si="8"/>
        <v>0</v>
      </c>
      <c r="O83" s="4"/>
      <c r="P83" s="4"/>
      <c r="Q83" s="4"/>
      <c r="R83" s="156">
        <f t="shared" si="6"/>
        <v>0</v>
      </c>
      <c r="S83" s="157" t="str">
        <f t="shared" si="7"/>
        <v xml:space="preserve"> &lt; 1 წელზე </v>
      </c>
      <c r="T83" s="115"/>
      <c r="U83" s="115"/>
      <c r="V83" s="48"/>
      <c r="W83" s="209"/>
      <c r="X83" s="155"/>
      <c r="Y83" s="155"/>
      <c r="Z83" s="155"/>
      <c r="AA83" s="210">
        <f t="shared" si="9"/>
        <v>0</v>
      </c>
      <c r="AB83" s="234">
        <f t="shared" si="10"/>
        <v>0</v>
      </c>
      <c r="AC83" s="58"/>
      <c r="AD83" s="58"/>
      <c r="AE83" s="58"/>
      <c r="AF83" s="58"/>
      <c r="AG83" s="58"/>
      <c r="AH83" s="58"/>
    </row>
    <row r="84" spans="2:34" s="60" customFormat="1" ht="22.5" customHeight="1">
      <c r="B84" s="62">
        <v>76</v>
      </c>
      <c r="C84" s="154"/>
      <c r="D84" s="3"/>
      <c r="E84" s="3"/>
      <c r="F84" s="1"/>
      <c r="G84" s="1"/>
      <c r="H84" s="1"/>
      <c r="I84" s="2"/>
      <c r="J84" s="2"/>
      <c r="K84" s="2"/>
      <c r="L84" s="2"/>
      <c r="M84" s="2"/>
      <c r="N84" s="155">
        <f t="shared" si="8"/>
        <v>0</v>
      </c>
      <c r="O84" s="4"/>
      <c r="P84" s="4"/>
      <c r="Q84" s="4"/>
      <c r="R84" s="156">
        <f t="shared" si="6"/>
        <v>0</v>
      </c>
      <c r="S84" s="157" t="str">
        <f t="shared" si="7"/>
        <v xml:space="preserve"> &lt; 1 წელზე </v>
      </c>
      <c r="T84" s="115"/>
      <c r="U84" s="115"/>
      <c r="V84" s="48"/>
      <c r="W84" s="209"/>
      <c r="X84" s="155"/>
      <c r="Y84" s="155"/>
      <c r="Z84" s="155"/>
      <c r="AA84" s="210">
        <f t="shared" si="9"/>
        <v>0</v>
      </c>
      <c r="AB84" s="234">
        <f t="shared" si="10"/>
        <v>0</v>
      </c>
      <c r="AC84" s="58"/>
      <c r="AD84" s="58"/>
      <c r="AE84" s="58"/>
      <c r="AF84" s="58"/>
      <c r="AG84" s="58"/>
      <c r="AH84" s="58"/>
    </row>
    <row r="85" spans="2:34" s="60" customFormat="1" ht="22.5" customHeight="1">
      <c r="B85" s="62">
        <v>77</v>
      </c>
      <c r="C85" s="154"/>
      <c r="D85" s="3"/>
      <c r="E85" s="3"/>
      <c r="F85" s="1"/>
      <c r="G85" s="1"/>
      <c r="H85" s="1"/>
      <c r="I85" s="2"/>
      <c r="J85" s="2"/>
      <c r="K85" s="2"/>
      <c r="L85" s="2"/>
      <c r="M85" s="2"/>
      <c r="N85" s="155">
        <f t="shared" si="8"/>
        <v>0</v>
      </c>
      <c r="O85" s="4"/>
      <c r="P85" s="4"/>
      <c r="Q85" s="4"/>
      <c r="R85" s="156">
        <f t="shared" si="6"/>
        <v>0</v>
      </c>
      <c r="S85" s="157" t="str">
        <f t="shared" si="7"/>
        <v xml:space="preserve"> &lt; 1 წელზე </v>
      </c>
      <c r="T85" s="115"/>
      <c r="U85" s="115"/>
      <c r="V85" s="48"/>
      <c r="W85" s="209"/>
      <c r="X85" s="155"/>
      <c r="Y85" s="155"/>
      <c r="Z85" s="155"/>
      <c r="AA85" s="210">
        <f t="shared" si="9"/>
        <v>0</v>
      </c>
      <c r="AB85" s="234">
        <f t="shared" si="10"/>
        <v>0</v>
      </c>
      <c r="AC85" s="58"/>
      <c r="AD85" s="58"/>
      <c r="AE85" s="58"/>
      <c r="AF85" s="58"/>
      <c r="AG85" s="58"/>
      <c r="AH85" s="58"/>
    </row>
    <row r="86" spans="2:34" s="60" customFormat="1" ht="22.5" customHeight="1">
      <c r="B86" s="62">
        <v>78</v>
      </c>
      <c r="C86" s="154"/>
      <c r="D86" s="3"/>
      <c r="E86" s="3"/>
      <c r="F86" s="1"/>
      <c r="G86" s="1"/>
      <c r="H86" s="1"/>
      <c r="I86" s="2"/>
      <c r="J86" s="2"/>
      <c r="K86" s="2"/>
      <c r="L86" s="2"/>
      <c r="M86" s="2"/>
      <c r="N86" s="155">
        <f t="shared" si="8"/>
        <v>0</v>
      </c>
      <c r="O86" s="4"/>
      <c r="P86" s="4"/>
      <c r="Q86" s="4"/>
      <c r="R86" s="156">
        <f t="shared" si="6"/>
        <v>0</v>
      </c>
      <c r="S86" s="157" t="str">
        <f t="shared" si="7"/>
        <v xml:space="preserve"> &lt; 1 წელზე </v>
      </c>
      <c r="T86" s="115"/>
      <c r="U86" s="115"/>
      <c r="V86" s="48"/>
      <c r="W86" s="209"/>
      <c r="X86" s="155"/>
      <c r="Y86" s="155"/>
      <c r="Z86" s="155"/>
      <c r="AA86" s="210">
        <f t="shared" si="9"/>
        <v>0</v>
      </c>
      <c r="AB86" s="234">
        <f t="shared" si="10"/>
        <v>0</v>
      </c>
      <c r="AC86" s="58"/>
      <c r="AD86" s="58"/>
      <c r="AE86" s="58"/>
      <c r="AF86" s="58"/>
      <c r="AG86" s="58"/>
      <c r="AH86" s="58"/>
    </row>
    <row r="87" spans="2:34" s="60" customFormat="1" ht="22.5" customHeight="1">
      <c r="B87" s="62">
        <v>79</v>
      </c>
      <c r="C87" s="154"/>
      <c r="D87" s="3"/>
      <c r="E87" s="3"/>
      <c r="F87" s="1"/>
      <c r="G87" s="1"/>
      <c r="H87" s="1"/>
      <c r="I87" s="2"/>
      <c r="J87" s="2"/>
      <c r="K87" s="2"/>
      <c r="L87" s="2"/>
      <c r="M87" s="2"/>
      <c r="N87" s="155">
        <f t="shared" si="8"/>
        <v>0</v>
      </c>
      <c r="O87" s="4"/>
      <c r="P87" s="4"/>
      <c r="Q87" s="4"/>
      <c r="R87" s="156">
        <f t="shared" si="6"/>
        <v>0</v>
      </c>
      <c r="S87" s="157" t="str">
        <f t="shared" si="7"/>
        <v xml:space="preserve"> &lt; 1 წელზე </v>
      </c>
      <c r="T87" s="115"/>
      <c r="U87" s="115"/>
      <c r="V87" s="48"/>
      <c r="W87" s="209"/>
      <c r="X87" s="155"/>
      <c r="Y87" s="155"/>
      <c r="Z87" s="155"/>
      <c r="AA87" s="210">
        <f t="shared" si="9"/>
        <v>0</v>
      </c>
      <c r="AB87" s="234">
        <f t="shared" si="10"/>
        <v>0</v>
      </c>
      <c r="AC87" s="58"/>
      <c r="AD87" s="58"/>
      <c r="AE87" s="58"/>
      <c r="AF87" s="58"/>
      <c r="AG87" s="58"/>
      <c r="AH87" s="58"/>
    </row>
    <row r="88" spans="2:34" s="60" customFormat="1" ht="22.5" customHeight="1">
      <c r="B88" s="62">
        <v>80</v>
      </c>
      <c r="C88" s="154"/>
      <c r="D88" s="3"/>
      <c r="E88" s="3"/>
      <c r="F88" s="1"/>
      <c r="G88" s="1"/>
      <c r="H88" s="1"/>
      <c r="I88" s="2"/>
      <c r="J88" s="2"/>
      <c r="K88" s="2"/>
      <c r="L88" s="2"/>
      <c r="M88" s="2"/>
      <c r="N88" s="155">
        <f t="shared" si="8"/>
        <v>0</v>
      </c>
      <c r="O88" s="4"/>
      <c r="P88" s="4"/>
      <c r="Q88" s="4"/>
      <c r="R88" s="156">
        <f t="shared" si="6"/>
        <v>0</v>
      </c>
      <c r="S88" s="157" t="str">
        <f t="shared" si="7"/>
        <v xml:space="preserve"> &lt; 1 წელზე </v>
      </c>
      <c r="T88" s="115"/>
      <c r="U88" s="115"/>
      <c r="V88" s="48"/>
      <c r="W88" s="209"/>
      <c r="X88" s="155"/>
      <c r="Y88" s="155"/>
      <c r="Z88" s="155"/>
      <c r="AA88" s="210">
        <f t="shared" si="9"/>
        <v>0</v>
      </c>
      <c r="AB88" s="234">
        <f t="shared" si="10"/>
        <v>0</v>
      </c>
      <c r="AC88" s="58"/>
      <c r="AD88" s="58"/>
      <c r="AE88" s="58"/>
      <c r="AF88" s="58"/>
      <c r="AG88" s="58"/>
      <c r="AH88" s="58"/>
    </row>
    <row r="89" spans="2:34" s="60" customFormat="1" ht="22.5" customHeight="1">
      <c r="B89" s="62">
        <v>81</v>
      </c>
      <c r="C89" s="154"/>
      <c r="D89" s="3"/>
      <c r="E89" s="3"/>
      <c r="F89" s="1"/>
      <c r="G89" s="1"/>
      <c r="H89" s="1"/>
      <c r="I89" s="2"/>
      <c r="J89" s="2"/>
      <c r="K89" s="2"/>
      <c r="L89" s="2"/>
      <c r="M89" s="2"/>
      <c r="N89" s="155">
        <f t="shared" si="8"/>
        <v>0</v>
      </c>
      <c r="O89" s="4"/>
      <c r="P89" s="4"/>
      <c r="Q89" s="4"/>
      <c r="R89" s="156">
        <f t="shared" si="6"/>
        <v>0</v>
      </c>
      <c r="S89" s="157" t="str">
        <f t="shared" si="7"/>
        <v xml:space="preserve"> &lt; 1 წელზე </v>
      </c>
      <c r="T89" s="115"/>
      <c r="U89" s="115"/>
      <c r="V89" s="48"/>
      <c r="W89" s="209"/>
      <c r="X89" s="155"/>
      <c r="Y89" s="155"/>
      <c r="Z89" s="155"/>
      <c r="AA89" s="210">
        <f t="shared" si="9"/>
        <v>0</v>
      </c>
      <c r="AB89" s="234">
        <f t="shared" si="10"/>
        <v>0</v>
      </c>
      <c r="AC89" s="58"/>
      <c r="AD89" s="58"/>
      <c r="AE89" s="58"/>
      <c r="AF89" s="58"/>
      <c r="AG89" s="58"/>
      <c r="AH89" s="58"/>
    </row>
    <row r="90" spans="2:34" s="60" customFormat="1" ht="22.5" customHeight="1">
      <c r="B90" s="62">
        <v>82</v>
      </c>
      <c r="C90" s="154"/>
      <c r="D90" s="3"/>
      <c r="E90" s="3"/>
      <c r="F90" s="1"/>
      <c r="G90" s="1"/>
      <c r="H90" s="1"/>
      <c r="I90" s="2"/>
      <c r="J90" s="2"/>
      <c r="K90" s="2"/>
      <c r="L90" s="2"/>
      <c r="M90" s="2"/>
      <c r="N90" s="155">
        <f t="shared" si="8"/>
        <v>0</v>
      </c>
      <c r="O90" s="4"/>
      <c r="P90" s="4"/>
      <c r="Q90" s="4"/>
      <c r="R90" s="156">
        <f t="shared" si="6"/>
        <v>0</v>
      </c>
      <c r="S90" s="157" t="str">
        <f t="shared" si="7"/>
        <v xml:space="preserve"> &lt; 1 წელზე </v>
      </c>
      <c r="T90" s="115"/>
      <c r="U90" s="115"/>
      <c r="V90" s="48"/>
      <c r="W90" s="209"/>
      <c r="X90" s="155"/>
      <c r="Y90" s="155"/>
      <c r="Z90" s="155"/>
      <c r="AA90" s="210">
        <f t="shared" si="9"/>
        <v>0</v>
      </c>
      <c r="AB90" s="234">
        <f t="shared" si="10"/>
        <v>0</v>
      </c>
      <c r="AC90" s="58"/>
      <c r="AD90" s="58"/>
      <c r="AE90" s="58"/>
      <c r="AF90" s="58"/>
      <c r="AG90" s="58"/>
      <c r="AH90" s="58"/>
    </row>
    <row r="91" spans="2:34" s="60" customFormat="1" ht="22.5" customHeight="1">
      <c r="B91" s="62">
        <v>83</v>
      </c>
      <c r="C91" s="154"/>
      <c r="D91" s="3"/>
      <c r="E91" s="3"/>
      <c r="F91" s="1"/>
      <c r="G91" s="1"/>
      <c r="H91" s="1"/>
      <c r="I91" s="2"/>
      <c r="J91" s="2"/>
      <c r="K91" s="2"/>
      <c r="L91" s="2"/>
      <c r="M91" s="2"/>
      <c r="N91" s="155">
        <f t="shared" si="8"/>
        <v>0</v>
      </c>
      <c r="O91" s="4"/>
      <c r="P91" s="4"/>
      <c r="Q91" s="4"/>
      <c r="R91" s="156">
        <f t="shared" si="6"/>
        <v>0</v>
      </c>
      <c r="S91" s="157" t="str">
        <f t="shared" si="7"/>
        <v xml:space="preserve"> &lt; 1 წელზე </v>
      </c>
      <c r="T91" s="115"/>
      <c r="U91" s="115"/>
      <c r="V91" s="48"/>
      <c r="W91" s="209"/>
      <c r="X91" s="155"/>
      <c r="Y91" s="155"/>
      <c r="Z91" s="155"/>
      <c r="AA91" s="210">
        <f t="shared" si="9"/>
        <v>0</v>
      </c>
      <c r="AB91" s="234">
        <f t="shared" si="10"/>
        <v>0</v>
      </c>
      <c r="AC91" s="58"/>
      <c r="AD91" s="58"/>
      <c r="AE91" s="58"/>
      <c r="AF91" s="58"/>
      <c r="AG91" s="58"/>
      <c r="AH91" s="58"/>
    </row>
    <row r="92" spans="2:34" s="60" customFormat="1" ht="22.5" customHeight="1">
      <c r="B92" s="62">
        <v>84</v>
      </c>
      <c r="C92" s="154"/>
      <c r="D92" s="3"/>
      <c r="E92" s="3"/>
      <c r="F92" s="1"/>
      <c r="G92" s="1"/>
      <c r="H92" s="1"/>
      <c r="I92" s="2"/>
      <c r="J92" s="2"/>
      <c r="K92" s="2"/>
      <c r="L92" s="2"/>
      <c r="M92" s="2"/>
      <c r="N92" s="155">
        <f t="shared" si="8"/>
        <v>0</v>
      </c>
      <c r="O92" s="4"/>
      <c r="P92" s="4"/>
      <c r="Q92" s="4"/>
      <c r="R92" s="156">
        <f t="shared" si="6"/>
        <v>0</v>
      </c>
      <c r="S92" s="157" t="str">
        <f t="shared" si="7"/>
        <v xml:space="preserve"> &lt; 1 წელზე </v>
      </c>
      <c r="T92" s="115"/>
      <c r="U92" s="115"/>
      <c r="V92" s="48"/>
      <c r="W92" s="209"/>
      <c r="X92" s="155"/>
      <c r="Y92" s="155"/>
      <c r="Z92" s="155"/>
      <c r="AA92" s="210">
        <f t="shared" si="9"/>
        <v>0</v>
      </c>
      <c r="AB92" s="234">
        <f t="shared" si="10"/>
        <v>0</v>
      </c>
      <c r="AC92" s="58"/>
      <c r="AD92" s="58"/>
      <c r="AE92" s="58"/>
      <c r="AF92" s="58"/>
      <c r="AG92" s="58"/>
      <c r="AH92" s="58"/>
    </row>
    <row r="93" spans="2:34" s="60" customFormat="1" ht="22.5" customHeight="1">
      <c r="B93" s="62">
        <v>85</v>
      </c>
      <c r="C93" s="154"/>
      <c r="D93" s="3"/>
      <c r="E93" s="3"/>
      <c r="F93" s="1"/>
      <c r="G93" s="1"/>
      <c r="H93" s="1"/>
      <c r="I93" s="2"/>
      <c r="J93" s="2"/>
      <c r="K93" s="2"/>
      <c r="L93" s="2"/>
      <c r="M93" s="2"/>
      <c r="N93" s="155">
        <f t="shared" si="8"/>
        <v>0</v>
      </c>
      <c r="O93" s="4"/>
      <c r="P93" s="4"/>
      <c r="Q93" s="4"/>
      <c r="R93" s="156">
        <f t="shared" si="6"/>
        <v>0</v>
      </c>
      <c r="S93" s="157" t="str">
        <f t="shared" si="7"/>
        <v xml:space="preserve"> &lt; 1 წელზე </v>
      </c>
      <c r="T93" s="115"/>
      <c r="U93" s="115"/>
      <c r="V93" s="48"/>
      <c r="W93" s="209"/>
      <c r="X93" s="155"/>
      <c r="Y93" s="155"/>
      <c r="Z93" s="155"/>
      <c r="AA93" s="210">
        <f t="shared" si="9"/>
        <v>0</v>
      </c>
      <c r="AB93" s="234">
        <f t="shared" si="10"/>
        <v>0</v>
      </c>
      <c r="AC93" s="58"/>
      <c r="AD93" s="58"/>
      <c r="AE93" s="58"/>
      <c r="AF93" s="58"/>
      <c r="AG93" s="58"/>
      <c r="AH93" s="58"/>
    </row>
    <row r="94" spans="2:34" s="60" customFormat="1" ht="22.5" customHeight="1">
      <c r="B94" s="62">
        <v>86</v>
      </c>
      <c r="C94" s="154"/>
      <c r="D94" s="3"/>
      <c r="E94" s="3"/>
      <c r="F94" s="1"/>
      <c r="G94" s="1"/>
      <c r="H94" s="1"/>
      <c r="I94" s="2"/>
      <c r="J94" s="2"/>
      <c r="K94" s="2"/>
      <c r="L94" s="2"/>
      <c r="M94" s="2"/>
      <c r="N94" s="155">
        <f t="shared" si="8"/>
        <v>0</v>
      </c>
      <c r="O94" s="4"/>
      <c r="P94" s="4"/>
      <c r="Q94" s="4"/>
      <c r="R94" s="156">
        <f t="shared" si="6"/>
        <v>0</v>
      </c>
      <c r="S94" s="157" t="str">
        <f t="shared" si="7"/>
        <v xml:space="preserve"> &lt; 1 წელზე </v>
      </c>
      <c r="T94" s="115"/>
      <c r="U94" s="115"/>
      <c r="V94" s="48"/>
      <c r="W94" s="209"/>
      <c r="X94" s="155"/>
      <c r="Y94" s="155"/>
      <c r="Z94" s="155"/>
      <c r="AA94" s="210">
        <f t="shared" si="9"/>
        <v>0</v>
      </c>
      <c r="AB94" s="234">
        <f t="shared" si="10"/>
        <v>0</v>
      </c>
      <c r="AC94" s="58"/>
      <c r="AD94" s="58"/>
      <c r="AE94" s="58"/>
      <c r="AF94" s="58"/>
      <c r="AG94" s="58"/>
      <c r="AH94" s="58"/>
    </row>
    <row r="95" spans="2:34" s="60" customFormat="1" ht="22.5" customHeight="1">
      <c r="B95" s="62">
        <v>87</v>
      </c>
      <c r="C95" s="154"/>
      <c r="D95" s="3"/>
      <c r="E95" s="3"/>
      <c r="F95" s="1"/>
      <c r="G95" s="1"/>
      <c r="H95" s="1"/>
      <c r="I95" s="2"/>
      <c r="J95" s="2"/>
      <c r="K95" s="2"/>
      <c r="L95" s="2"/>
      <c r="M95" s="2"/>
      <c r="N95" s="155">
        <f t="shared" si="8"/>
        <v>0</v>
      </c>
      <c r="O95" s="4"/>
      <c r="P95" s="4"/>
      <c r="Q95" s="4"/>
      <c r="R95" s="156">
        <f t="shared" si="6"/>
        <v>0</v>
      </c>
      <c r="S95" s="157" t="str">
        <f t="shared" si="7"/>
        <v xml:space="preserve"> &lt; 1 წელზე </v>
      </c>
      <c r="T95" s="115"/>
      <c r="U95" s="115"/>
      <c r="V95" s="48"/>
      <c r="W95" s="209"/>
      <c r="X95" s="155"/>
      <c r="Y95" s="155"/>
      <c r="Z95" s="155"/>
      <c r="AA95" s="210">
        <f t="shared" si="9"/>
        <v>0</v>
      </c>
      <c r="AB95" s="234">
        <f t="shared" si="10"/>
        <v>0</v>
      </c>
      <c r="AC95" s="58"/>
      <c r="AD95" s="58"/>
      <c r="AE95" s="58"/>
      <c r="AF95" s="58"/>
      <c r="AG95" s="58"/>
      <c r="AH95" s="58"/>
    </row>
    <row r="96" spans="2:34" s="60" customFormat="1" ht="22.5" customHeight="1">
      <c r="B96" s="62">
        <v>88</v>
      </c>
      <c r="C96" s="154"/>
      <c r="D96" s="3"/>
      <c r="E96" s="3"/>
      <c r="F96" s="1"/>
      <c r="G96" s="1"/>
      <c r="H96" s="1"/>
      <c r="I96" s="2"/>
      <c r="J96" s="2"/>
      <c r="K96" s="2"/>
      <c r="L96" s="2"/>
      <c r="M96" s="2"/>
      <c r="N96" s="155">
        <f t="shared" si="8"/>
        <v>0</v>
      </c>
      <c r="O96" s="4"/>
      <c r="P96" s="4"/>
      <c r="Q96" s="4"/>
      <c r="R96" s="156">
        <f t="shared" si="6"/>
        <v>0</v>
      </c>
      <c r="S96" s="157" t="str">
        <f t="shared" si="7"/>
        <v xml:space="preserve"> &lt; 1 წელზე </v>
      </c>
      <c r="T96" s="115"/>
      <c r="U96" s="115"/>
      <c r="V96" s="48"/>
      <c r="W96" s="209"/>
      <c r="X96" s="155"/>
      <c r="Y96" s="155"/>
      <c r="Z96" s="155"/>
      <c r="AA96" s="210">
        <f t="shared" si="9"/>
        <v>0</v>
      </c>
      <c r="AB96" s="234">
        <f t="shared" si="10"/>
        <v>0</v>
      </c>
      <c r="AC96" s="58"/>
      <c r="AD96" s="58"/>
      <c r="AE96" s="58"/>
      <c r="AF96" s="58"/>
      <c r="AG96" s="58"/>
      <c r="AH96" s="58"/>
    </row>
    <row r="97" spans="2:34" s="60" customFormat="1" ht="22.5" customHeight="1">
      <c r="B97" s="62">
        <v>89</v>
      </c>
      <c r="C97" s="154"/>
      <c r="D97" s="3"/>
      <c r="E97" s="3"/>
      <c r="F97" s="1"/>
      <c r="G97" s="1"/>
      <c r="H97" s="1"/>
      <c r="I97" s="2"/>
      <c r="J97" s="2"/>
      <c r="K97" s="2"/>
      <c r="L97" s="2"/>
      <c r="M97" s="2"/>
      <c r="N97" s="155">
        <f t="shared" si="8"/>
        <v>0</v>
      </c>
      <c r="O97" s="4"/>
      <c r="P97" s="4"/>
      <c r="Q97" s="4"/>
      <c r="R97" s="156">
        <f t="shared" si="6"/>
        <v>0</v>
      </c>
      <c r="S97" s="157" t="str">
        <f t="shared" si="7"/>
        <v xml:space="preserve"> &lt; 1 წელზე </v>
      </c>
      <c r="T97" s="115"/>
      <c r="U97" s="115"/>
      <c r="V97" s="48"/>
      <c r="W97" s="209"/>
      <c r="X97" s="155"/>
      <c r="Y97" s="155"/>
      <c r="Z97" s="155"/>
      <c r="AA97" s="210">
        <f t="shared" si="9"/>
        <v>0</v>
      </c>
      <c r="AB97" s="234">
        <f t="shared" si="10"/>
        <v>0</v>
      </c>
      <c r="AC97" s="58"/>
      <c r="AD97" s="58"/>
      <c r="AE97" s="58"/>
      <c r="AF97" s="58"/>
      <c r="AG97" s="58"/>
      <c r="AH97" s="58"/>
    </row>
    <row r="98" spans="2:34" s="60" customFormat="1" ht="22.5" customHeight="1">
      <c r="B98" s="62">
        <v>90</v>
      </c>
      <c r="C98" s="154"/>
      <c r="D98" s="3"/>
      <c r="E98" s="3"/>
      <c r="F98" s="1"/>
      <c r="G98" s="1"/>
      <c r="H98" s="1"/>
      <c r="I98" s="2"/>
      <c r="J98" s="2"/>
      <c r="K98" s="2"/>
      <c r="L98" s="2"/>
      <c r="M98" s="2"/>
      <c r="N98" s="155">
        <f t="shared" si="8"/>
        <v>0</v>
      </c>
      <c r="O98" s="4"/>
      <c r="P98" s="4"/>
      <c r="Q98" s="4"/>
      <c r="R98" s="156">
        <f t="shared" si="6"/>
        <v>0</v>
      </c>
      <c r="S98" s="157" t="str">
        <f t="shared" si="7"/>
        <v xml:space="preserve"> &lt; 1 წელზე </v>
      </c>
      <c r="T98" s="115"/>
      <c r="U98" s="115"/>
      <c r="V98" s="48"/>
      <c r="W98" s="209"/>
      <c r="X98" s="155"/>
      <c r="Y98" s="155"/>
      <c r="Z98" s="155"/>
      <c r="AA98" s="210">
        <f t="shared" si="9"/>
        <v>0</v>
      </c>
      <c r="AB98" s="234">
        <f t="shared" si="10"/>
        <v>0</v>
      </c>
      <c r="AC98" s="58"/>
      <c r="AD98" s="58"/>
      <c r="AE98" s="58"/>
      <c r="AF98" s="58"/>
      <c r="AG98" s="58"/>
      <c r="AH98" s="58"/>
    </row>
    <row r="99" spans="2:34" s="60" customFormat="1" ht="22.5" customHeight="1">
      <c r="B99" s="62">
        <v>91</v>
      </c>
      <c r="C99" s="154"/>
      <c r="D99" s="3"/>
      <c r="E99" s="3"/>
      <c r="F99" s="1"/>
      <c r="G99" s="1"/>
      <c r="H99" s="1"/>
      <c r="I99" s="2"/>
      <c r="J99" s="2"/>
      <c r="K99" s="2"/>
      <c r="L99" s="2"/>
      <c r="M99" s="2"/>
      <c r="N99" s="155">
        <f t="shared" si="8"/>
        <v>0</v>
      </c>
      <c r="O99" s="4"/>
      <c r="P99" s="4"/>
      <c r="Q99" s="4"/>
      <c r="R99" s="156">
        <f t="shared" si="6"/>
        <v>0</v>
      </c>
      <c r="S99" s="157" t="str">
        <f t="shared" si="7"/>
        <v xml:space="preserve"> &lt; 1 წელზე </v>
      </c>
      <c r="T99" s="115"/>
      <c r="U99" s="115"/>
      <c r="V99" s="48"/>
      <c r="W99" s="209"/>
      <c r="X99" s="155"/>
      <c r="Y99" s="155"/>
      <c r="Z99" s="155"/>
      <c r="AA99" s="210">
        <f t="shared" si="9"/>
        <v>0</v>
      </c>
      <c r="AB99" s="234">
        <f t="shared" si="10"/>
        <v>0</v>
      </c>
      <c r="AC99" s="58"/>
      <c r="AD99" s="58"/>
      <c r="AE99" s="58"/>
      <c r="AF99" s="58"/>
      <c r="AG99" s="58"/>
      <c r="AH99" s="58"/>
    </row>
    <row r="100" spans="2:34" s="60" customFormat="1" ht="22.5" customHeight="1">
      <c r="B100" s="62">
        <v>92</v>
      </c>
      <c r="C100" s="154"/>
      <c r="D100" s="3"/>
      <c r="E100" s="3"/>
      <c r="F100" s="1"/>
      <c r="G100" s="1"/>
      <c r="H100" s="1"/>
      <c r="I100" s="2"/>
      <c r="J100" s="2"/>
      <c r="K100" s="2"/>
      <c r="L100" s="2"/>
      <c r="M100" s="2"/>
      <c r="N100" s="155">
        <f t="shared" si="8"/>
        <v>0</v>
      </c>
      <c r="O100" s="4"/>
      <c r="P100" s="4"/>
      <c r="Q100" s="4"/>
      <c r="R100" s="156">
        <f t="shared" si="6"/>
        <v>0</v>
      </c>
      <c r="S100" s="157" t="str">
        <f t="shared" si="7"/>
        <v xml:space="preserve"> &lt; 1 წელზე </v>
      </c>
      <c r="T100" s="115"/>
      <c r="U100" s="115"/>
      <c r="V100" s="48"/>
      <c r="W100" s="209"/>
      <c r="X100" s="155"/>
      <c r="Y100" s="155"/>
      <c r="Z100" s="155"/>
      <c r="AA100" s="210">
        <f t="shared" si="9"/>
        <v>0</v>
      </c>
      <c r="AB100" s="234">
        <f t="shared" si="10"/>
        <v>0</v>
      </c>
      <c r="AC100" s="58"/>
      <c r="AD100" s="58"/>
      <c r="AE100" s="58"/>
      <c r="AF100" s="58"/>
      <c r="AG100" s="58"/>
      <c r="AH100" s="58"/>
    </row>
    <row r="101" spans="2:34" s="60" customFormat="1" ht="22.5" customHeight="1">
      <c r="B101" s="62">
        <v>93</v>
      </c>
      <c r="C101" s="154"/>
      <c r="D101" s="3"/>
      <c r="E101" s="3"/>
      <c r="F101" s="1"/>
      <c r="G101" s="1"/>
      <c r="H101" s="1"/>
      <c r="I101" s="2"/>
      <c r="J101" s="2"/>
      <c r="K101" s="2"/>
      <c r="L101" s="2"/>
      <c r="M101" s="2"/>
      <c r="N101" s="155">
        <f t="shared" si="8"/>
        <v>0</v>
      </c>
      <c r="O101" s="4"/>
      <c r="P101" s="4"/>
      <c r="Q101" s="4"/>
      <c r="R101" s="156">
        <f t="shared" si="6"/>
        <v>0</v>
      </c>
      <c r="S101" s="157" t="str">
        <f t="shared" si="7"/>
        <v xml:space="preserve"> &lt; 1 წელზე </v>
      </c>
      <c r="T101" s="115"/>
      <c r="U101" s="115"/>
      <c r="V101" s="48"/>
      <c r="W101" s="209"/>
      <c r="X101" s="155"/>
      <c r="Y101" s="155"/>
      <c r="Z101" s="155"/>
      <c r="AA101" s="210">
        <f t="shared" si="9"/>
        <v>0</v>
      </c>
      <c r="AB101" s="234">
        <f t="shared" si="10"/>
        <v>0</v>
      </c>
      <c r="AC101" s="58"/>
      <c r="AD101" s="58"/>
      <c r="AE101" s="58"/>
      <c r="AF101" s="58"/>
      <c r="AG101" s="58"/>
      <c r="AH101" s="58"/>
    </row>
    <row r="102" spans="2:34" s="60" customFormat="1" ht="22.5" customHeight="1">
      <c r="B102" s="62">
        <v>94</v>
      </c>
      <c r="C102" s="154"/>
      <c r="D102" s="3"/>
      <c r="E102" s="3"/>
      <c r="F102" s="1"/>
      <c r="G102" s="1"/>
      <c r="H102" s="1"/>
      <c r="I102" s="2"/>
      <c r="J102" s="2"/>
      <c r="K102" s="2"/>
      <c r="L102" s="2"/>
      <c r="M102" s="2"/>
      <c r="N102" s="155">
        <f t="shared" si="8"/>
        <v>0</v>
      </c>
      <c r="O102" s="4"/>
      <c r="P102" s="4"/>
      <c r="Q102" s="4"/>
      <c r="R102" s="156">
        <f t="shared" si="6"/>
        <v>0</v>
      </c>
      <c r="S102" s="157" t="str">
        <f t="shared" si="7"/>
        <v xml:space="preserve"> &lt; 1 წელზე </v>
      </c>
      <c r="T102" s="115"/>
      <c r="U102" s="115"/>
      <c r="V102" s="48"/>
      <c r="W102" s="209"/>
      <c r="X102" s="155"/>
      <c r="Y102" s="155"/>
      <c r="Z102" s="155"/>
      <c r="AA102" s="210">
        <f t="shared" si="9"/>
        <v>0</v>
      </c>
      <c r="AB102" s="234">
        <f t="shared" si="10"/>
        <v>0</v>
      </c>
      <c r="AC102" s="58"/>
      <c r="AD102" s="58"/>
      <c r="AE102" s="58"/>
      <c r="AF102" s="58"/>
      <c r="AG102" s="58"/>
      <c r="AH102" s="58"/>
    </row>
    <row r="103" spans="2:34" s="60" customFormat="1" ht="22.5" customHeight="1">
      <c r="B103" s="62">
        <v>95</v>
      </c>
      <c r="C103" s="154"/>
      <c r="D103" s="3"/>
      <c r="E103" s="3"/>
      <c r="F103" s="1"/>
      <c r="G103" s="1"/>
      <c r="H103" s="1"/>
      <c r="I103" s="2"/>
      <c r="J103" s="2"/>
      <c r="K103" s="2"/>
      <c r="L103" s="2"/>
      <c r="M103" s="2"/>
      <c r="N103" s="155">
        <f t="shared" si="8"/>
        <v>0</v>
      </c>
      <c r="O103" s="4"/>
      <c r="P103" s="4"/>
      <c r="Q103" s="4"/>
      <c r="R103" s="156">
        <f t="shared" si="6"/>
        <v>0</v>
      </c>
      <c r="S103" s="157" t="str">
        <f t="shared" si="7"/>
        <v xml:space="preserve"> &lt; 1 წელზე </v>
      </c>
      <c r="T103" s="115"/>
      <c r="U103" s="115"/>
      <c r="V103" s="48"/>
      <c r="W103" s="209"/>
      <c r="X103" s="155"/>
      <c r="Y103" s="155"/>
      <c r="Z103" s="155"/>
      <c r="AA103" s="210">
        <f t="shared" si="9"/>
        <v>0</v>
      </c>
      <c r="AB103" s="234">
        <f t="shared" si="10"/>
        <v>0</v>
      </c>
      <c r="AC103" s="58"/>
      <c r="AD103" s="58"/>
      <c r="AE103" s="58"/>
      <c r="AF103" s="58"/>
      <c r="AG103" s="58"/>
      <c r="AH103" s="58"/>
    </row>
    <row r="104" spans="2:34" s="60" customFormat="1" ht="22.5" customHeight="1">
      <c r="B104" s="62">
        <v>96</v>
      </c>
      <c r="C104" s="154"/>
      <c r="D104" s="3"/>
      <c r="E104" s="3"/>
      <c r="F104" s="1"/>
      <c r="G104" s="1"/>
      <c r="H104" s="1"/>
      <c r="I104" s="2"/>
      <c r="J104" s="2"/>
      <c r="K104" s="2"/>
      <c r="L104" s="2"/>
      <c r="M104" s="2"/>
      <c r="N104" s="155">
        <f t="shared" si="8"/>
        <v>0</v>
      </c>
      <c r="O104" s="4"/>
      <c r="P104" s="4"/>
      <c r="Q104" s="4"/>
      <c r="R104" s="156">
        <f t="shared" si="6"/>
        <v>0</v>
      </c>
      <c r="S104" s="157" t="str">
        <f t="shared" si="7"/>
        <v xml:space="preserve"> &lt; 1 წელზე </v>
      </c>
      <c r="T104" s="115"/>
      <c r="U104" s="115"/>
      <c r="V104" s="48"/>
      <c r="W104" s="209"/>
      <c r="X104" s="155"/>
      <c r="Y104" s="155"/>
      <c r="Z104" s="155"/>
      <c r="AA104" s="210">
        <f t="shared" si="9"/>
        <v>0</v>
      </c>
      <c r="AB104" s="234">
        <f t="shared" si="10"/>
        <v>0</v>
      </c>
      <c r="AC104" s="58"/>
      <c r="AD104" s="58"/>
      <c r="AE104" s="58"/>
      <c r="AF104" s="58"/>
      <c r="AG104" s="58"/>
      <c r="AH104" s="58"/>
    </row>
    <row r="105" spans="2:34" s="60" customFormat="1" ht="22.5" customHeight="1">
      <c r="B105" s="62">
        <v>97</v>
      </c>
      <c r="C105" s="154"/>
      <c r="D105" s="3"/>
      <c r="E105" s="3"/>
      <c r="F105" s="1"/>
      <c r="G105" s="1"/>
      <c r="H105" s="1"/>
      <c r="I105" s="2"/>
      <c r="J105" s="2"/>
      <c r="K105" s="2"/>
      <c r="L105" s="2"/>
      <c r="M105" s="2"/>
      <c r="N105" s="155">
        <f t="shared" si="8"/>
        <v>0</v>
      </c>
      <c r="O105" s="4"/>
      <c r="P105" s="4"/>
      <c r="Q105" s="4"/>
      <c r="R105" s="156">
        <f t="shared" si="6"/>
        <v>0</v>
      </c>
      <c r="S105" s="157" t="str">
        <f t="shared" si="7"/>
        <v xml:space="preserve"> &lt; 1 წელზე </v>
      </c>
      <c r="T105" s="115"/>
      <c r="U105" s="115"/>
      <c r="V105" s="48"/>
      <c r="W105" s="209"/>
      <c r="X105" s="155"/>
      <c r="Y105" s="155"/>
      <c r="Z105" s="155"/>
      <c r="AA105" s="210">
        <f t="shared" si="9"/>
        <v>0</v>
      </c>
      <c r="AB105" s="234">
        <f t="shared" si="10"/>
        <v>0</v>
      </c>
      <c r="AC105" s="58"/>
      <c r="AD105" s="58"/>
      <c r="AE105" s="58"/>
      <c r="AF105" s="58"/>
      <c r="AG105" s="58"/>
      <c r="AH105" s="58"/>
    </row>
    <row r="106" spans="2:34" s="60" customFormat="1" ht="22.5" customHeight="1">
      <c r="B106" s="62">
        <v>98</v>
      </c>
      <c r="C106" s="154"/>
      <c r="D106" s="3"/>
      <c r="E106" s="3"/>
      <c r="F106" s="1"/>
      <c r="G106" s="1"/>
      <c r="H106" s="1"/>
      <c r="I106" s="2"/>
      <c r="J106" s="2"/>
      <c r="K106" s="2"/>
      <c r="L106" s="2"/>
      <c r="M106" s="2"/>
      <c r="N106" s="155">
        <f t="shared" si="8"/>
        <v>0</v>
      </c>
      <c r="O106" s="4"/>
      <c r="P106" s="4"/>
      <c r="Q106" s="4"/>
      <c r="R106" s="156">
        <f t="shared" si="6"/>
        <v>0</v>
      </c>
      <c r="S106" s="157" t="str">
        <f t="shared" si="7"/>
        <v xml:space="preserve"> &lt; 1 წელზე </v>
      </c>
      <c r="T106" s="115"/>
      <c r="U106" s="115"/>
      <c r="V106" s="48"/>
      <c r="W106" s="209"/>
      <c r="X106" s="155"/>
      <c r="Y106" s="155"/>
      <c r="Z106" s="155"/>
      <c r="AA106" s="210">
        <f t="shared" si="9"/>
        <v>0</v>
      </c>
      <c r="AB106" s="234">
        <f t="shared" si="10"/>
        <v>0</v>
      </c>
      <c r="AC106" s="58"/>
      <c r="AD106" s="58"/>
      <c r="AE106" s="58"/>
      <c r="AF106" s="58"/>
      <c r="AG106" s="58"/>
      <c r="AH106" s="58"/>
    </row>
    <row r="107" spans="2:34" s="60" customFormat="1" ht="22.5" customHeight="1">
      <c r="B107" s="62">
        <v>99</v>
      </c>
      <c r="C107" s="154"/>
      <c r="D107" s="3"/>
      <c r="E107" s="3"/>
      <c r="F107" s="1"/>
      <c r="G107" s="1"/>
      <c r="H107" s="1"/>
      <c r="I107" s="2"/>
      <c r="J107" s="2"/>
      <c r="K107" s="2"/>
      <c r="L107" s="2"/>
      <c r="M107" s="2"/>
      <c r="N107" s="155">
        <f t="shared" si="8"/>
        <v>0</v>
      </c>
      <c r="O107" s="4"/>
      <c r="P107" s="4"/>
      <c r="Q107" s="4"/>
      <c r="R107" s="156">
        <f t="shared" si="6"/>
        <v>0</v>
      </c>
      <c r="S107" s="157" t="str">
        <f t="shared" si="7"/>
        <v xml:space="preserve"> &lt; 1 წელზე </v>
      </c>
      <c r="T107" s="115"/>
      <c r="U107" s="115"/>
      <c r="V107" s="48"/>
      <c r="W107" s="209"/>
      <c r="X107" s="155"/>
      <c r="Y107" s="155"/>
      <c r="Z107" s="155"/>
      <c r="AA107" s="210">
        <f t="shared" si="9"/>
        <v>0</v>
      </c>
      <c r="AB107" s="234">
        <f t="shared" si="10"/>
        <v>0</v>
      </c>
      <c r="AC107" s="58"/>
      <c r="AD107" s="58"/>
      <c r="AE107" s="58"/>
      <c r="AF107" s="58"/>
      <c r="AG107" s="58"/>
      <c r="AH107" s="58"/>
    </row>
    <row r="108" spans="2:34" s="60" customFormat="1" ht="22.5" customHeight="1">
      <c r="B108" s="62">
        <v>100</v>
      </c>
      <c r="C108" s="154"/>
      <c r="D108" s="3"/>
      <c r="E108" s="3"/>
      <c r="F108" s="1"/>
      <c r="G108" s="1"/>
      <c r="H108" s="1"/>
      <c r="I108" s="2"/>
      <c r="J108" s="2"/>
      <c r="K108" s="2"/>
      <c r="L108" s="2"/>
      <c r="M108" s="2"/>
      <c r="N108" s="155">
        <f t="shared" si="8"/>
        <v>0</v>
      </c>
      <c r="O108" s="4"/>
      <c r="P108" s="4"/>
      <c r="Q108" s="4"/>
      <c r="R108" s="156">
        <f t="shared" si="6"/>
        <v>0</v>
      </c>
      <c r="S108" s="157" t="str">
        <f t="shared" si="7"/>
        <v xml:space="preserve"> &lt; 1 წელზე </v>
      </c>
      <c r="T108" s="115"/>
      <c r="U108" s="115"/>
      <c r="V108" s="48"/>
      <c r="W108" s="209"/>
      <c r="X108" s="155"/>
      <c r="Y108" s="155"/>
      <c r="Z108" s="155"/>
      <c r="AA108" s="210">
        <f t="shared" si="9"/>
        <v>0</v>
      </c>
      <c r="AB108" s="234">
        <f t="shared" si="10"/>
        <v>0</v>
      </c>
      <c r="AC108" s="58"/>
      <c r="AD108" s="58"/>
      <c r="AE108" s="58"/>
      <c r="AF108" s="58"/>
      <c r="AG108" s="58"/>
      <c r="AH108" s="58"/>
    </row>
    <row r="109" spans="2:34" s="60" customFormat="1" ht="15" customHeight="1" thickBot="1">
      <c r="B109" s="202"/>
      <c r="C109" s="203" t="s">
        <v>34</v>
      </c>
      <c r="D109" s="203"/>
      <c r="E109" s="203"/>
      <c r="F109" s="203"/>
      <c r="G109" s="203"/>
      <c r="H109" s="203"/>
      <c r="I109" s="204"/>
      <c r="J109" s="204">
        <f>SUM(J9:J108)</f>
        <v>0</v>
      </c>
      <c r="K109" s="204">
        <f>SUM(K9:K108)</f>
        <v>0</v>
      </c>
      <c r="L109" s="204">
        <f>SUM(L9:L108)</f>
        <v>0</v>
      </c>
      <c r="M109" s="204">
        <f>SUM(M9:M108)</f>
        <v>0</v>
      </c>
      <c r="N109" s="205">
        <f>SUM(N9:N108)</f>
        <v>0</v>
      </c>
      <c r="O109" s="206"/>
      <c r="P109" s="206"/>
      <c r="Q109" s="206"/>
      <c r="R109" s="207"/>
      <c r="S109" s="208"/>
      <c r="T109" s="116"/>
      <c r="U109" s="116"/>
      <c r="V109" s="48"/>
      <c r="W109" s="211">
        <f t="shared" ref="W109:Z109" si="11">SUM(W9:W108)</f>
        <v>0</v>
      </c>
      <c r="X109" s="212">
        <f t="shared" si="11"/>
        <v>0</v>
      </c>
      <c r="Y109" s="212">
        <f t="shared" si="11"/>
        <v>0</v>
      </c>
      <c r="Z109" s="212">
        <f t="shared" si="11"/>
        <v>0</v>
      </c>
      <c r="AA109" s="213">
        <f>SUM(AA9:AA108)</f>
        <v>0</v>
      </c>
      <c r="AB109" s="234"/>
      <c r="AC109" s="58"/>
      <c r="AD109" s="58"/>
      <c r="AE109" s="58"/>
      <c r="AF109" s="58"/>
      <c r="AG109" s="58"/>
      <c r="AH109" s="58"/>
    </row>
    <row r="110" spans="2:34">
      <c r="B110" s="61"/>
    </row>
    <row r="111" spans="2:34">
      <c r="B111" s="61"/>
    </row>
    <row r="1048505" spans="22:22">
      <c r="V1048505" s="57"/>
    </row>
    <row r="1048508" spans="22:22">
      <c r="V1048508" s="58"/>
    </row>
    <row r="1048509" spans="22:22">
      <c r="V1048509" s="58"/>
    </row>
    <row r="1048510" spans="22:22">
      <c r="V1048510" s="58"/>
    </row>
    <row r="1048511" spans="22:22">
      <c r="V1048511" s="58"/>
    </row>
    <row r="1048512" spans="22:22">
      <c r="V1048512" s="58"/>
    </row>
    <row r="1048513" spans="22:22">
      <c r="V1048513" s="58"/>
    </row>
    <row r="1048514" spans="22:22">
      <c r="V1048514" s="58"/>
    </row>
    <row r="1048515" spans="22:22">
      <c r="V1048515" s="58"/>
    </row>
    <row r="1048516" spans="22:22">
      <c r="V1048516" s="58"/>
    </row>
    <row r="1048517" spans="22:22">
      <c r="V1048517" s="58"/>
    </row>
    <row r="1048518" spans="22:22">
      <c r="V1048518" s="58"/>
    </row>
    <row r="1048519" spans="22:22">
      <c r="V1048519" s="58"/>
    </row>
    <row r="1048520" spans="22:22">
      <c r="V1048520" s="58"/>
    </row>
    <row r="1048521" spans="22:22">
      <c r="V1048521" s="58"/>
    </row>
    <row r="1048522" spans="22:22">
      <c r="V1048522" s="58"/>
    </row>
    <row r="1048523" spans="22:22">
      <c r="V1048523" s="58"/>
    </row>
    <row r="1048524" spans="22:22">
      <c r="V1048524" s="58"/>
    </row>
    <row r="1048525" spans="22:22">
      <c r="V1048525" s="58"/>
    </row>
    <row r="1048526" spans="22:22">
      <c r="V1048526" s="58"/>
    </row>
    <row r="1048527" spans="22:22">
      <c r="V1048527" s="58"/>
    </row>
    <row r="1048528" spans="22:22">
      <c r="V1048528" s="58"/>
    </row>
    <row r="1048529" spans="22:22">
      <c r="V1048529" s="58"/>
    </row>
    <row r="1048530" spans="22:22">
      <c r="V1048530" s="58"/>
    </row>
    <row r="1048531" spans="22:22">
      <c r="V1048531" s="58"/>
    </row>
  </sheetData>
  <mergeCells count="17">
    <mergeCell ref="B6:B8"/>
    <mergeCell ref="I6:I7"/>
    <mergeCell ref="J6:J7"/>
    <mergeCell ref="K6:K7"/>
    <mergeCell ref="L6:L7"/>
    <mergeCell ref="D6:D7"/>
    <mergeCell ref="E6:E7"/>
    <mergeCell ref="F6:F7"/>
    <mergeCell ref="G6:H6"/>
    <mergeCell ref="M6:M7"/>
    <mergeCell ref="Q6:Q7"/>
    <mergeCell ref="P6:P7"/>
    <mergeCell ref="W6:Z6"/>
    <mergeCell ref="S6:S7"/>
    <mergeCell ref="N6:N7"/>
    <mergeCell ref="O6:O7"/>
    <mergeCell ref="R6:R7"/>
  </mergeCells>
  <pageMargins left="0.70866141732283505" right="0.70866141732283505" top="0.74803149606299202" bottom="0.74803149606299202" header="0.31496062992126" footer="0.31496062992126"/>
  <pageSetup paperSize="9" scale="48" fitToWidth="0" orientation="landscape" r:id="rId1"/>
  <headerFooter>
    <oddHeader>&amp;CEN
Annex I</oddHeader>
    <oddFooter>&amp;C&amp;P</oddFoot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'Validation sheet'!$B$3:$B$4</xm:f>
          </x14:formula1>
          <xm:sqref>F9:F108</xm:sqref>
        </x14:dataValidation>
        <x14:dataValidation type="list" allowBlank="1" showInputMessage="1" showErrorMessage="1">
          <x14:formula1>
            <xm:f>'Validation sheet'!$C$3:$C$4</xm:f>
          </x14:formula1>
          <xm:sqref>G9:G69</xm:sqref>
        </x14:dataValidation>
        <x14:dataValidation type="list" allowBlank="1" showInputMessage="1" showErrorMessage="1">
          <x14:formula1>
            <xm:f>'Validation sheet'!$D$3:$D$9</xm:f>
          </x14:formula1>
          <xm:sqref>H9:H108</xm:sqref>
        </x14:dataValidation>
        <x14:dataValidation type="list" allowBlank="1" showInputMessage="1" showErrorMessage="1">
          <x14:formula1>
            <xm:f>'Validation sheet'!$G$3:$G$252</xm:f>
          </x14:formula1>
          <xm:sqref>D9:E108</xm:sqref>
        </x14:dataValidation>
        <x14:dataValidation type="list" allowBlank="1" showInputMessage="1" showErrorMessage="1">
          <x14:formula1>
            <xm:f>'Validation sheet'!$E$3:$E$166</xm:f>
          </x14:formula1>
          <xm:sqref>I9:I108</xm:sqref>
        </x14:dataValidation>
        <x14:dataValidation type="list" allowBlank="1" showInputMessage="1" showErrorMessage="1">
          <x14:formula1>
            <xm:f>'Validation sheet'!$H$3:$H$4</xm:f>
          </x14:formula1>
          <xm:sqref>P9:P108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5BDBC"/>
  </sheetPr>
  <dimension ref="B2:H252"/>
  <sheetViews>
    <sheetView showGridLines="0" zoomScale="55" zoomScaleNormal="55" workbookViewId="0">
      <selection activeCell="B2" sqref="B2"/>
    </sheetView>
  </sheetViews>
  <sheetFormatPr defaultRowHeight="14.5"/>
  <cols>
    <col min="1" max="1" width="2.81640625" customWidth="1"/>
    <col min="2" max="2" width="32.7265625" customWidth="1"/>
    <col min="3" max="3" width="50.81640625" customWidth="1"/>
    <col min="4" max="4" width="104.36328125" customWidth="1"/>
    <col min="5" max="5" width="7.26953125" customWidth="1"/>
    <col min="6" max="6" width="29.81640625" customWidth="1"/>
    <col min="7" max="7" width="38.90625" bestFit="1" customWidth="1"/>
    <col min="8" max="8" width="103.1796875" customWidth="1"/>
  </cols>
  <sheetData>
    <row r="2" spans="2:8" ht="14.5" customHeight="1">
      <c r="B2" s="46" t="s">
        <v>0</v>
      </c>
      <c r="C2" s="46" t="s">
        <v>37</v>
      </c>
      <c r="D2" s="46" t="s">
        <v>38</v>
      </c>
      <c r="E2" s="46" t="s">
        <v>650</v>
      </c>
      <c r="F2" s="46" t="s">
        <v>13</v>
      </c>
      <c r="G2" s="46" t="s">
        <v>14</v>
      </c>
      <c r="H2" s="69" t="s">
        <v>656</v>
      </c>
    </row>
    <row r="3" spans="2:8">
      <c r="B3" s="47" t="s">
        <v>81</v>
      </c>
      <c r="C3" s="47" t="s">
        <v>44</v>
      </c>
      <c r="D3" s="47" t="s">
        <v>24</v>
      </c>
      <c r="E3" s="47" t="s">
        <v>489</v>
      </c>
      <c r="F3" s="47" t="s">
        <v>325</v>
      </c>
      <c r="G3" s="47" t="s">
        <v>85</v>
      </c>
      <c r="H3" s="70" t="s">
        <v>81</v>
      </c>
    </row>
    <row r="4" spans="2:8">
      <c r="B4" s="47" t="s">
        <v>17</v>
      </c>
      <c r="C4" s="47" t="s">
        <v>21</v>
      </c>
      <c r="D4" s="47" t="s">
        <v>19</v>
      </c>
      <c r="E4" s="47" t="s">
        <v>490</v>
      </c>
      <c r="F4" s="47" t="s">
        <v>326</v>
      </c>
      <c r="G4" s="47" t="s">
        <v>691</v>
      </c>
      <c r="H4" s="70" t="s">
        <v>17</v>
      </c>
    </row>
    <row r="5" spans="2:8">
      <c r="B5" s="47"/>
      <c r="C5" s="47"/>
      <c r="D5" s="47" t="s">
        <v>806</v>
      </c>
      <c r="E5" s="47" t="s">
        <v>491</v>
      </c>
      <c r="F5" s="47" t="s">
        <v>327</v>
      </c>
      <c r="G5" s="47" t="s">
        <v>86</v>
      </c>
    </row>
    <row r="6" spans="2:8">
      <c r="B6" s="47"/>
      <c r="C6" s="47"/>
      <c r="D6" s="47" t="s">
        <v>48</v>
      </c>
      <c r="E6" s="47" t="s">
        <v>492</v>
      </c>
      <c r="F6" s="47" t="s">
        <v>328</v>
      </c>
      <c r="G6" s="47" t="s">
        <v>87</v>
      </c>
    </row>
    <row r="7" spans="2:8">
      <c r="B7" s="47"/>
      <c r="C7" s="47"/>
      <c r="D7" s="47" t="s">
        <v>49</v>
      </c>
      <c r="E7" s="47" t="s">
        <v>493</v>
      </c>
      <c r="F7" s="47" t="s">
        <v>329</v>
      </c>
      <c r="G7" s="47" t="s">
        <v>88</v>
      </c>
    </row>
    <row r="8" spans="2:8">
      <c r="B8" s="47"/>
      <c r="C8" s="47"/>
      <c r="D8" s="47" t="s">
        <v>32</v>
      </c>
      <c r="E8" s="47" t="s">
        <v>494</v>
      </c>
      <c r="F8" s="47" t="s">
        <v>330</v>
      </c>
      <c r="G8" s="47" t="s">
        <v>89</v>
      </c>
    </row>
    <row r="9" spans="2:8">
      <c r="B9" s="47"/>
      <c r="C9" s="47"/>
      <c r="D9" s="47" t="s">
        <v>805</v>
      </c>
      <c r="E9" s="47" t="s">
        <v>495</v>
      </c>
      <c r="F9" s="47" t="s">
        <v>331</v>
      </c>
      <c r="G9" s="47" t="s">
        <v>90</v>
      </c>
    </row>
    <row r="10" spans="2:8">
      <c r="E10" s="47" t="s">
        <v>496</v>
      </c>
      <c r="F10" s="47" t="s">
        <v>332</v>
      </c>
      <c r="G10" s="47" t="s">
        <v>91</v>
      </c>
    </row>
    <row r="11" spans="2:8">
      <c r="E11" s="47" t="s">
        <v>497</v>
      </c>
      <c r="F11" s="47" t="s">
        <v>333</v>
      </c>
      <c r="G11" s="47" t="s">
        <v>92</v>
      </c>
    </row>
    <row r="12" spans="2:8">
      <c r="E12" s="47" t="s">
        <v>498</v>
      </c>
      <c r="F12" s="47" t="s">
        <v>334</v>
      </c>
      <c r="G12" s="47" t="s">
        <v>93</v>
      </c>
    </row>
    <row r="13" spans="2:8">
      <c r="E13" s="47" t="s">
        <v>499</v>
      </c>
      <c r="F13" s="47" t="s">
        <v>335</v>
      </c>
      <c r="G13" s="47" t="s">
        <v>94</v>
      </c>
    </row>
    <row r="14" spans="2:8">
      <c r="E14" s="47" t="s">
        <v>500</v>
      </c>
      <c r="F14" s="47" t="s">
        <v>336</v>
      </c>
      <c r="G14" s="47" t="s">
        <v>95</v>
      </c>
    </row>
    <row r="15" spans="2:8">
      <c r="E15" s="47" t="s">
        <v>501</v>
      </c>
      <c r="F15" s="47" t="s">
        <v>337</v>
      </c>
      <c r="G15" s="47" t="s">
        <v>96</v>
      </c>
    </row>
    <row r="16" spans="2:8">
      <c r="E16" s="47" t="s">
        <v>502</v>
      </c>
      <c r="F16" s="47" t="s">
        <v>338</v>
      </c>
      <c r="G16" s="47" t="s">
        <v>97</v>
      </c>
    </row>
    <row r="17" spans="5:7">
      <c r="E17" s="47" t="s">
        <v>503</v>
      </c>
      <c r="F17" s="47" t="s">
        <v>339</v>
      </c>
      <c r="G17" s="47" t="s">
        <v>98</v>
      </c>
    </row>
    <row r="18" spans="5:7">
      <c r="E18" s="47" t="s">
        <v>504</v>
      </c>
      <c r="F18" s="47" t="s">
        <v>340</v>
      </c>
      <c r="G18" s="47" t="s">
        <v>99</v>
      </c>
    </row>
    <row r="19" spans="5:7">
      <c r="E19" s="47" t="s">
        <v>505</v>
      </c>
      <c r="F19" s="47" t="s">
        <v>341</v>
      </c>
      <c r="G19" s="47" t="s">
        <v>100</v>
      </c>
    </row>
    <row r="20" spans="5:7">
      <c r="E20" s="47" t="s">
        <v>506</v>
      </c>
      <c r="F20" s="47" t="s">
        <v>342</v>
      </c>
      <c r="G20" s="47" t="s">
        <v>101</v>
      </c>
    </row>
    <row r="21" spans="5:7">
      <c r="E21" s="47" t="s">
        <v>507</v>
      </c>
      <c r="F21" s="47" t="s">
        <v>343</v>
      </c>
      <c r="G21" s="47" t="s">
        <v>102</v>
      </c>
    </row>
    <row r="22" spans="5:7">
      <c r="E22" s="47" t="s">
        <v>508</v>
      </c>
      <c r="F22" s="47" t="s">
        <v>344</v>
      </c>
      <c r="G22" s="47" t="s">
        <v>103</v>
      </c>
    </row>
    <row r="23" spans="5:7">
      <c r="E23" s="47" t="s">
        <v>509</v>
      </c>
      <c r="F23" s="47" t="s">
        <v>345</v>
      </c>
      <c r="G23" s="47" t="s">
        <v>104</v>
      </c>
    </row>
    <row r="24" spans="5:7">
      <c r="E24" s="47" t="s">
        <v>510</v>
      </c>
      <c r="F24" s="47" t="s">
        <v>346</v>
      </c>
      <c r="G24" s="47" t="s">
        <v>105</v>
      </c>
    </row>
    <row r="25" spans="5:7">
      <c r="E25" s="47" t="s">
        <v>511</v>
      </c>
      <c r="F25" s="47" t="s">
        <v>347</v>
      </c>
      <c r="G25" s="47" t="s">
        <v>106</v>
      </c>
    </row>
    <row r="26" spans="5:7">
      <c r="E26" s="47" t="s">
        <v>512</v>
      </c>
      <c r="F26" s="47" t="s">
        <v>348</v>
      </c>
      <c r="G26" s="47" t="s">
        <v>107</v>
      </c>
    </row>
    <row r="27" spans="5:7">
      <c r="E27" s="47" t="s">
        <v>513</v>
      </c>
      <c r="F27" s="47" t="s">
        <v>349</v>
      </c>
      <c r="G27" s="47" t="s">
        <v>108</v>
      </c>
    </row>
    <row r="28" spans="5:7">
      <c r="E28" s="47" t="s">
        <v>514</v>
      </c>
      <c r="F28" s="47" t="s">
        <v>350</v>
      </c>
      <c r="G28" s="47" t="s">
        <v>109</v>
      </c>
    </row>
    <row r="29" spans="5:7">
      <c r="E29" s="47" t="s">
        <v>515</v>
      </c>
      <c r="F29" s="47" t="s">
        <v>351</v>
      </c>
      <c r="G29" s="47" t="s">
        <v>110</v>
      </c>
    </row>
    <row r="30" spans="5:7">
      <c r="E30" s="47" t="s">
        <v>516</v>
      </c>
      <c r="F30" s="47" t="s">
        <v>352</v>
      </c>
      <c r="G30" s="47" t="s">
        <v>111</v>
      </c>
    </row>
    <row r="31" spans="5:7">
      <c r="E31" s="47" t="s">
        <v>517</v>
      </c>
      <c r="F31" s="47" t="s">
        <v>353</v>
      </c>
      <c r="G31" s="47" t="s">
        <v>112</v>
      </c>
    </row>
    <row r="32" spans="5:7">
      <c r="E32" s="47" t="s">
        <v>518</v>
      </c>
      <c r="F32" s="47" t="s">
        <v>354</v>
      </c>
      <c r="G32" s="47" t="s">
        <v>113</v>
      </c>
    </row>
    <row r="33" spans="5:7">
      <c r="E33" s="47" t="s">
        <v>519</v>
      </c>
      <c r="F33" s="47" t="s">
        <v>355</v>
      </c>
      <c r="G33" s="47" t="s">
        <v>114</v>
      </c>
    </row>
    <row r="34" spans="5:7">
      <c r="E34" s="47" t="s">
        <v>520</v>
      </c>
      <c r="F34" s="47" t="s">
        <v>356</v>
      </c>
      <c r="G34" s="47" t="s">
        <v>115</v>
      </c>
    </row>
    <row r="35" spans="5:7">
      <c r="E35" s="47" t="s">
        <v>521</v>
      </c>
      <c r="F35" s="47" t="s">
        <v>357</v>
      </c>
      <c r="G35" s="47" t="s">
        <v>116</v>
      </c>
    </row>
    <row r="36" spans="5:7">
      <c r="E36" s="47" t="s">
        <v>522</v>
      </c>
      <c r="F36" s="47" t="s">
        <v>358</v>
      </c>
      <c r="G36" s="47" t="s">
        <v>117</v>
      </c>
    </row>
    <row r="37" spans="5:7">
      <c r="E37" s="47" t="s">
        <v>523</v>
      </c>
      <c r="F37" s="47" t="s">
        <v>359</v>
      </c>
      <c r="G37" s="47" t="s">
        <v>118</v>
      </c>
    </row>
    <row r="38" spans="5:7">
      <c r="E38" s="47" t="s">
        <v>524</v>
      </c>
      <c r="F38" s="47" t="s">
        <v>360</v>
      </c>
      <c r="G38" s="47" t="s">
        <v>119</v>
      </c>
    </row>
    <row r="39" spans="5:7">
      <c r="E39" s="47" t="s">
        <v>525</v>
      </c>
      <c r="F39" s="47" t="s">
        <v>361</v>
      </c>
      <c r="G39" s="47" t="s">
        <v>120</v>
      </c>
    </row>
    <row r="40" spans="5:7">
      <c r="E40" s="47" t="s">
        <v>526</v>
      </c>
      <c r="F40" s="47" t="s">
        <v>362</v>
      </c>
      <c r="G40" s="47" t="s">
        <v>121</v>
      </c>
    </row>
    <row r="41" spans="5:7">
      <c r="E41" s="47" t="s">
        <v>527</v>
      </c>
      <c r="F41" s="47" t="s">
        <v>363</v>
      </c>
      <c r="G41" s="47" t="s">
        <v>122</v>
      </c>
    </row>
    <row r="42" spans="5:7">
      <c r="E42" s="47" t="s">
        <v>528</v>
      </c>
      <c r="F42" s="47" t="s">
        <v>364</v>
      </c>
      <c r="G42" s="47" t="s">
        <v>123</v>
      </c>
    </row>
    <row r="43" spans="5:7">
      <c r="E43" s="47" t="s">
        <v>529</v>
      </c>
      <c r="F43" s="47" t="s">
        <v>365</v>
      </c>
      <c r="G43" s="47" t="s">
        <v>124</v>
      </c>
    </row>
    <row r="44" spans="5:7">
      <c r="E44" s="47" t="s">
        <v>530</v>
      </c>
      <c r="F44" s="47" t="s">
        <v>366</v>
      </c>
      <c r="G44" s="47" t="s">
        <v>125</v>
      </c>
    </row>
    <row r="45" spans="5:7">
      <c r="E45" s="47" t="s">
        <v>531</v>
      </c>
      <c r="F45" s="47" t="s">
        <v>367</v>
      </c>
      <c r="G45" s="47" t="s">
        <v>126</v>
      </c>
    </row>
    <row r="46" spans="5:7">
      <c r="E46" s="47" t="s">
        <v>18</v>
      </c>
      <c r="F46" s="47" t="s">
        <v>368</v>
      </c>
      <c r="G46" s="47" t="s">
        <v>127</v>
      </c>
    </row>
    <row r="47" spans="5:7">
      <c r="E47" s="47" t="s">
        <v>532</v>
      </c>
      <c r="F47" s="47" t="s">
        <v>369</v>
      </c>
      <c r="G47" s="47" t="s">
        <v>128</v>
      </c>
    </row>
    <row r="48" spans="5:7">
      <c r="E48" s="47" t="s">
        <v>533</v>
      </c>
      <c r="F48" s="47" t="s">
        <v>370</v>
      </c>
      <c r="G48" s="47" t="s">
        <v>8</v>
      </c>
    </row>
    <row r="49" spans="5:7">
      <c r="E49" s="47" t="s">
        <v>534</v>
      </c>
      <c r="F49" s="47" t="s">
        <v>371</v>
      </c>
      <c r="G49" s="47" t="s">
        <v>129</v>
      </c>
    </row>
    <row r="50" spans="5:7">
      <c r="E50" s="47" t="s">
        <v>1</v>
      </c>
      <c r="F50" s="47" t="s">
        <v>372</v>
      </c>
      <c r="G50" s="47" t="s">
        <v>130</v>
      </c>
    </row>
    <row r="51" spans="5:7">
      <c r="E51" s="47" t="s">
        <v>535</v>
      </c>
      <c r="F51" s="47" t="s">
        <v>373</v>
      </c>
      <c r="G51" s="47" t="s">
        <v>131</v>
      </c>
    </row>
    <row r="52" spans="5:7">
      <c r="E52" s="47" t="s">
        <v>536</v>
      </c>
      <c r="F52" s="47" t="s">
        <v>374</v>
      </c>
      <c r="G52" s="47" t="s">
        <v>132</v>
      </c>
    </row>
    <row r="53" spans="5:7">
      <c r="E53" s="47" t="s">
        <v>537</v>
      </c>
      <c r="F53" s="47" t="s">
        <v>375</v>
      </c>
      <c r="G53" s="47" t="s">
        <v>133</v>
      </c>
    </row>
    <row r="54" spans="5:7">
      <c r="E54" s="47" t="s">
        <v>538</v>
      </c>
      <c r="F54" s="47" t="s">
        <v>376</v>
      </c>
      <c r="G54" s="47" t="s">
        <v>134</v>
      </c>
    </row>
    <row r="55" spans="5:7">
      <c r="E55" s="47" t="s">
        <v>539</v>
      </c>
      <c r="F55" s="47" t="s">
        <v>377</v>
      </c>
      <c r="G55" s="47" t="s">
        <v>135</v>
      </c>
    </row>
    <row r="56" spans="5:7">
      <c r="E56" s="47" t="s">
        <v>540</v>
      </c>
      <c r="F56" s="47" t="s">
        <v>378</v>
      </c>
      <c r="G56" s="47" t="s">
        <v>136</v>
      </c>
    </row>
    <row r="57" spans="5:7">
      <c r="E57" s="47" t="s">
        <v>541</v>
      </c>
      <c r="F57" s="47" t="s">
        <v>379</v>
      </c>
      <c r="G57" s="47" t="s">
        <v>137</v>
      </c>
    </row>
    <row r="58" spans="5:7">
      <c r="E58" s="47" t="s">
        <v>542</v>
      </c>
      <c r="F58" s="47" t="s">
        <v>380</v>
      </c>
      <c r="G58" s="47" t="s">
        <v>138</v>
      </c>
    </row>
    <row r="59" spans="5:7">
      <c r="E59" s="47" t="s">
        <v>543</v>
      </c>
      <c r="F59" s="47" t="s">
        <v>381</v>
      </c>
      <c r="G59" s="47" t="s">
        <v>139</v>
      </c>
    </row>
    <row r="60" spans="5:7">
      <c r="E60" s="47" t="s">
        <v>544</v>
      </c>
      <c r="F60" s="47" t="s">
        <v>382</v>
      </c>
      <c r="G60" s="47" t="s">
        <v>140</v>
      </c>
    </row>
    <row r="61" spans="5:7">
      <c r="E61" s="47" t="s">
        <v>545</v>
      </c>
      <c r="F61" s="47" t="s">
        <v>383</v>
      </c>
      <c r="G61" s="47" t="s">
        <v>141</v>
      </c>
    </row>
    <row r="62" spans="5:7">
      <c r="E62" s="47" t="s">
        <v>546</v>
      </c>
      <c r="F62" s="47" t="s">
        <v>384</v>
      </c>
      <c r="G62" s="47" t="s">
        <v>142</v>
      </c>
    </row>
    <row r="63" spans="5:7">
      <c r="E63" s="47" t="s">
        <v>547</v>
      </c>
      <c r="F63" s="47" t="s">
        <v>385</v>
      </c>
      <c r="G63" s="47" t="s">
        <v>143</v>
      </c>
    </row>
    <row r="64" spans="5:7">
      <c r="E64" s="47" t="s">
        <v>548</v>
      </c>
      <c r="F64" s="47" t="s">
        <v>386</v>
      </c>
      <c r="G64" s="47" t="s">
        <v>144</v>
      </c>
    </row>
    <row r="65" spans="5:7">
      <c r="E65" s="47" t="s">
        <v>549</v>
      </c>
      <c r="F65" s="47" t="s">
        <v>387</v>
      </c>
      <c r="G65" s="47" t="s">
        <v>145</v>
      </c>
    </row>
    <row r="66" spans="5:7">
      <c r="E66" s="47" t="s">
        <v>550</v>
      </c>
      <c r="F66" s="47" t="s">
        <v>388</v>
      </c>
      <c r="G66" s="47" t="s">
        <v>146</v>
      </c>
    </row>
    <row r="67" spans="5:7">
      <c r="E67" s="47" t="s">
        <v>551</v>
      </c>
      <c r="F67" s="47" t="s">
        <v>389</v>
      </c>
      <c r="G67" s="47" t="s">
        <v>147</v>
      </c>
    </row>
    <row r="68" spans="5:7">
      <c r="E68" s="47" t="s">
        <v>552</v>
      </c>
      <c r="F68" s="47" t="s">
        <v>390</v>
      </c>
      <c r="G68" s="47" t="s">
        <v>148</v>
      </c>
    </row>
    <row r="69" spans="5:7">
      <c r="E69" s="47" t="s">
        <v>553</v>
      </c>
      <c r="F69" s="47" t="s">
        <v>391</v>
      </c>
      <c r="G69" s="47" t="s">
        <v>149</v>
      </c>
    </row>
    <row r="70" spans="5:7">
      <c r="E70" s="47" t="s">
        <v>554</v>
      </c>
      <c r="F70" s="47" t="s">
        <v>392</v>
      </c>
      <c r="G70" s="47" t="s">
        <v>150</v>
      </c>
    </row>
    <row r="71" spans="5:7">
      <c r="E71" s="47" t="s">
        <v>555</v>
      </c>
      <c r="F71" s="47" t="s">
        <v>393</v>
      </c>
      <c r="G71" s="47" t="s">
        <v>151</v>
      </c>
    </row>
    <row r="72" spans="5:7">
      <c r="E72" s="47" t="s">
        <v>556</v>
      </c>
      <c r="F72" s="47" t="s">
        <v>394</v>
      </c>
      <c r="G72" s="47" t="s">
        <v>152</v>
      </c>
    </row>
    <row r="73" spans="5:7">
      <c r="E73" s="47" t="s">
        <v>557</v>
      </c>
      <c r="F73" s="47" t="s">
        <v>395</v>
      </c>
      <c r="G73" s="47" t="s">
        <v>153</v>
      </c>
    </row>
    <row r="74" spans="5:7">
      <c r="E74" s="47" t="s">
        <v>558</v>
      </c>
      <c r="F74" s="47" t="s">
        <v>396</v>
      </c>
      <c r="G74" s="47" t="s">
        <v>154</v>
      </c>
    </row>
    <row r="75" spans="5:7">
      <c r="E75" s="47" t="s">
        <v>559</v>
      </c>
      <c r="F75" s="47" t="s">
        <v>397</v>
      </c>
      <c r="G75" s="47" t="s">
        <v>155</v>
      </c>
    </row>
    <row r="76" spans="5:7">
      <c r="E76" s="47" t="s">
        <v>560</v>
      </c>
      <c r="F76" s="47" t="s">
        <v>398</v>
      </c>
      <c r="G76" s="47" t="s">
        <v>156</v>
      </c>
    </row>
    <row r="77" spans="5:7">
      <c r="E77" s="47" t="s">
        <v>561</v>
      </c>
      <c r="F77" s="47" t="s">
        <v>399</v>
      </c>
      <c r="G77" s="47" t="s">
        <v>157</v>
      </c>
    </row>
    <row r="78" spans="5:7">
      <c r="E78" s="47" t="s">
        <v>562</v>
      </c>
      <c r="F78" s="47" t="s">
        <v>400</v>
      </c>
      <c r="G78" s="47" t="s">
        <v>9</v>
      </c>
    </row>
    <row r="79" spans="5:7">
      <c r="E79" s="47" t="s">
        <v>563</v>
      </c>
      <c r="F79" s="47" t="s">
        <v>401</v>
      </c>
      <c r="G79" s="47" t="s">
        <v>158</v>
      </c>
    </row>
    <row r="80" spans="5:7">
      <c r="E80" s="47" t="s">
        <v>564</v>
      </c>
      <c r="F80" s="47" t="s">
        <v>402</v>
      </c>
      <c r="G80" s="47" t="s">
        <v>159</v>
      </c>
    </row>
    <row r="81" spans="5:7">
      <c r="E81" s="47" t="s">
        <v>565</v>
      </c>
      <c r="F81" s="47" t="s">
        <v>403</v>
      </c>
      <c r="G81" s="47" t="s">
        <v>160</v>
      </c>
    </row>
    <row r="82" spans="5:7">
      <c r="E82" s="47" t="s">
        <v>566</v>
      </c>
      <c r="F82" s="47" t="s">
        <v>404</v>
      </c>
      <c r="G82" s="47" t="s">
        <v>161</v>
      </c>
    </row>
    <row r="83" spans="5:7">
      <c r="E83" s="47" t="s">
        <v>567</v>
      </c>
      <c r="F83" s="47" t="s">
        <v>405</v>
      </c>
      <c r="G83" s="47" t="s">
        <v>162</v>
      </c>
    </row>
    <row r="84" spans="5:7">
      <c r="E84" s="47" t="s">
        <v>568</v>
      </c>
      <c r="F84" s="47" t="s">
        <v>406</v>
      </c>
      <c r="G84" s="47" t="s">
        <v>2</v>
      </c>
    </row>
    <row r="85" spans="5:7">
      <c r="E85" s="47" t="s">
        <v>569</v>
      </c>
      <c r="F85" s="47" t="s">
        <v>407</v>
      </c>
      <c r="G85" s="47" t="s">
        <v>7</v>
      </c>
    </row>
    <row r="86" spans="5:7">
      <c r="E86" s="47" t="s">
        <v>570</v>
      </c>
      <c r="F86" s="47" t="s">
        <v>408</v>
      </c>
      <c r="G86" s="47" t="s">
        <v>163</v>
      </c>
    </row>
    <row r="87" spans="5:7">
      <c r="E87" s="47" t="s">
        <v>571</v>
      </c>
      <c r="F87" s="47" t="s">
        <v>409</v>
      </c>
      <c r="G87" s="47" t="s">
        <v>164</v>
      </c>
    </row>
    <row r="88" spans="5:7">
      <c r="E88" s="47" t="s">
        <v>572</v>
      </c>
      <c r="F88" s="47" t="s">
        <v>410</v>
      </c>
      <c r="G88" s="47" t="s">
        <v>165</v>
      </c>
    </row>
    <row r="89" spans="5:7">
      <c r="E89" s="47" t="s">
        <v>573</v>
      </c>
      <c r="F89" s="47" t="s">
        <v>411</v>
      </c>
      <c r="G89" s="47" t="s">
        <v>166</v>
      </c>
    </row>
    <row r="90" spans="5:7">
      <c r="E90" s="47" t="s">
        <v>574</v>
      </c>
      <c r="F90" s="47" t="s">
        <v>412</v>
      </c>
      <c r="G90" s="47" t="s">
        <v>167</v>
      </c>
    </row>
    <row r="91" spans="5:7">
      <c r="E91" s="47" t="s">
        <v>575</v>
      </c>
      <c r="F91" s="47" t="s">
        <v>413</v>
      </c>
      <c r="G91" s="47" t="s">
        <v>168</v>
      </c>
    </row>
    <row r="92" spans="5:7">
      <c r="E92" s="47" t="s">
        <v>576</v>
      </c>
      <c r="F92" s="47" t="s">
        <v>414</v>
      </c>
      <c r="G92" s="47" t="s">
        <v>169</v>
      </c>
    </row>
    <row r="93" spans="5:7">
      <c r="E93" s="47" t="s">
        <v>577</v>
      </c>
      <c r="F93" s="47" t="s">
        <v>415</v>
      </c>
      <c r="G93" s="47" t="s">
        <v>170</v>
      </c>
    </row>
    <row r="94" spans="5:7">
      <c r="E94" s="47" t="s">
        <v>578</v>
      </c>
      <c r="F94" s="47" t="s">
        <v>416</v>
      </c>
      <c r="G94" s="47" t="s">
        <v>171</v>
      </c>
    </row>
    <row r="95" spans="5:7">
      <c r="E95" s="47" t="s">
        <v>579</v>
      </c>
      <c r="F95" s="47" t="s">
        <v>417</v>
      </c>
      <c r="G95" s="47" t="s">
        <v>172</v>
      </c>
    </row>
    <row r="96" spans="5:7">
      <c r="E96" s="47" t="s">
        <v>580</v>
      </c>
      <c r="F96" s="47" t="s">
        <v>418</v>
      </c>
      <c r="G96" s="47" t="s">
        <v>173</v>
      </c>
    </row>
    <row r="97" spans="5:7">
      <c r="E97" s="47" t="s">
        <v>581</v>
      </c>
      <c r="F97" s="47" t="s">
        <v>419</v>
      </c>
      <c r="G97" s="47" t="s">
        <v>174</v>
      </c>
    </row>
    <row r="98" spans="5:7">
      <c r="E98" s="47" t="s">
        <v>582</v>
      </c>
      <c r="F98" s="47" t="s">
        <v>420</v>
      </c>
      <c r="G98" s="47" t="s">
        <v>175</v>
      </c>
    </row>
    <row r="99" spans="5:7">
      <c r="E99" s="47" t="s">
        <v>583</v>
      </c>
      <c r="F99" s="47" t="s">
        <v>421</v>
      </c>
      <c r="G99" s="47" t="s">
        <v>176</v>
      </c>
    </row>
    <row r="100" spans="5:7">
      <c r="E100" s="47" t="s">
        <v>584</v>
      </c>
      <c r="F100" s="47" t="s">
        <v>422</v>
      </c>
      <c r="G100" s="47" t="s">
        <v>177</v>
      </c>
    </row>
    <row r="101" spans="5:7">
      <c r="E101" s="47" t="s">
        <v>585</v>
      </c>
      <c r="F101" s="47" t="s">
        <v>423</v>
      </c>
      <c r="G101" s="47" t="s">
        <v>178</v>
      </c>
    </row>
    <row r="102" spans="5:7">
      <c r="E102" s="47" t="s">
        <v>586</v>
      </c>
      <c r="F102" s="47" t="s">
        <v>424</v>
      </c>
      <c r="G102" s="47" t="s">
        <v>179</v>
      </c>
    </row>
    <row r="103" spans="5:7">
      <c r="E103" s="47" t="s">
        <v>587</v>
      </c>
      <c r="F103" s="47" t="s">
        <v>425</v>
      </c>
      <c r="G103" s="47" t="s">
        <v>180</v>
      </c>
    </row>
    <row r="104" spans="5:7">
      <c r="E104" s="47" t="s">
        <v>588</v>
      </c>
      <c r="F104" s="47" t="s">
        <v>426</v>
      </c>
      <c r="G104" s="47" t="s">
        <v>181</v>
      </c>
    </row>
    <row r="105" spans="5:7">
      <c r="E105" s="47" t="s">
        <v>589</v>
      </c>
      <c r="F105" s="47" t="s">
        <v>427</v>
      </c>
      <c r="G105" s="47" t="s">
        <v>182</v>
      </c>
    </row>
    <row r="106" spans="5:7">
      <c r="E106" s="47" t="s">
        <v>590</v>
      </c>
      <c r="F106" s="47" t="s">
        <v>428</v>
      </c>
      <c r="G106" s="47" t="s">
        <v>183</v>
      </c>
    </row>
    <row r="107" spans="5:7">
      <c r="E107" s="47" t="s">
        <v>591</v>
      </c>
      <c r="F107" s="47" t="s">
        <v>429</v>
      </c>
      <c r="G107" s="47" t="s">
        <v>184</v>
      </c>
    </row>
    <row r="108" spans="5:7">
      <c r="E108" s="47" t="s">
        <v>592</v>
      </c>
      <c r="F108" s="47" t="s">
        <v>430</v>
      </c>
      <c r="G108" s="47" t="s">
        <v>185</v>
      </c>
    </row>
    <row r="109" spans="5:7">
      <c r="E109" s="47" t="s">
        <v>593</v>
      </c>
      <c r="F109" s="47" t="s">
        <v>431</v>
      </c>
      <c r="G109" s="47" t="s">
        <v>186</v>
      </c>
    </row>
    <row r="110" spans="5:7">
      <c r="E110" s="47" t="s">
        <v>594</v>
      </c>
      <c r="F110" s="47" t="s">
        <v>432</v>
      </c>
      <c r="G110" s="47" t="s">
        <v>187</v>
      </c>
    </row>
    <row r="111" spans="5:7">
      <c r="E111" s="47" t="s">
        <v>595</v>
      </c>
      <c r="F111" s="47" t="s">
        <v>433</v>
      </c>
      <c r="G111" s="47" t="s">
        <v>10</v>
      </c>
    </row>
    <row r="112" spans="5:7">
      <c r="E112" s="47" t="s">
        <v>596</v>
      </c>
      <c r="F112" s="47" t="s">
        <v>434</v>
      </c>
      <c r="G112" s="47" t="s">
        <v>188</v>
      </c>
    </row>
    <row r="113" spans="5:7">
      <c r="E113" s="47" t="s">
        <v>597</v>
      </c>
      <c r="F113" s="47" t="s">
        <v>435</v>
      </c>
      <c r="G113" s="47" t="s">
        <v>189</v>
      </c>
    </row>
    <row r="114" spans="5:7">
      <c r="E114" s="47" t="s">
        <v>598</v>
      </c>
      <c r="F114" s="47" t="s">
        <v>436</v>
      </c>
      <c r="G114" s="47" t="s">
        <v>190</v>
      </c>
    </row>
    <row r="115" spans="5:7">
      <c r="E115" s="47" t="s">
        <v>599</v>
      </c>
      <c r="F115" s="47" t="s">
        <v>437</v>
      </c>
      <c r="G115" s="47" t="s">
        <v>191</v>
      </c>
    </row>
    <row r="116" spans="5:7">
      <c r="E116" s="47" t="s">
        <v>600</v>
      </c>
      <c r="F116" s="47" t="s">
        <v>438</v>
      </c>
      <c r="G116" s="47" t="s">
        <v>192</v>
      </c>
    </row>
    <row r="117" spans="5:7">
      <c r="E117" s="47" t="s">
        <v>601</v>
      </c>
      <c r="F117" s="47" t="s">
        <v>439</v>
      </c>
      <c r="G117" s="47" t="s">
        <v>193</v>
      </c>
    </row>
    <row r="118" spans="5:7">
      <c r="E118" s="47" t="s">
        <v>602</v>
      </c>
      <c r="F118" s="47" t="s">
        <v>440</v>
      </c>
      <c r="G118" s="47" t="s">
        <v>194</v>
      </c>
    </row>
    <row r="119" spans="5:7">
      <c r="E119" s="47" t="s">
        <v>603</v>
      </c>
      <c r="F119" s="47" t="s">
        <v>441</v>
      </c>
      <c r="G119" s="47" t="s">
        <v>195</v>
      </c>
    </row>
    <row r="120" spans="5:7">
      <c r="E120" s="47" t="s">
        <v>604</v>
      </c>
      <c r="F120" s="47" t="s">
        <v>442</v>
      </c>
      <c r="G120" s="47" t="s">
        <v>196</v>
      </c>
    </row>
    <row r="121" spans="5:7">
      <c r="E121" s="47" t="s">
        <v>605</v>
      </c>
      <c r="F121" s="47" t="s">
        <v>443</v>
      </c>
      <c r="G121" s="47" t="s">
        <v>197</v>
      </c>
    </row>
    <row r="122" spans="5:7">
      <c r="E122" s="47" t="s">
        <v>606</v>
      </c>
      <c r="F122" s="47" t="s">
        <v>444</v>
      </c>
      <c r="G122" s="47" t="s">
        <v>198</v>
      </c>
    </row>
    <row r="123" spans="5:7">
      <c r="E123" s="47" t="s">
        <v>607</v>
      </c>
      <c r="F123" s="47" t="s">
        <v>445</v>
      </c>
      <c r="G123" s="47" t="s">
        <v>199</v>
      </c>
    </row>
    <row r="124" spans="5:7">
      <c r="E124" s="47" t="s">
        <v>608</v>
      </c>
      <c r="F124" s="47" t="s">
        <v>446</v>
      </c>
      <c r="G124" s="47" t="s">
        <v>200</v>
      </c>
    </row>
    <row r="125" spans="5:7">
      <c r="E125" s="47" t="s">
        <v>609</v>
      </c>
      <c r="F125" s="47" t="s">
        <v>447</v>
      </c>
      <c r="G125" s="47" t="s">
        <v>201</v>
      </c>
    </row>
    <row r="126" spans="5:7">
      <c r="E126" s="47" t="s">
        <v>610</v>
      </c>
      <c r="F126" s="47" t="s">
        <v>448</v>
      </c>
      <c r="G126" s="47" t="s">
        <v>202</v>
      </c>
    </row>
    <row r="127" spans="5:7">
      <c r="E127" s="47" t="s">
        <v>611</v>
      </c>
      <c r="F127" s="47" t="s">
        <v>449</v>
      </c>
      <c r="G127" s="47" t="s">
        <v>203</v>
      </c>
    </row>
    <row r="128" spans="5:7">
      <c r="E128" s="47" t="s">
        <v>612</v>
      </c>
      <c r="F128" s="47" t="s">
        <v>450</v>
      </c>
      <c r="G128" s="47" t="s">
        <v>204</v>
      </c>
    </row>
    <row r="129" spans="5:7">
      <c r="E129" s="47" t="s">
        <v>613</v>
      </c>
      <c r="F129" s="47" t="s">
        <v>451</v>
      </c>
      <c r="G129" s="47" t="s">
        <v>205</v>
      </c>
    </row>
    <row r="130" spans="5:7">
      <c r="E130" s="47" t="s">
        <v>614</v>
      </c>
      <c r="F130" s="47" t="s">
        <v>452</v>
      </c>
      <c r="G130" s="47" t="s">
        <v>206</v>
      </c>
    </row>
    <row r="131" spans="5:7">
      <c r="E131" s="47" t="s">
        <v>615</v>
      </c>
      <c r="F131" s="47" t="s">
        <v>453</v>
      </c>
      <c r="G131" s="47" t="s">
        <v>207</v>
      </c>
    </row>
    <row r="132" spans="5:7">
      <c r="E132" s="47" t="s">
        <v>616</v>
      </c>
      <c r="F132" s="47" t="s">
        <v>454</v>
      </c>
      <c r="G132" s="47" t="s">
        <v>4</v>
      </c>
    </row>
    <row r="133" spans="5:7">
      <c r="E133" s="47" t="s">
        <v>617</v>
      </c>
      <c r="F133" s="47" t="s">
        <v>455</v>
      </c>
      <c r="G133" s="47" t="s">
        <v>208</v>
      </c>
    </row>
    <row r="134" spans="5:7">
      <c r="E134" s="47" t="s">
        <v>618</v>
      </c>
      <c r="F134" s="47" t="s">
        <v>456</v>
      </c>
      <c r="G134" s="47" t="s">
        <v>209</v>
      </c>
    </row>
    <row r="135" spans="5:7">
      <c r="E135" s="47" t="s">
        <v>619</v>
      </c>
      <c r="F135" s="47" t="s">
        <v>457</v>
      </c>
      <c r="G135" s="47" t="s">
        <v>210</v>
      </c>
    </row>
    <row r="136" spans="5:7">
      <c r="E136" s="47" t="s">
        <v>620</v>
      </c>
      <c r="F136" s="47" t="s">
        <v>458</v>
      </c>
      <c r="G136" s="47" t="s">
        <v>211</v>
      </c>
    </row>
    <row r="137" spans="5:7">
      <c r="E137" s="47" t="s">
        <v>621</v>
      </c>
      <c r="F137" s="47" t="s">
        <v>459</v>
      </c>
      <c r="G137" s="47" t="s">
        <v>212</v>
      </c>
    </row>
    <row r="138" spans="5:7">
      <c r="E138" s="47" t="s">
        <v>622</v>
      </c>
      <c r="F138" s="47" t="s">
        <v>460</v>
      </c>
      <c r="G138" s="47" t="s">
        <v>213</v>
      </c>
    </row>
    <row r="139" spans="5:7">
      <c r="E139" s="47" t="s">
        <v>623</v>
      </c>
      <c r="F139" s="47" t="s">
        <v>461</v>
      </c>
      <c r="G139" s="47" t="s">
        <v>214</v>
      </c>
    </row>
    <row r="140" spans="5:7">
      <c r="E140" s="47" t="s">
        <v>624</v>
      </c>
      <c r="F140" s="47" t="s">
        <v>462</v>
      </c>
      <c r="G140" s="47" t="s">
        <v>215</v>
      </c>
    </row>
    <row r="141" spans="5:7">
      <c r="E141" s="47" t="s">
        <v>625</v>
      </c>
      <c r="F141" s="47" t="s">
        <v>463</v>
      </c>
      <c r="G141" s="47" t="s">
        <v>216</v>
      </c>
    </row>
    <row r="142" spans="5:7">
      <c r="E142" s="47" t="s">
        <v>626</v>
      </c>
      <c r="F142" s="47" t="s">
        <v>464</v>
      </c>
      <c r="G142" s="47" t="s">
        <v>217</v>
      </c>
    </row>
    <row r="143" spans="5:7">
      <c r="E143" s="47" t="s">
        <v>627</v>
      </c>
      <c r="F143" s="47" t="s">
        <v>465</v>
      </c>
      <c r="G143" s="47" t="s">
        <v>218</v>
      </c>
    </row>
    <row r="144" spans="5:7">
      <c r="E144" s="47" t="s">
        <v>628</v>
      </c>
      <c r="F144" s="47" t="s">
        <v>466</v>
      </c>
      <c r="G144" s="47" t="s">
        <v>219</v>
      </c>
    </row>
    <row r="145" spans="5:7">
      <c r="E145" s="47" t="s">
        <v>629</v>
      </c>
      <c r="F145" s="47" t="s">
        <v>467</v>
      </c>
      <c r="G145" s="47" t="s">
        <v>220</v>
      </c>
    </row>
    <row r="146" spans="5:7">
      <c r="E146" s="47" t="s">
        <v>630</v>
      </c>
      <c r="F146" s="47" t="s">
        <v>468</v>
      </c>
      <c r="G146" s="47" t="s">
        <v>221</v>
      </c>
    </row>
    <row r="147" spans="5:7">
      <c r="E147" s="47" t="s">
        <v>631</v>
      </c>
      <c r="F147" s="47" t="s">
        <v>469</v>
      </c>
      <c r="G147" s="47" t="s">
        <v>222</v>
      </c>
    </row>
    <row r="148" spans="5:7">
      <c r="E148" s="47" t="s">
        <v>632</v>
      </c>
      <c r="F148" s="47" t="s">
        <v>470</v>
      </c>
      <c r="G148" s="47" t="s">
        <v>223</v>
      </c>
    </row>
    <row r="149" spans="5:7">
      <c r="E149" s="47" t="s">
        <v>633</v>
      </c>
      <c r="F149" s="47" t="s">
        <v>471</v>
      </c>
      <c r="G149" s="47" t="s">
        <v>224</v>
      </c>
    </row>
    <row r="150" spans="5:7">
      <c r="E150" s="47" t="s">
        <v>634</v>
      </c>
      <c r="F150" s="47" t="s">
        <v>472</v>
      </c>
      <c r="G150" s="47" t="s">
        <v>225</v>
      </c>
    </row>
    <row r="151" spans="5:7">
      <c r="E151" s="47" t="s">
        <v>16</v>
      </c>
      <c r="F151" s="47" t="s">
        <v>473</v>
      </c>
      <c r="G151" s="47" t="s">
        <v>226</v>
      </c>
    </row>
    <row r="152" spans="5:7">
      <c r="E152" s="47" t="s">
        <v>635</v>
      </c>
      <c r="F152" s="47" t="s">
        <v>474</v>
      </c>
      <c r="G152" s="47" t="s">
        <v>227</v>
      </c>
    </row>
    <row r="153" spans="5:7">
      <c r="E153" s="47" t="s">
        <v>636</v>
      </c>
      <c r="F153" s="47" t="s">
        <v>475</v>
      </c>
      <c r="G153" s="47" t="s">
        <v>228</v>
      </c>
    </row>
    <row r="154" spans="5:7">
      <c r="E154" s="47" t="s">
        <v>637</v>
      </c>
      <c r="F154" s="47" t="s">
        <v>476</v>
      </c>
      <c r="G154" s="47" t="s">
        <v>229</v>
      </c>
    </row>
    <row r="155" spans="5:7">
      <c r="E155" s="47" t="s">
        <v>638</v>
      </c>
      <c r="F155" s="47" t="s">
        <v>477</v>
      </c>
      <c r="G155" s="47" t="s">
        <v>230</v>
      </c>
    </row>
    <row r="156" spans="5:7">
      <c r="E156" s="47" t="s">
        <v>639</v>
      </c>
      <c r="F156" s="47" t="s">
        <v>478</v>
      </c>
      <c r="G156" s="47" t="s">
        <v>231</v>
      </c>
    </row>
    <row r="157" spans="5:7">
      <c r="E157" s="47" t="s">
        <v>640</v>
      </c>
      <c r="F157" s="47" t="s">
        <v>479</v>
      </c>
      <c r="G157" s="47" t="s">
        <v>232</v>
      </c>
    </row>
    <row r="158" spans="5:7">
      <c r="E158" s="47" t="s">
        <v>641</v>
      </c>
      <c r="F158" s="47" t="s">
        <v>480</v>
      </c>
      <c r="G158" s="47" t="s">
        <v>233</v>
      </c>
    </row>
    <row r="159" spans="5:7">
      <c r="E159" s="47" t="s">
        <v>642</v>
      </c>
      <c r="F159" s="47" t="s">
        <v>481</v>
      </c>
      <c r="G159" s="47" t="s">
        <v>5</v>
      </c>
    </row>
    <row r="160" spans="5:7">
      <c r="E160" s="47" t="s">
        <v>643</v>
      </c>
      <c r="F160" s="47" t="s">
        <v>482</v>
      </c>
      <c r="G160" s="47" t="s">
        <v>234</v>
      </c>
    </row>
    <row r="161" spans="5:7">
      <c r="E161" s="47" t="s">
        <v>644</v>
      </c>
      <c r="F161" s="47" t="s">
        <v>483</v>
      </c>
      <c r="G161" s="47" t="s">
        <v>235</v>
      </c>
    </row>
    <row r="162" spans="5:7">
      <c r="E162" s="47" t="s">
        <v>645</v>
      </c>
      <c r="F162" s="47" t="s">
        <v>484</v>
      </c>
      <c r="G162" s="47" t="s">
        <v>236</v>
      </c>
    </row>
    <row r="163" spans="5:7">
      <c r="E163" s="47" t="s">
        <v>646</v>
      </c>
      <c r="F163" s="47" t="s">
        <v>485</v>
      </c>
      <c r="G163" s="47" t="s">
        <v>237</v>
      </c>
    </row>
    <row r="164" spans="5:7">
      <c r="E164" s="47" t="s">
        <v>647</v>
      </c>
      <c r="F164" s="47" t="s">
        <v>486</v>
      </c>
      <c r="G164" s="47" t="s">
        <v>238</v>
      </c>
    </row>
    <row r="165" spans="5:7">
      <c r="E165" s="47" t="s">
        <v>648</v>
      </c>
      <c r="F165" s="47" t="s">
        <v>487</v>
      </c>
      <c r="G165" s="47" t="s">
        <v>239</v>
      </c>
    </row>
    <row r="166" spans="5:7">
      <c r="E166" s="47" t="s">
        <v>649</v>
      </c>
      <c r="F166" s="47" t="s">
        <v>488</v>
      </c>
      <c r="G166" s="47" t="s">
        <v>240</v>
      </c>
    </row>
    <row r="167" spans="5:7">
      <c r="G167" s="47" t="s">
        <v>241</v>
      </c>
    </row>
    <row r="168" spans="5:7">
      <c r="G168" s="47" t="s">
        <v>242</v>
      </c>
    </row>
    <row r="169" spans="5:7">
      <c r="G169" s="47" t="s">
        <v>243</v>
      </c>
    </row>
    <row r="170" spans="5:7">
      <c r="G170" s="47" t="s">
        <v>244</v>
      </c>
    </row>
    <row r="171" spans="5:7">
      <c r="G171" s="47" t="s">
        <v>245</v>
      </c>
    </row>
    <row r="172" spans="5:7">
      <c r="G172" s="47" t="s">
        <v>246</v>
      </c>
    </row>
    <row r="173" spans="5:7">
      <c r="G173" s="47" t="s">
        <v>247</v>
      </c>
    </row>
    <row r="174" spans="5:7">
      <c r="G174" s="47" t="s">
        <v>248</v>
      </c>
    </row>
    <row r="175" spans="5:7">
      <c r="G175" s="47" t="s">
        <v>249</v>
      </c>
    </row>
    <row r="176" spans="5:7">
      <c r="G176" s="47" t="s">
        <v>250</v>
      </c>
    </row>
    <row r="177" spans="7:7">
      <c r="G177" s="47" t="s">
        <v>6</v>
      </c>
    </row>
    <row r="178" spans="7:7">
      <c r="G178" s="47" t="s">
        <v>251</v>
      </c>
    </row>
    <row r="179" spans="7:7">
      <c r="G179" s="47" t="s">
        <v>252</v>
      </c>
    </row>
    <row r="180" spans="7:7">
      <c r="G180" s="47" t="s">
        <v>253</v>
      </c>
    </row>
    <row r="181" spans="7:7">
      <c r="G181" s="47" t="s">
        <v>254</v>
      </c>
    </row>
    <row r="182" spans="7:7">
      <c r="G182" s="47" t="s">
        <v>255</v>
      </c>
    </row>
    <row r="183" spans="7:7">
      <c r="G183" s="47" t="s">
        <v>256</v>
      </c>
    </row>
    <row r="184" spans="7:7">
      <c r="G184" s="47" t="s">
        <v>257</v>
      </c>
    </row>
    <row r="185" spans="7:7">
      <c r="G185" s="47" t="s">
        <v>258</v>
      </c>
    </row>
    <row r="186" spans="7:7">
      <c r="G186" s="47" t="s">
        <v>259</v>
      </c>
    </row>
    <row r="187" spans="7:7">
      <c r="G187" s="47" t="s">
        <v>260</v>
      </c>
    </row>
    <row r="188" spans="7:7">
      <c r="G188" s="47" t="s">
        <v>261</v>
      </c>
    </row>
    <row r="189" spans="7:7">
      <c r="G189" s="47" t="s">
        <v>262</v>
      </c>
    </row>
    <row r="190" spans="7:7">
      <c r="G190" s="47" t="s">
        <v>263</v>
      </c>
    </row>
    <row r="191" spans="7:7">
      <c r="G191" s="47" t="s">
        <v>264</v>
      </c>
    </row>
    <row r="192" spans="7:7">
      <c r="G192" s="47" t="s">
        <v>265</v>
      </c>
    </row>
    <row r="193" spans="7:7">
      <c r="G193" s="47" t="s">
        <v>266</v>
      </c>
    </row>
    <row r="194" spans="7:7">
      <c r="G194" s="47" t="s">
        <v>267</v>
      </c>
    </row>
    <row r="195" spans="7:7">
      <c r="G195" s="47" t="s">
        <v>268</v>
      </c>
    </row>
    <row r="196" spans="7:7">
      <c r="G196" s="47" t="s">
        <v>269</v>
      </c>
    </row>
    <row r="197" spans="7:7">
      <c r="G197" s="47" t="s">
        <v>270</v>
      </c>
    </row>
    <row r="198" spans="7:7">
      <c r="G198" s="47" t="s">
        <v>271</v>
      </c>
    </row>
    <row r="199" spans="7:7">
      <c r="G199" s="47" t="s">
        <v>272</v>
      </c>
    </row>
    <row r="200" spans="7:7">
      <c r="G200" s="47" t="s">
        <v>273</v>
      </c>
    </row>
    <row r="201" spans="7:7">
      <c r="G201" s="47" t="s">
        <v>274</v>
      </c>
    </row>
    <row r="202" spans="7:7">
      <c r="G202" s="47" t="s">
        <v>275</v>
      </c>
    </row>
    <row r="203" spans="7:7">
      <c r="G203" s="47" t="s">
        <v>276</v>
      </c>
    </row>
    <row r="204" spans="7:7">
      <c r="G204" s="47" t="s">
        <v>277</v>
      </c>
    </row>
    <row r="205" spans="7:7">
      <c r="G205" s="47" t="s">
        <v>278</v>
      </c>
    </row>
    <row r="206" spans="7:7">
      <c r="G206" s="47" t="s">
        <v>279</v>
      </c>
    </row>
    <row r="207" spans="7:7">
      <c r="G207" s="47" t="s">
        <v>280</v>
      </c>
    </row>
    <row r="208" spans="7:7">
      <c r="G208" s="47" t="s">
        <v>281</v>
      </c>
    </row>
    <row r="209" spans="7:7">
      <c r="G209" s="47" t="s">
        <v>282</v>
      </c>
    </row>
    <row r="210" spans="7:7">
      <c r="G210" s="47" t="s">
        <v>283</v>
      </c>
    </row>
    <row r="211" spans="7:7">
      <c r="G211" s="47" t="s">
        <v>284</v>
      </c>
    </row>
    <row r="212" spans="7:7">
      <c r="G212" s="47" t="s">
        <v>285</v>
      </c>
    </row>
    <row r="213" spans="7:7">
      <c r="G213" s="47" t="s">
        <v>286</v>
      </c>
    </row>
    <row r="214" spans="7:7">
      <c r="G214" s="47" t="s">
        <v>287</v>
      </c>
    </row>
    <row r="215" spans="7:7">
      <c r="G215" s="47" t="s">
        <v>288</v>
      </c>
    </row>
    <row r="216" spans="7:7">
      <c r="G216" s="47" t="s">
        <v>289</v>
      </c>
    </row>
    <row r="217" spans="7:7">
      <c r="G217" s="47" t="s">
        <v>290</v>
      </c>
    </row>
    <row r="218" spans="7:7">
      <c r="G218" s="47" t="s">
        <v>291</v>
      </c>
    </row>
    <row r="219" spans="7:7">
      <c r="G219" s="47" t="s">
        <v>292</v>
      </c>
    </row>
    <row r="220" spans="7:7">
      <c r="G220" s="47" t="s">
        <v>293</v>
      </c>
    </row>
    <row r="221" spans="7:7">
      <c r="G221" s="47" t="s">
        <v>294</v>
      </c>
    </row>
    <row r="222" spans="7:7">
      <c r="G222" s="47" t="s">
        <v>295</v>
      </c>
    </row>
    <row r="223" spans="7:7">
      <c r="G223" s="47" t="s">
        <v>296</v>
      </c>
    </row>
    <row r="224" spans="7:7">
      <c r="G224" s="47" t="s">
        <v>297</v>
      </c>
    </row>
    <row r="225" spans="7:7">
      <c r="G225" s="47" t="s">
        <v>298</v>
      </c>
    </row>
    <row r="226" spans="7:7">
      <c r="G226" s="47" t="s">
        <v>299</v>
      </c>
    </row>
    <row r="227" spans="7:7">
      <c r="G227" s="47" t="s">
        <v>300</v>
      </c>
    </row>
    <row r="228" spans="7:7">
      <c r="G228" s="47" t="s">
        <v>301</v>
      </c>
    </row>
    <row r="229" spans="7:7">
      <c r="G229" s="47" t="s">
        <v>302</v>
      </c>
    </row>
    <row r="230" spans="7:7">
      <c r="G230" s="47" t="s">
        <v>303</v>
      </c>
    </row>
    <row r="231" spans="7:7">
      <c r="G231" s="47" t="s">
        <v>304</v>
      </c>
    </row>
    <row r="232" spans="7:7">
      <c r="G232" s="47" t="s">
        <v>305</v>
      </c>
    </row>
    <row r="233" spans="7:7">
      <c r="G233" s="47" t="s">
        <v>306</v>
      </c>
    </row>
    <row r="234" spans="7:7">
      <c r="G234" s="47" t="s">
        <v>307</v>
      </c>
    </row>
    <row r="235" spans="7:7">
      <c r="G235" s="47" t="s">
        <v>308</v>
      </c>
    </row>
    <row r="236" spans="7:7">
      <c r="G236" s="47" t="s">
        <v>309</v>
      </c>
    </row>
    <row r="237" spans="7:7">
      <c r="G237" s="47" t="s">
        <v>310</v>
      </c>
    </row>
    <row r="238" spans="7:7">
      <c r="G238" s="47" t="s">
        <v>3</v>
      </c>
    </row>
    <row r="239" spans="7:7">
      <c r="G239" s="47" t="s">
        <v>311</v>
      </c>
    </row>
    <row r="240" spans="7:7">
      <c r="G240" s="47" t="s">
        <v>312</v>
      </c>
    </row>
    <row r="241" spans="7:7">
      <c r="G241" s="47" t="s">
        <v>313</v>
      </c>
    </row>
    <row r="242" spans="7:7">
      <c r="G242" s="47" t="s">
        <v>314</v>
      </c>
    </row>
    <row r="243" spans="7:7">
      <c r="G243" s="47" t="s">
        <v>315</v>
      </c>
    </row>
    <row r="244" spans="7:7">
      <c r="G244" s="47" t="s">
        <v>316</v>
      </c>
    </row>
    <row r="245" spans="7:7">
      <c r="G245" s="47" t="s">
        <v>317</v>
      </c>
    </row>
    <row r="246" spans="7:7">
      <c r="G246" s="47" t="s">
        <v>318</v>
      </c>
    </row>
    <row r="247" spans="7:7">
      <c r="G247" s="47" t="s">
        <v>319</v>
      </c>
    </row>
    <row r="248" spans="7:7">
      <c r="G248" s="47" t="s">
        <v>320</v>
      </c>
    </row>
    <row r="249" spans="7:7">
      <c r="G249" s="47" t="s">
        <v>321</v>
      </c>
    </row>
    <row r="250" spans="7:7">
      <c r="G250" s="47" t="s">
        <v>322</v>
      </c>
    </row>
    <row r="251" spans="7:7">
      <c r="G251" s="47" t="s">
        <v>323</v>
      </c>
    </row>
    <row r="252" spans="7:7">
      <c r="G252" s="47" t="s">
        <v>324</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95959"/>
  </sheetPr>
  <dimension ref="B1:G137"/>
  <sheetViews>
    <sheetView showGridLines="0" zoomScale="80" zoomScaleNormal="80" workbookViewId="0">
      <selection activeCell="B2" sqref="B2"/>
    </sheetView>
  </sheetViews>
  <sheetFormatPr defaultRowHeight="13" outlineLevelRow="1"/>
  <cols>
    <col min="1" max="1" width="2.81640625" style="67" customWidth="1"/>
    <col min="2" max="2" width="3" style="67" customWidth="1"/>
    <col min="3" max="3" width="50.81640625" style="67" customWidth="1"/>
    <col min="4" max="4" width="5.7265625" style="188" customWidth="1"/>
    <col min="5" max="5" width="101.81640625" style="73" customWidth="1"/>
    <col min="6" max="6" width="11.90625" style="67" customWidth="1"/>
    <col min="7" max="7" width="37.36328125" style="67" customWidth="1"/>
    <col min="8" max="16384" width="8.7265625" style="67"/>
  </cols>
  <sheetData>
    <row r="1" spans="2:5" ht="13.5" thickBot="1"/>
    <row r="2" spans="2:5" ht="16" thickBot="1">
      <c r="B2" s="98" t="s">
        <v>67</v>
      </c>
      <c r="C2" s="99"/>
      <c r="D2" s="193"/>
      <c r="E2" s="100"/>
    </row>
    <row r="4" spans="2:5">
      <c r="B4" s="80" t="s">
        <v>69</v>
      </c>
      <c r="C4" s="80"/>
      <c r="D4" s="194"/>
      <c r="E4" s="80"/>
    </row>
    <row r="5" spans="2:5" ht="40.5" customHeight="1">
      <c r="B5" s="287" t="s">
        <v>804</v>
      </c>
      <c r="C5" s="287"/>
      <c r="D5" s="287"/>
      <c r="E5" s="287"/>
    </row>
    <row r="6" spans="2:5" ht="45" customHeight="1">
      <c r="B6" s="288" t="s">
        <v>674</v>
      </c>
      <c r="C6" s="288"/>
      <c r="D6" s="288"/>
      <c r="E6" s="288"/>
    </row>
    <row r="7" spans="2:5">
      <c r="B7" s="243" t="s">
        <v>70</v>
      </c>
      <c r="C7" s="244"/>
      <c r="D7" s="245"/>
      <c r="E7" s="244"/>
    </row>
    <row r="8" spans="2:5" ht="13" customHeight="1">
      <c r="B8" s="243" t="s">
        <v>816</v>
      </c>
      <c r="C8" s="244"/>
      <c r="D8" s="245"/>
      <c r="E8" s="244"/>
    </row>
    <row r="9" spans="2:5" ht="13" customHeight="1">
      <c r="B9" s="243" t="s">
        <v>817</v>
      </c>
      <c r="C9" s="244"/>
      <c r="D9" s="245"/>
      <c r="E9" s="244"/>
    </row>
    <row r="10" spans="2:5" ht="13" customHeight="1">
      <c r="B10" s="243" t="s">
        <v>818</v>
      </c>
      <c r="C10" s="244"/>
      <c r="D10" s="245"/>
      <c r="E10" s="244"/>
    </row>
    <row r="11" spans="2:5">
      <c r="C11" s="93"/>
      <c r="D11" s="189"/>
      <c r="E11" s="225"/>
    </row>
    <row r="12" spans="2:5">
      <c r="B12" s="289" t="s">
        <v>676</v>
      </c>
      <c r="C12" s="289"/>
      <c r="D12" s="289"/>
      <c r="E12" s="289"/>
    </row>
    <row r="13" spans="2:5">
      <c r="B13" s="111" t="s">
        <v>779</v>
      </c>
      <c r="C13" s="226"/>
      <c r="D13" s="189"/>
      <c r="E13" s="225"/>
    </row>
    <row r="14" spans="2:5">
      <c r="B14" s="111" t="s">
        <v>675</v>
      </c>
      <c r="C14" s="93"/>
      <c r="D14" s="189"/>
      <c r="E14" s="225"/>
    </row>
    <row r="15" spans="2:5">
      <c r="B15" s="96"/>
      <c r="C15" s="225" t="s">
        <v>48</v>
      </c>
      <c r="D15" s="195"/>
      <c r="E15" s="225"/>
    </row>
    <row r="16" spans="2:5">
      <c r="B16" s="96"/>
      <c r="C16" s="225" t="s">
        <v>806</v>
      </c>
      <c r="D16" s="195"/>
      <c r="E16" s="225"/>
    </row>
    <row r="17" spans="2:5">
      <c r="B17" s="96"/>
      <c r="C17" s="225" t="s">
        <v>49</v>
      </c>
      <c r="D17" s="195"/>
      <c r="E17" s="225"/>
    </row>
    <row r="18" spans="2:5">
      <c r="B18" s="96"/>
      <c r="C18" s="225" t="s">
        <v>32</v>
      </c>
      <c r="D18" s="195"/>
      <c r="E18" s="225"/>
    </row>
    <row r="19" spans="2:5">
      <c r="B19" s="96"/>
      <c r="C19" s="225"/>
      <c r="D19" s="195"/>
      <c r="E19" s="225"/>
    </row>
    <row r="20" spans="2:5" ht="39.5" customHeight="1">
      <c r="B20" s="289" t="s">
        <v>780</v>
      </c>
      <c r="C20" s="289"/>
      <c r="D20" s="289"/>
      <c r="E20" s="289"/>
    </row>
    <row r="21" spans="2:5">
      <c r="C21" s="93" t="s">
        <v>668</v>
      </c>
      <c r="D21" s="189"/>
      <c r="E21" s="225"/>
    </row>
    <row r="22" spans="2:5">
      <c r="C22" s="93" t="s">
        <v>669</v>
      </c>
      <c r="D22" s="189"/>
      <c r="E22" s="225"/>
    </row>
    <row r="23" spans="2:5">
      <c r="C23" s="93" t="s">
        <v>670</v>
      </c>
      <c r="D23" s="189"/>
      <c r="E23" s="225"/>
    </row>
    <row r="24" spans="2:5">
      <c r="C24" s="93" t="s">
        <v>781</v>
      </c>
      <c r="D24" s="189"/>
      <c r="E24" s="225"/>
    </row>
    <row r="25" spans="2:5">
      <c r="C25" s="93" t="s">
        <v>671</v>
      </c>
      <c r="D25" s="189"/>
      <c r="E25" s="225"/>
    </row>
    <row r="26" spans="2:5">
      <c r="C26" s="93" t="s">
        <v>673</v>
      </c>
      <c r="D26" s="189"/>
      <c r="E26" s="225"/>
    </row>
    <row r="27" spans="2:5">
      <c r="C27" s="93"/>
      <c r="D27" s="189"/>
      <c r="E27" s="225"/>
    </row>
    <row r="28" spans="2:5" ht="12.5" customHeight="1">
      <c r="B28" s="101" t="s">
        <v>789</v>
      </c>
      <c r="C28" s="94"/>
      <c r="D28" s="190"/>
      <c r="E28" s="225"/>
    </row>
    <row r="29" spans="2:5">
      <c r="B29" s="92" t="s">
        <v>768</v>
      </c>
      <c r="C29" s="92"/>
      <c r="D29" s="196"/>
      <c r="E29" s="92"/>
    </row>
    <row r="30" spans="2:5">
      <c r="C30" s="71" t="s">
        <v>71</v>
      </c>
      <c r="D30" s="196"/>
      <c r="E30" s="71"/>
    </row>
    <row r="33" spans="2:7">
      <c r="B33" s="95"/>
      <c r="C33" s="95" t="s">
        <v>666</v>
      </c>
      <c r="D33" s="196"/>
    </row>
    <row r="34" spans="2:7" s="81" customFormat="1">
      <c r="B34" s="95"/>
      <c r="C34" s="95" t="s">
        <v>68</v>
      </c>
      <c r="D34" s="194"/>
      <c r="E34" s="80"/>
    </row>
    <row r="35" spans="2:7" ht="26" hidden="1" customHeight="1" outlineLevel="1">
      <c r="B35" s="159"/>
      <c r="C35" s="82" t="s">
        <v>665</v>
      </c>
      <c r="D35" s="83"/>
      <c r="E35" s="84" t="s">
        <v>667</v>
      </c>
    </row>
    <row r="36" spans="2:7" ht="11" hidden="1" customHeight="1" outlineLevel="1">
      <c r="B36" s="159"/>
      <c r="C36" s="172"/>
      <c r="D36" s="173" t="s">
        <v>50</v>
      </c>
      <c r="E36" s="173" t="s">
        <v>692</v>
      </c>
    </row>
    <row r="37" spans="2:7" ht="27" hidden="1" customHeight="1" outlineLevel="1">
      <c r="B37" s="160"/>
      <c r="C37" s="72" t="s">
        <v>59</v>
      </c>
      <c r="D37" s="165" t="s">
        <v>693</v>
      </c>
      <c r="E37" s="169" t="s">
        <v>72</v>
      </c>
    </row>
    <row r="38" spans="2:7" ht="34" hidden="1" customHeight="1" outlineLevel="1">
      <c r="B38" s="160"/>
      <c r="C38" s="163" t="s">
        <v>25</v>
      </c>
      <c r="D38" s="166" t="s">
        <v>697</v>
      </c>
      <c r="E38" s="85" t="s">
        <v>677</v>
      </c>
    </row>
    <row r="39" spans="2:7" ht="34" hidden="1" customHeight="1" outlineLevel="1">
      <c r="B39" s="161"/>
      <c r="C39" s="164" t="s">
        <v>23</v>
      </c>
      <c r="D39" s="167" t="s">
        <v>699</v>
      </c>
      <c r="E39" s="76" t="s">
        <v>678</v>
      </c>
      <c r="G39" s="105"/>
    </row>
    <row r="40" spans="2:7" ht="34" hidden="1" customHeight="1" outlineLevel="1">
      <c r="B40" s="161"/>
      <c r="C40" s="164" t="s">
        <v>24</v>
      </c>
      <c r="D40" s="167" t="s">
        <v>700</v>
      </c>
      <c r="E40" s="76" t="s">
        <v>679</v>
      </c>
      <c r="G40" s="105"/>
    </row>
    <row r="41" spans="2:7" ht="34" hidden="1" customHeight="1" outlineLevel="1">
      <c r="B41" s="161"/>
      <c r="C41" s="164" t="s">
        <v>19</v>
      </c>
      <c r="D41" s="167" t="s">
        <v>701</v>
      </c>
      <c r="E41" s="76" t="s">
        <v>680</v>
      </c>
      <c r="G41" s="246"/>
    </row>
    <row r="42" spans="2:7" ht="34" hidden="1" customHeight="1" outlineLevel="1">
      <c r="B42" s="160"/>
      <c r="C42" s="163" t="s">
        <v>20</v>
      </c>
      <c r="D42" s="166" t="s">
        <v>698</v>
      </c>
      <c r="E42" s="107" t="s">
        <v>684</v>
      </c>
      <c r="G42" s="246"/>
    </row>
    <row r="43" spans="2:7" ht="34" hidden="1" customHeight="1" outlineLevel="1">
      <c r="B43" s="161"/>
      <c r="C43" s="164" t="s">
        <v>26</v>
      </c>
      <c r="D43" s="167" t="s">
        <v>702</v>
      </c>
      <c r="E43" s="103" t="s">
        <v>74</v>
      </c>
      <c r="G43" s="246"/>
    </row>
    <row r="44" spans="2:7" ht="34" hidden="1" customHeight="1" outlineLevel="1">
      <c r="B44" s="161"/>
      <c r="C44" s="164" t="s">
        <v>21</v>
      </c>
      <c r="D44" s="167" t="s">
        <v>703</v>
      </c>
      <c r="E44" s="108" t="s">
        <v>769</v>
      </c>
      <c r="G44" s="246"/>
    </row>
    <row r="45" spans="2:7" ht="34" hidden="1" customHeight="1" outlineLevel="1">
      <c r="B45" s="160"/>
      <c r="C45" s="72" t="s">
        <v>27</v>
      </c>
      <c r="D45" s="165" t="s">
        <v>694</v>
      </c>
      <c r="E45" s="169" t="s">
        <v>685</v>
      </c>
      <c r="G45" s="246"/>
    </row>
    <row r="46" spans="2:7" ht="34" hidden="1" customHeight="1" outlineLevel="1">
      <c r="B46" s="161"/>
      <c r="C46" s="164" t="s">
        <v>28</v>
      </c>
      <c r="D46" s="167" t="s">
        <v>704</v>
      </c>
      <c r="E46" s="76" t="s">
        <v>770</v>
      </c>
      <c r="G46" s="246"/>
    </row>
    <row r="47" spans="2:7" ht="34" hidden="1" customHeight="1" outlineLevel="1">
      <c r="B47" s="161"/>
      <c r="C47" s="164" t="s">
        <v>25</v>
      </c>
      <c r="D47" s="167" t="s">
        <v>705</v>
      </c>
      <c r="E47" s="76" t="s">
        <v>677</v>
      </c>
      <c r="G47" s="246"/>
    </row>
    <row r="48" spans="2:7" ht="34" hidden="1" customHeight="1" outlineLevel="1">
      <c r="B48" s="160"/>
      <c r="C48" s="72" t="s">
        <v>797</v>
      </c>
      <c r="D48" s="165" t="s">
        <v>695</v>
      </c>
      <c r="E48" s="169"/>
      <c r="G48" s="246"/>
    </row>
    <row r="49" spans="2:7" ht="34" hidden="1" customHeight="1" outlineLevel="1">
      <c r="B49" s="161"/>
      <c r="C49" s="164" t="s">
        <v>22</v>
      </c>
      <c r="D49" s="167" t="s">
        <v>706</v>
      </c>
      <c r="E49" s="76" t="s">
        <v>681</v>
      </c>
      <c r="G49" s="106"/>
    </row>
    <row r="50" spans="2:7" ht="34" hidden="1" customHeight="1" outlineLevel="1">
      <c r="B50" s="161"/>
      <c r="C50" s="164" t="s">
        <v>798</v>
      </c>
      <c r="D50" s="167" t="s">
        <v>707</v>
      </c>
      <c r="E50" s="76" t="s">
        <v>799</v>
      </c>
      <c r="G50" s="105"/>
    </row>
    <row r="51" spans="2:7" ht="34" hidden="1" customHeight="1" outlineLevel="1">
      <c r="B51" s="160"/>
      <c r="C51" s="72" t="s">
        <v>73</v>
      </c>
      <c r="D51" s="165" t="s">
        <v>696</v>
      </c>
      <c r="E51" s="169"/>
      <c r="G51" s="247"/>
    </row>
    <row r="52" spans="2:7" ht="34" hidden="1" customHeight="1" outlineLevel="1">
      <c r="B52" s="162"/>
      <c r="C52" s="164" t="s">
        <v>60</v>
      </c>
      <c r="D52" s="168" t="s">
        <v>754</v>
      </c>
      <c r="E52" s="76" t="s">
        <v>686</v>
      </c>
    </row>
    <row r="53" spans="2:7" ht="34" hidden="1" customHeight="1" outlineLevel="1">
      <c r="B53" s="162"/>
      <c r="C53" s="164" t="s">
        <v>30</v>
      </c>
      <c r="D53" s="168" t="s">
        <v>755</v>
      </c>
      <c r="E53" s="76" t="s">
        <v>689</v>
      </c>
    </row>
    <row r="54" spans="2:7" ht="34" hidden="1" customHeight="1" outlineLevel="1" thickBot="1">
      <c r="B54" s="162"/>
      <c r="C54" s="164" t="s">
        <v>800</v>
      </c>
      <c r="D54" s="168" t="s">
        <v>756</v>
      </c>
      <c r="E54" s="76" t="s">
        <v>801</v>
      </c>
    </row>
    <row r="55" spans="2:7" ht="34" hidden="1" customHeight="1" outlineLevel="1">
      <c r="B55" s="162"/>
      <c r="C55" s="86" t="s">
        <v>29</v>
      </c>
      <c r="D55" s="170" t="s">
        <v>757</v>
      </c>
      <c r="E55" s="171" t="s">
        <v>687</v>
      </c>
    </row>
    <row r="56" spans="2:7" collapsed="1"/>
    <row r="57" spans="2:7" s="81" customFormat="1" ht="13.5" thickBot="1">
      <c r="B57" s="95"/>
      <c r="C57" s="95" t="s">
        <v>782</v>
      </c>
      <c r="D57" s="194"/>
      <c r="E57" s="80"/>
    </row>
    <row r="58" spans="2:7" ht="26" customHeight="1" outlineLevel="1">
      <c r="B58" s="162"/>
      <c r="C58" s="82" t="s">
        <v>665</v>
      </c>
      <c r="D58" s="158" t="s">
        <v>50</v>
      </c>
      <c r="E58" s="84" t="s">
        <v>667</v>
      </c>
    </row>
    <row r="59" spans="2:7" ht="26" customHeight="1" outlineLevel="1">
      <c r="B59" s="162"/>
      <c r="C59" s="179" t="s">
        <v>783</v>
      </c>
      <c r="D59" s="185" t="s">
        <v>693</v>
      </c>
      <c r="E59" s="87" t="s">
        <v>784</v>
      </c>
    </row>
    <row r="60" spans="2:7" ht="30" customHeight="1" outlineLevel="1">
      <c r="B60" s="162"/>
      <c r="C60" s="180" t="s">
        <v>807</v>
      </c>
      <c r="D60" s="186" t="s">
        <v>697</v>
      </c>
      <c r="E60" s="88" t="s">
        <v>766</v>
      </c>
    </row>
    <row r="61" spans="2:7" ht="30" customHeight="1" outlineLevel="1">
      <c r="B61" s="162"/>
      <c r="C61" s="180" t="s">
        <v>33</v>
      </c>
      <c r="D61" s="186" t="s">
        <v>698</v>
      </c>
      <c r="E61" s="88" t="s">
        <v>773</v>
      </c>
    </row>
    <row r="62" spans="2:7" ht="30" customHeight="1" outlineLevel="1">
      <c r="B62" s="162"/>
      <c r="C62" s="181" t="s">
        <v>772</v>
      </c>
      <c r="D62" s="248" t="s">
        <v>741</v>
      </c>
      <c r="E62" s="88" t="s">
        <v>819</v>
      </c>
    </row>
    <row r="63" spans="2:7" ht="30" customHeight="1" outlineLevel="1">
      <c r="B63" s="162"/>
      <c r="C63" s="179" t="s">
        <v>785</v>
      </c>
      <c r="D63" s="185" t="s">
        <v>694</v>
      </c>
      <c r="E63" s="87" t="s">
        <v>750</v>
      </c>
    </row>
    <row r="64" spans="2:7" ht="30" customHeight="1" outlineLevel="1">
      <c r="B64" s="162"/>
      <c r="C64" s="182" t="s">
        <v>807</v>
      </c>
      <c r="D64" s="187" t="s">
        <v>704</v>
      </c>
      <c r="E64" s="89" t="s">
        <v>763</v>
      </c>
    </row>
    <row r="65" spans="2:6" ht="30" customHeight="1" outlineLevel="1">
      <c r="B65" s="162"/>
      <c r="C65" s="182" t="s">
        <v>33</v>
      </c>
      <c r="D65" s="187" t="s">
        <v>705</v>
      </c>
      <c r="E65" s="89" t="s">
        <v>774</v>
      </c>
    </row>
    <row r="66" spans="2:6" ht="30" customHeight="1" outlineLevel="1">
      <c r="B66" s="162"/>
      <c r="C66" s="183" t="s">
        <v>772</v>
      </c>
      <c r="D66" s="249" t="s">
        <v>808</v>
      </c>
      <c r="E66" s="89" t="s">
        <v>820</v>
      </c>
    </row>
    <row r="67" spans="2:6" ht="30" customHeight="1" outlineLevel="1">
      <c r="B67" s="162"/>
      <c r="C67" s="179" t="s">
        <v>21</v>
      </c>
      <c r="D67" s="185" t="s">
        <v>695</v>
      </c>
      <c r="E67" s="87" t="s">
        <v>764</v>
      </c>
    </row>
    <row r="68" spans="2:6" ht="30" customHeight="1" outlineLevel="1">
      <c r="B68" s="162"/>
      <c r="C68" s="182" t="s">
        <v>807</v>
      </c>
      <c r="D68" s="187" t="s">
        <v>706</v>
      </c>
      <c r="E68" s="89" t="s">
        <v>765</v>
      </c>
    </row>
    <row r="69" spans="2:6" ht="30" customHeight="1" outlineLevel="1">
      <c r="B69" s="162"/>
      <c r="C69" s="182" t="s">
        <v>33</v>
      </c>
      <c r="D69" s="187" t="s">
        <v>707</v>
      </c>
      <c r="E69" s="89" t="s">
        <v>775</v>
      </c>
    </row>
    <row r="70" spans="2:6" ht="30" customHeight="1" outlineLevel="1" thickBot="1">
      <c r="B70" s="162"/>
      <c r="C70" s="184" t="s">
        <v>772</v>
      </c>
      <c r="D70" s="250" t="s">
        <v>809</v>
      </c>
      <c r="E70" s="90" t="s">
        <v>821</v>
      </c>
    </row>
    <row r="71" spans="2:6" ht="13.5" outlineLevel="1" thickBot="1">
      <c r="B71" s="68"/>
      <c r="C71" s="68"/>
      <c r="D71" s="191"/>
    </row>
    <row r="72" spans="2:6" s="75" customFormat="1" ht="27.5" customHeight="1" outlineLevel="1">
      <c r="B72" s="162"/>
      <c r="C72" s="174" t="s">
        <v>24</v>
      </c>
      <c r="D72" s="197" t="s">
        <v>708</v>
      </c>
      <c r="E72" s="74" t="s">
        <v>682</v>
      </c>
    </row>
    <row r="73" spans="2:6" s="75" customFormat="1" ht="26" outlineLevel="1">
      <c r="B73" s="162"/>
      <c r="C73" s="175" t="s">
        <v>807</v>
      </c>
      <c r="D73" s="192" t="s">
        <v>712</v>
      </c>
      <c r="E73" s="103" t="s">
        <v>822</v>
      </c>
    </row>
    <row r="74" spans="2:6" ht="39" outlineLevel="1">
      <c r="B74" s="162"/>
      <c r="C74" s="175" t="s">
        <v>33</v>
      </c>
      <c r="D74" s="192" t="s">
        <v>714</v>
      </c>
      <c r="E74" s="103" t="s">
        <v>790</v>
      </c>
      <c r="F74" s="104"/>
    </row>
    <row r="75" spans="2:6" ht="27.5" customHeight="1" outlineLevel="1">
      <c r="B75" s="162"/>
      <c r="C75" s="176" t="s">
        <v>772</v>
      </c>
      <c r="D75" s="251" t="s">
        <v>810</v>
      </c>
      <c r="E75" s="77" t="s">
        <v>776</v>
      </c>
    </row>
    <row r="76" spans="2:6" s="75" customFormat="1" ht="27.5" customHeight="1" outlineLevel="1">
      <c r="B76" s="162"/>
      <c r="C76" s="177" t="s">
        <v>19</v>
      </c>
      <c r="D76" s="198" t="s">
        <v>709</v>
      </c>
      <c r="E76" s="102" t="s">
        <v>683</v>
      </c>
    </row>
    <row r="77" spans="2:6" s="75" customFormat="1" ht="27.5" customHeight="1" outlineLevel="1">
      <c r="B77" s="162"/>
      <c r="C77" s="175" t="s">
        <v>807</v>
      </c>
      <c r="D77" s="192" t="s">
        <v>758</v>
      </c>
      <c r="E77" s="103" t="s">
        <v>822</v>
      </c>
    </row>
    <row r="78" spans="2:6" ht="27.5" customHeight="1" outlineLevel="1">
      <c r="B78" s="162"/>
      <c r="C78" s="175" t="s">
        <v>33</v>
      </c>
      <c r="D78" s="192" t="s">
        <v>713</v>
      </c>
      <c r="E78" s="103" t="s">
        <v>791</v>
      </c>
    </row>
    <row r="79" spans="2:6" ht="27.5" customHeight="1" outlineLevel="1">
      <c r="B79" s="162"/>
      <c r="C79" s="176" t="s">
        <v>772</v>
      </c>
      <c r="D79" s="192" t="s">
        <v>811</v>
      </c>
      <c r="E79" s="77" t="s">
        <v>776</v>
      </c>
    </row>
    <row r="80" spans="2:6" s="75" customFormat="1" ht="27.5" customHeight="1" outlineLevel="1">
      <c r="B80" s="162"/>
      <c r="C80" s="177" t="s">
        <v>31</v>
      </c>
      <c r="D80" s="198" t="s">
        <v>710</v>
      </c>
      <c r="E80" s="102" t="s">
        <v>75</v>
      </c>
    </row>
    <row r="81" spans="2:5" s="75" customFormat="1" ht="27.5" customHeight="1" outlineLevel="1">
      <c r="B81" s="162"/>
      <c r="C81" s="175" t="s">
        <v>807</v>
      </c>
      <c r="D81" s="192" t="s">
        <v>715</v>
      </c>
      <c r="E81" s="103" t="s">
        <v>822</v>
      </c>
    </row>
    <row r="82" spans="2:5" ht="27.5" customHeight="1" outlineLevel="1">
      <c r="B82" s="162"/>
      <c r="C82" s="175" t="s">
        <v>33</v>
      </c>
      <c r="D82" s="192" t="s">
        <v>716</v>
      </c>
      <c r="E82" s="103" t="s">
        <v>791</v>
      </c>
    </row>
    <row r="83" spans="2:5" ht="27.5" customHeight="1" outlineLevel="1">
      <c r="B83" s="162"/>
      <c r="C83" s="176" t="s">
        <v>772</v>
      </c>
      <c r="D83" s="192" t="s">
        <v>812</v>
      </c>
      <c r="E83" s="77" t="s">
        <v>776</v>
      </c>
    </row>
    <row r="84" spans="2:5" s="75" customFormat="1" ht="27.5" customHeight="1" outlineLevel="1">
      <c r="B84" s="162"/>
      <c r="C84" s="177" t="s">
        <v>48</v>
      </c>
      <c r="D84" s="198" t="s">
        <v>711</v>
      </c>
      <c r="E84" s="102" t="s">
        <v>76</v>
      </c>
    </row>
    <row r="85" spans="2:5" s="75" customFormat="1" ht="27.5" customHeight="1" outlineLevel="1">
      <c r="B85" s="162"/>
      <c r="C85" s="175" t="s">
        <v>807</v>
      </c>
      <c r="D85" s="192" t="s">
        <v>717</v>
      </c>
      <c r="E85" s="103" t="s">
        <v>822</v>
      </c>
    </row>
    <row r="86" spans="2:5" ht="27.5" customHeight="1" outlineLevel="1">
      <c r="B86" s="162"/>
      <c r="C86" s="175" t="s">
        <v>33</v>
      </c>
      <c r="D86" s="192" t="s">
        <v>718</v>
      </c>
      <c r="E86" s="103" t="s">
        <v>791</v>
      </c>
    </row>
    <row r="87" spans="2:5" ht="27.5" customHeight="1" outlineLevel="1">
      <c r="B87" s="162"/>
      <c r="C87" s="176" t="s">
        <v>772</v>
      </c>
      <c r="D87" s="251" t="s">
        <v>813</v>
      </c>
      <c r="E87" s="77" t="s">
        <v>776</v>
      </c>
    </row>
    <row r="88" spans="2:5" s="75" customFormat="1" ht="27.5" customHeight="1" outlineLevel="1">
      <c r="B88" s="162"/>
      <c r="C88" s="177" t="s">
        <v>49</v>
      </c>
      <c r="D88" s="198" t="s">
        <v>759</v>
      </c>
      <c r="E88" s="102" t="s">
        <v>77</v>
      </c>
    </row>
    <row r="89" spans="2:5" s="75" customFormat="1" ht="27.5" customHeight="1" outlineLevel="1">
      <c r="B89" s="162"/>
      <c r="C89" s="175" t="s">
        <v>807</v>
      </c>
      <c r="D89" s="192" t="s">
        <v>719</v>
      </c>
      <c r="E89" s="103" t="s">
        <v>822</v>
      </c>
    </row>
    <row r="90" spans="2:5" ht="27.5" customHeight="1" outlineLevel="1">
      <c r="B90" s="162"/>
      <c r="C90" s="175" t="s">
        <v>33</v>
      </c>
      <c r="D90" s="192" t="s">
        <v>720</v>
      </c>
      <c r="E90" s="103" t="s">
        <v>791</v>
      </c>
    </row>
    <row r="91" spans="2:5" ht="27.5" customHeight="1" outlineLevel="1">
      <c r="B91" s="162"/>
      <c r="C91" s="176" t="s">
        <v>772</v>
      </c>
      <c r="D91" s="192" t="s">
        <v>814</v>
      </c>
      <c r="E91" s="77" t="s">
        <v>776</v>
      </c>
    </row>
    <row r="92" spans="2:5" s="75" customFormat="1" ht="27.5" customHeight="1" outlineLevel="1">
      <c r="B92" s="162"/>
      <c r="C92" s="177" t="s">
        <v>47</v>
      </c>
      <c r="D92" s="198" t="s">
        <v>760</v>
      </c>
      <c r="E92" s="102" t="s">
        <v>777</v>
      </c>
    </row>
    <row r="93" spans="2:5" s="75" customFormat="1" ht="27.5" customHeight="1" outlineLevel="1">
      <c r="B93" s="162"/>
      <c r="C93" s="175" t="s">
        <v>807</v>
      </c>
      <c r="D93" s="192" t="s">
        <v>721</v>
      </c>
      <c r="E93" s="103" t="s">
        <v>822</v>
      </c>
    </row>
    <row r="94" spans="2:5" ht="27.5" customHeight="1" outlineLevel="1">
      <c r="B94" s="162"/>
      <c r="C94" s="175" t="s">
        <v>33</v>
      </c>
      <c r="D94" s="192" t="s">
        <v>722</v>
      </c>
      <c r="E94" s="103" t="s">
        <v>791</v>
      </c>
    </row>
    <row r="95" spans="2:5" ht="27.5" customHeight="1" outlineLevel="1">
      <c r="B95" s="162"/>
      <c r="C95" s="176" t="s">
        <v>772</v>
      </c>
      <c r="D95" s="192" t="s">
        <v>823</v>
      </c>
      <c r="E95" s="77" t="s">
        <v>776</v>
      </c>
    </row>
    <row r="96" spans="2:5" s="75" customFormat="1" ht="27.5" customHeight="1" outlineLevel="1">
      <c r="B96" s="162"/>
      <c r="C96" s="177" t="s">
        <v>58</v>
      </c>
      <c r="D96" s="198" t="s">
        <v>761</v>
      </c>
      <c r="E96" s="102" t="s">
        <v>58</v>
      </c>
    </row>
    <row r="97" spans="2:6" s="75" customFormat="1" ht="27.5" customHeight="1" outlineLevel="1">
      <c r="B97" s="162"/>
      <c r="C97" s="175" t="s">
        <v>807</v>
      </c>
      <c r="D97" s="192" t="s">
        <v>723</v>
      </c>
      <c r="E97" s="103" t="s">
        <v>822</v>
      </c>
    </row>
    <row r="98" spans="2:6" ht="27.5" customHeight="1" outlineLevel="1">
      <c r="B98" s="162"/>
      <c r="C98" s="175" t="s">
        <v>33</v>
      </c>
      <c r="D98" s="192" t="s">
        <v>724</v>
      </c>
      <c r="E98" s="103" t="s">
        <v>791</v>
      </c>
    </row>
    <row r="99" spans="2:6" ht="27.5" customHeight="1" outlineLevel="1">
      <c r="B99" s="162"/>
      <c r="C99" s="176" t="s">
        <v>772</v>
      </c>
      <c r="D99" s="192" t="s">
        <v>815</v>
      </c>
      <c r="E99" s="77" t="s">
        <v>776</v>
      </c>
    </row>
    <row r="100" spans="2:6" s="75" customFormat="1" ht="27.5" customHeight="1" outlineLevel="1">
      <c r="B100" s="162"/>
      <c r="C100" s="177" t="s">
        <v>32</v>
      </c>
      <c r="D100" s="198" t="s">
        <v>762</v>
      </c>
      <c r="E100" s="102" t="s">
        <v>78</v>
      </c>
    </row>
    <row r="101" spans="2:6" s="75" customFormat="1" ht="27.5" customHeight="1" outlineLevel="1">
      <c r="B101" s="162"/>
      <c r="C101" s="175" t="s">
        <v>807</v>
      </c>
      <c r="D101" s="192" t="s">
        <v>725</v>
      </c>
      <c r="E101" s="103" t="s">
        <v>822</v>
      </c>
    </row>
    <row r="102" spans="2:6" ht="27.5" customHeight="1" outlineLevel="1">
      <c r="B102" s="162"/>
      <c r="C102" s="175" t="s">
        <v>33</v>
      </c>
      <c r="D102" s="192" t="s">
        <v>726</v>
      </c>
      <c r="E102" s="103" t="s">
        <v>791</v>
      </c>
    </row>
    <row r="103" spans="2:6" ht="27.5" customHeight="1" outlineLevel="1" thickBot="1">
      <c r="B103" s="162"/>
      <c r="C103" s="178" t="s">
        <v>772</v>
      </c>
      <c r="D103" s="252" t="s">
        <v>824</v>
      </c>
      <c r="E103" s="78" t="s">
        <v>776</v>
      </c>
    </row>
    <row r="105" spans="2:6" s="81" customFormat="1" ht="13.5" thickBot="1">
      <c r="B105" s="95"/>
      <c r="C105" s="95" t="s">
        <v>786</v>
      </c>
      <c r="D105" s="194"/>
      <c r="E105" s="91"/>
    </row>
    <row r="106" spans="2:6" ht="22.5" customHeight="1" outlineLevel="1">
      <c r="B106" s="95"/>
      <c r="C106" s="82" t="s">
        <v>665</v>
      </c>
      <c r="D106" s="83" t="s">
        <v>50</v>
      </c>
      <c r="E106" s="84" t="s">
        <v>667</v>
      </c>
    </row>
    <row r="107" spans="2:6" ht="26.5" customHeight="1" outlineLevel="1">
      <c r="B107" s="95"/>
      <c r="C107" s="229" t="s">
        <v>35</v>
      </c>
      <c r="D107" s="228" t="s">
        <v>692</v>
      </c>
      <c r="E107" s="77" t="s">
        <v>83</v>
      </c>
    </row>
    <row r="108" spans="2:6" ht="26.5" customHeight="1" outlineLevel="1">
      <c r="B108" s="95"/>
      <c r="C108" s="199" t="s">
        <v>14</v>
      </c>
      <c r="D108" s="228" t="s">
        <v>732</v>
      </c>
      <c r="E108" s="77" t="s">
        <v>84</v>
      </c>
    </row>
    <row r="109" spans="2:6" ht="26.5" customHeight="1" outlineLevel="1">
      <c r="B109" s="95"/>
      <c r="C109" s="199" t="s">
        <v>792</v>
      </c>
      <c r="D109" s="228" t="s">
        <v>733</v>
      </c>
      <c r="E109" s="77" t="s">
        <v>793</v>
      </c>
      <c r="F109" s="104"/>
    </row>
    <row r="110" spans="2:6" ht="26.5" customHeight="1" outlineLevel="1">
      <c r="B110" s="95"/>
      <c r="C110" s="199" t="s">
        <v>778</v>
      </c>
      <c r="D110" s="228" t="s">
        <v>734</v>
      </c>
      <c r="E110" s="77" t="s">
        <v>795</v>
      </c>
    </row>
    <row r="111" spans="2:6" ht="26.5" customHeight="1" outlineLevel="1">
      <c r="B111" s="95"/>
      <c r="C111" s="285" t="s">
        <v>660</v>
      </c>
      <c r="D111" s="286" t="s">
        <v>735</v>
      </c>
      <c r="E111" s="77" t="s">
        <v>44</v>
      </c>
    </row>
    <row r="112" spans="2:6" ht="26.5" customHeight="1" outlineLevel="1">
      <c r="B112" s="95"/>
      <c r="C112" s="285"/>
      <c r="D112" s="286"/>
      <c r="E112" s="77" t="s">
        <v>21</v>
      </c>
    </row>
    <row r="113" spans="2:5" ht="23.5" customHeight="1" outlineLevel="1">
      <c r="B113" s="95"/>
      <c r="C113" s="285" t="s">
        <v>661</v>
      </c>
      <c r="D113" s="286" t="s">
        <v>736</v>
      </c>
      <c r="E113" s="77" t="s">
        <v>24</v>
      </c>
    </row>
    <row r="114" spans="2:5" ht="23.5" customHeight="1" outlineLevel="1">
      <c r="B114" s="95"/>
      <c r="C114" s="285"/>
      <c r="D114" s="286"/>
      <c r="E114" s="77" t="s">
        <v>19</v>
      </c>
    </row>
    <row r="115" spans="2:5" ht="23.5" customHeight="1" outlineLevel="1">
      <c r="B115" s="95"/>
      <c r="C115" s="285"/>
      <c r="D115" s="286"/>
      <c r="E115" s="77" t="s">
        <v>806</v>
      </c>
    </row>
    <row r="116" spans="2:5" ht="23.5" customHeight="1" outlineLevel="1">
      <c r="B116" s="95"/>
      <c r="C116" s="285"/>
      <c r="D116" s="286"/>
      <c r="E116" s="77" t="s">
        <v>48</v>
      </c>
    </row>
    <row r="117" spans="2:5" ht="23.5" customHeight="1" outlineLevel="1">
      <c r="B117" s="95"/>
      <c r="C117" s="285"/>
      <c r="D117" s="286"/>
      <c r="E117" s="77" t="s">
        <v>49</v>
      </c>
    </row>
    <row r="118" spans="2:5" ht="23.5" customHeight="1" outlineLevel="1">
      <c r="B118" s="95"/>
      <c r="C118" s="285"/>
      <c r="D118" s="286"/>
      <c r="E118" s="77" t="s">
        <v>32</v>
      </c>
    </row>
    <row r="119" spans="2:5" ht="23.5" customHeight="1" outlineLevel="1">
      <c r="B119" s="95"/>
      <c r="C119" s="285"/>
      <c r="D119" s="286"/>
      <c r="E119" s="77" t="s">
        <v>805</v>
      </c>
    </row>
    <row r="120" spans="2:5" ht="26" customHeight="1" outlineLevel="1">
      <c r="B120" s="95"/>
      <c r="C120" s="199" t="s">
        <v>13</v>
      </c>
      <c r="D120" s="228" t="s">
        <v>737</v>
      </c>
      <c r="E120" s="77" t="s">
        <v>659</v>
      </c>
    </row>
    <row r="121" spans="2:5" ht="26" customHeight="1" outlineLevel="1">
      <c r="B121" s="95"/>
      <c r="C121" s="199" t="s">
        <v>794</v>
      </c>
      <c r="D121" s="228" t="s">
        <v>738</v>
      </c>
      <c r="E121" s="77" t="s">
        <v>652</v>
      </c>
    </row>
    <row r="122" spans="2:5" ht="26" customHeight="1" outlineLevel="1">
      <c r="B122" s="95"/>
      <c r="C122" s="199" t="s">
        <v>82</v>
      </c>
      <c r="D122" s="228" t="s">
        <v>739</v>
      </c>
      <c r="E122" s="77" t="s">
        <v>688</v>
      </c>
    </row>
    <row r="123" spans="2:5" ht="26" customHeight="1" outlineLevel="1">
      <c r="B123" s="95"/>
      <c r="C123" s="199" t="s">
        <v>43</v>
      </c>
      <c r="D123" s="228" t="s">
        <v>740</v>
      </c>
      <c r="E123" s="77" t="s">
        <v>788</v>
      </c>
    </row>
    <row r="124" spans="2:5" ht="26" customHeight="1" outlineLevel="1">
      <c r="B124" s="95"/>
      <c r="C124" s="199" t="s">
        <v>51</v>
      </c>
      <c r="D124" s="228" t="s">
        <v>693</v>
      </c>
      <c r="E124" s="77" t="s">
        <v>651</v>
      </c>
    </row>
    <row r="125" spans="2:5" ht="26" customHeight="1" outlineLevel="1">
      <c r="B125" s="95"/>
      <c r="C125" s="199" t="s">
        <v>42</v>
      </c>
      <c r="D125" s="228" t="s">
        <v>697</v>
      </c>
      <c r="E125" s="77" t="s">
        <v>653</v>
      </c>
    </row>
    <row r="126" spans="2:5" ht="26" customHeight="1" outlineLevel="1">
      <c r="B126" s="95"/>
      <c r="C126" s="199" t="s">
        <v>39</v>
      </c>
      <c r="D126" s="228" t="s">
        <v>698</v>
      </c>
      <c r="E126" s="77" t="s">
        <v>654</v>
      </c>
    </row>
    <row r="127" spans="2:5" ht="26" customHeight="1" outlineLevel="1">
      <c r="B127" s="95"/>
      <c r="C127" s="285" t="s">
        <v>655</v>
      </c>
      <c r="D127" s="286" t="s">
        <v>741</v>
      </c>
      <c r="E127" s="77" t="s">
        <v>657</v>
      </c>
    </row>
    <row r="128" spans="2:5" ht="24" customHeight="1" outlineLevel="1">
      <c r="B128" s="95"/>
      <c r="C128" s="285"/>
      <c r="D128" s="286"/>
      <c r="E128" s="77" t="s">
        <v>658</v>
      </c>
    </row>
    <row r="129" spans="2:5" ht="39" outlineLevel="1">
      <c r="B129" s="95"/>
      <c r="C129" s="199" t="s">
        <v>41</v>
      </c>
      <c r="D129" s="228" t="s">
        <v>742</v>
      </c>
      <c r="E129" s="77" t="s">
        <v>767</v>
      </c>
    </row>
    <row r="130" spans="2:5" outlineLevel="1">
      <c r="B130" s="95"/>
      <c r="C130" s="199" t="s">
        <v>787</v>
      </c>
      <c r="D130" s="228" t="s">
        <v>743</v>
      </c>
      <c r="E130" s="77" t="s">
        <v>751</v>
      </c>
    </row>
    <row r="131" spans="2:5" outlineLevel="1">
      <c r="B131" s="95"/>
      <c r="C131" s="199" t="s">
        <v>690</v>
      </c>
      <c r="D131" s="228" t="s">
        <v>744</v>
      </c>
      <c r="E131" s="77" t="s">
        <v>752</v>
      </c>
    </row>
    <row r="132" spans="2:5" ht="23" customHeight="1" outlineLevel="1">
      <c r="B132" s="95"/>
      <c r="C132" s="285" t="s">
        <v>825</v>
      </c>
      <c r="D132" s="228" t="s">
        <v>745</v>
      </c>
      <c r="E132" s="77" t="s">
        <v>662</v>
      </c>
    </row>
    <row r="133" spans="2:5" ht="23" customHeight="1" outlineLevel="1">
      <c r="B133" s="95"/>
      <c r="C133" s="285"/>
      <c r="D133" s="228" t="s">
        <v>746</v>
      </c>
      <c r="E133" s="77" t="s">
        <v>663</v>
      </c>
    </row>
    <row r="134" spans="2:5" ht="23" customHeight="1" outlineLevel="1">
      <c r="B134" s="95"/>
      <c r="C134" s="285"/>
      <c r="D134" s="228" t="s">
        <v>747</v>
      </c>
      <c r="E134" s="77" t="s">
        <v>664</v>
      </c>
    </row>
    <row r="135" spans="2:5" ht="23" customHeight="1" outlineLevel="1">
      <c r="B135" s="95"/>
      <c r="C135" s="285"/>
      <c r="D135" s="228" t="s">
        <v>748</v>
      </c>
      <c r="E135" s="77" t="s">
        <v>52</v>
      </c>
    </row>
    <row r="136" spans="2:5" ht="13.5" outlineLevel="1" thickBot="1">
      <c r="B136" s="79"/>
      <c r="C136" s="200" t="s">
        <v>34</v>
      </c>
      <c r="D136" s="201" t="s">
        <v>749</v>
      </c>
      <c r="E136" s="78" t="s">
        <v>753</v>
      </c>
    </row>
    <row r="137" spans="2:5">
      <c r="C137" s="73"/>
    </row>
  </sheetData>
  <mergeCells count="11">
    <mergeCell ref="C127:C128"/>
    <mergeCell ref="D127:D128"/>
    <mergeCell ref="C132:C135"/>
    <mergeCell ref="B5:E5"/>
    <mergeCell ref="B6:E6"/>
    <mergeCell ref="B20:E20"/>
    <mergeCell ref="C111:C112"/>
    <mergeCell ref="D111:D112"/>
    <mergeCell ref="C113:C119"/>
    <mergeCell ref="D113:D119"/>
    <mergeCell ref="B12:E12"/>
  </mergeCells>
  <pageMargins left="0.25" right="0.25" top="0.75" bottom="0.75" header="0.3" footer="0.3"/>
  <pageSetup paperSize="9" scale="70"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bXJ1c2l0YXNodmlsaTwvVXNlck5hbWU+PERhdGVUaW1lPjQvMy8yMDIzIDE6MzA6NDQgUE08L0RhdGVUaW1lPjxMYWJlbFN0cmluZz5UaGlzIGl0ZW0gaGFzIG5vIGNsYXNzaWZpY2F0aW9uPC9MYWJlbFN0cmluZz48L2l0ZW0+PC9sYWJlbEhpc3Rvcnk+</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50D1FC7D-0CE4-458C-9CD1-0A8E8354E570}">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50228E8A-3986-4164-9337-1EABCAC54A3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1. MREL Summary</vt:lpstr>
      <vt:lpstr>2 Residual structure</vt:lpstr>
      <vt:lpstr>3 Contracts Detail</vt:lpstr>
      <vt:lpstr>Validation sheet</vt:lpstr>
      <vt:lpstr>Instruction</vt:lpstr>
      <vt:lpstr>'1. MREL Summary'!Print_Area</vt:lpstr>
      <vt:lpstr>'2 Residual structure'!Print_Area</vt:lpstr>
      <vt:lpstr>'3 Contracts Detail'!Print_Area</vt:lpstr>
      <vt:lpstr>Instruction!Print_Area</vt:lpstr>
      <vt:lpstr>'1. MREL Summary'!Print_Titles</vt:lpstr>
      <vt:lpstr>'2 Residual structure'!Print_Titles</vt:lpstr>
    </vt:vector>
  </TitlesOfParts>
  <Company>European Banking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Canonne</dc:creator>
  <cp:lastModifiedBy>Maka Rusitashvili</cp:lastModifiedBy>
  <cp:lastPrinted>2023-04-21T06:57:59Z</cp:lastPrinted>
  <dcterms:created xsi:type="dcterms:W3CDTF">2018-12-19T11:54:09Z</dcterms:created>
  <dcterms:modified xsi:type="dcterms:W3CDTF">2024-03-25T10:01:13Z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{D19047E4-E126-4990-8A62-8119BCFDA9A3}</vt:lpwstr>
  </property>
  <property fmtid="{D5CDD505-2E9C-101B-9397-08002B2CF9AE}" pid="3" name="docIndexRef">
    <vt:lpwstr>6d3ffa44-5258-4b6a-9349-931f7c8bcd26</vt:lpwstr>
  </property>
  <property fmtid="{D5CDD505-2E9C-101B-9397-08002B2CF9AE}" pid="4" name="bjDocumentSecurityLabel">
    <vt:lpwstr>This item has no classification</vt:lpwstr>
  </property>
  <property fmtid="{D5CDD505-2E9C-101B-9397-08002B2CF9AE}" pid="5" name="bjSaver">
    <vt:lpwstr>oHCHaLe8ZQCZaK7X66G3pGLetwXnL/3a</vt:lpwstr>
  </property>
  <property fmtid="{D5CDD505-2E9C-101B-9397-08002B2CF9AE}" pid="6" name="bjClsUserRVM">
    <vt:lpwstr>[]</vt:lpwstr>
  </property>
  <property fmtid="{D5CDD505-2E9C-101B-9397-08002B2CF9AE}" pid="7" name="bjLabelHistoryID">
    <vt:lpwstr>{50D1FC7D-0CE4-458C-9CD1-0A8E8354E570}</vt:lpwstr>
  </property>
</Properties>
</file>