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tberekashvili\Desktop\სგს და ვგპ ცვლილებები\16.06 - სუფთა ასატვირთი ვერსიები\"/>
    </mc:Choice>
  </mc:AlternateContent>
  <bookViews>
    <workbookView xWindow="0" yWindow="0" windowWidth="23040" windowHeight="9070"/>
  </bookViews>
  <sheets>
    <sheet name="Info" sheetId="2" r:id="rId1"/>
    <sheet name="RC" sheetId="20" r:id="rId2"/>
    <sheet name="RI" sheetId="21" r:id="rId3"/>
    <sheet name="Flow" sheetId="9" r:id="rId4"/>
    <sheet name="Online Flow" sheetId="27" r:id="rId5"/>
    <sheet name="Cap" sheetId="22" r:id="rId6"/>
    <sheet name="AL-D" sheetId="26" r:id="rId7"/>
    <sheet name="A-LS" sheetId="18" r:id="rId8"/>
    <sheet name="Branches" sheetId="5" r:id="rId9"/>
  </sheets>
  <externalReferences>
    <externalReference r:id="rId10"/>
  </externalReferences>
  <definedNames>
    <definedName name="CounterPartTypes">[1]Info!$T$3:$T$8</definedName>
    <definedName name="DueDate2">[1]Info!$AR$3</definedName>
    <definedName name="DueDate3">[1]Info!$AS$3</definedName>
    <definedName name="InfoACCtype">[1]Info!$U$3:$U$8</definedName>
    <definedName name="Infoassetsource">[1]Info!$AD$2:$AD$4</definedName>
    <definedName name="Infoassettype">[1]Info!$AA$2:$AA$3</definedName>
    <definedName name="Infocounterparty">[1]Info!$T$3:$T$8</definedName>
    <definedName name="Infoliabtype">[1]Info!$V$3:$V$5</definedName>
    <definedName name="InfoMFIs">[1]Info!$AG$3:$AG$70</definedName>
    <definedName name="Inforegions">[1]Info!$S$3:$S$15</definedName>
    <definedName name="InfoResidence">[1]Info!$W$3:$W$4</definedName>
    <definedName name="Infosalesource">[1]Info!$AB$2:$AB$3</definedName>
    <definedName name="_xlnm.Print_Area" localSheetId="6">'AL-D'!$A$1:$AK$53</definedName>
    <definedName name="_xlnm.Print_Area" localSheetId="7">'A-LS'!$A$1:$G$229</definedName>
    <definedName name="_xlnm.Print_Area" localSheetId="8">Branches!$A$1:$F$56</definedName>
    <definedName name="_xlnm.Print_Area" localSheetId="3">Flow!$A$1:$AG$50</definedName>
    <definedName name="_xlnm.Print_Area" localSheetId="0">Info!$A$1:$C$24</definedName>
    <definedName name="_xlnm.Print_Area" localSheetId="4">'Online Flow'!$A$1:$AC$50</definedName>
    <definedName name="_xlnm.Print_Area" localSheetId="1">'RC'!$A$1:$E$26</definedName>
    <definedName name="Regions">[1]Info!$S$3:$S$15</definedName>
    <definedName name="Repdate">[1]Info!$C$6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0" i="27" l="1"/>
  <c r="Q49" i="27"/>
  <c r="Q48" i="27"/>
  <c r="Q47" i="27"/>
  <c r="Q46" i="27"/>
  <c r="Q45" i="27"/>
  <c r="Q44" i="27"/>
  <c r="Q43" i="27"/>
  <c r="Q42" i="27"/>
  <c r="Q41" i="27"/>
  <c r="Q40" i="27"/>
  <c r="Q39" i="27"/>
  <c r="Q38" i="27"/>
  <c r="Q37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Q9" i="27"/>
  <c r="Q8" i="27"/>
  <c r="Q7" i="27"/>
  <c r="Q6" i="27"/>
  <c r="P50" i="27"/>
  <c r="O50" i="27"/>
  <c r="P49" i="27"/>
  <c r="O49" i="27"/>
  <c r="P48" i="27"/>
  <c r="O48" i="27"/>
  <c r="P47" i="27"/>
  <c r="O47" i="27"/>
  <c r="P46" i="27"/>
  <c r="O46" i="27"/>
  <c r="P45" i="27"/>
  <c r="O45" i="27"/>
  <c r="P44" i="27"/>
  <c r="O44" i="27"/>
  <c r="P43" i="27"/>
  <c r="O43" i="27"/>
  <c r="P42" i="27"/>
  <c r="O42" i="27"/>
  <c r="P41" i="27"/>
  <c r="O41" i="27"/>
  <c r="P40" i="27"/>
  <c r="O40" i="27"/>
  <c r="P39" i="27"/>
  <c r="O39" i="27"/>
  <c r="P38" i="27"/>
  <c r="O38" i="27"/>
  <c r="P37" i="27"/>
  <c r="O37" i="27"/>
  <c r="P36" i="27"/>
  <c r="O36" i="27"/>
  <c r="P35" i="27"/>
  <c r="O35" i="27"/>
  <c r="P34" i="27"/>
  <c r="O34" i="27"/>
  <c r="P33" i="27"/>
  <c r="O33" i="27"/>
  <c r="P32" i="27"/>
  <c r="O32" i="27"/>
  <c r="P31" i="27"/>
  <c r="O31" i="27"/>
  <c r="P30" i="27"/>
  <c r="O30" i="27"/>
  <c r="P29" i="27"/>
  <c r="O29" i="27"/>
  <c r="P28" i="27"/>
  <c r="O28" i="27"/>
  <c r="P27" i="27"/>
  <c r="O27" i="27"/>
  <c r="P26" i="27"/>
  <c r="O26" i="27"/>
  <c r="P25" i="27"/>
  <c r="O25" i="27"/>
  <c r="P24" i="27"/>
  <c r="O24" i="27"/>
  <c r="P23" i="27"/>
  <c r="O23" i="27"/>
  <c r="P22" i="27"/>
  <c r="O22" i="27"/>
  <c r="P21" i="27"/>
  <c r="O21" i="27"/>
  <c r="P20" i="27"/>
  <c r="O20" i="27"/>
  <c r="P19" i="27"/>
  <c r="O19" i="27"/>
  <c r="P18" i="27"/>
  <c r="O18" i="27"/>
  <c r="P17" i="27"/>
  <c r="O17" i="27"/>
  <c r="P16" i="27"/>
  <c r="O16" i="27"/>
  <c r="P15" i="27"/>
  <c r="O15" i="27"/>
  <c r="P14" i="27"/>
  <c r="O14" i="27"/>
  <c r="P13" i="27"/>
  <c r="O13" i="27"/>
  <c r="P12" i="27"/>
  <c r="O12" i="27"/>
  <c r="P11" i="27"/>
  <c r="O11" i="27"/>
  <c r="P10" i="27"/>
  <c r="O10" i="27"/>
  <c r="P9" i="27"/>
  <c r="O9" i="27"/>
  <c r="P8" i="27"/>
  <c r="O8" i="27"/>
  <c r="P7" i="27"/>
  <c r="O7" i="27"/>
  <c r="P6" i="27"/>
  <c r="O6" i="27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P50" i="9"/>
  <c r="O50" i="9"/>
  <c r="P49" i="9"/>
  <c r="O49" i="9"/>
  <c r="P48" i="9"/>
  <c r="O48" i="9"/>
  <c r="P47" i="9"/>
  <c r="O47" i="9"/>
  <c r="P46" i="9"/>
  <c r="O46" i="9"/>
  <c r="P45" i="9"/>
  <c r="O45" i="9"/>
  <c r="P44" i="9"/>
  <c r="O44" i="9"/>
  <c r="P43" i="9"/>
  <c r="O43" i="9"/>
  <c r="P42" i="9"/>
  <c r="O42" i="9"/>
  <c r="P41" i="9"/>
  <c r="O41" i="9"/>
  <c r="P40" i="9"/>
  <c r="O40" i="9"/>
  <c r="P39" i="9"/>
  <c r="O39" i="9"/>
  <c r="P38" i="9"/>
  <c r="O38" i="9"/>
  <c r="P37" i="9"/>
  <c r="O37" i="9"/>
  <c r="P36" i="9"/>
  <c r="O36" i="9"/>
  <c r="P35" i="9"/>
  <c r="O35" i="9"/>
  <c r="P34" i="9"/>
  <c r="O34" i="9"/>
  <c r="P33" i="9"/>
  <c r="O33" i="9"/>
  <c r="P32" i="9"/>
  <c r="O32" i="9"/>
  <c r="P31" i="9"/>
  <c r="O31" i="9"/>
  <c r="P30" i="9"/>
  <c r="O30" i="9"/>
  <c r="P29" i="9"/>
  <c r="O29" i="9"/>
  <c r="P28" i="9"/>
  <c r="O28" i="9"/>
  <c r="P27" i="9"/>
  <c r="O27" i="9"/>
  <c r="P26" i="9"/>
  <c r="O26" i="9"/>
  <c r="P25" i="9"/>
  <c r="O25" i="9"/>
  <c r="P24" i="9"/>
  <c r="O24" i="9"/>
  <c r="P23" i="9"/>
  <c r="O23" i="9"/>
  <c r="P22" i="9"/>
  <c r="O22" i="9"/>
  <c r="P21" i="9"/>
  <c r="O21" i="9"/>
  <c r="P20" i="9"/>
  <c r="O20" i="9"/>
  <c r="P19" i="9"/>
  <c r="O19" i="9"/>
  <c r="P18" i="9"/>
  <c r="O18" i="9"/>
  <c r="P17" i="9"/>
  <c r="O17" i="9"/>
  <c r="P16" i="9"/>
  <c r="O16" i="9"/>
  <c r="P15" i="9"/>
  <c r="O15" i="9"/>
  <c r="P14" i="9"/>
  <c r="O14" i="9"/>
  <c r="P13" i="9"/>
  <c r="O13" i="9"/>
  <c r="P12" i="9"/>
  <c r="O12" i="9"/>
  <c r="P11" i="9"/>
  <c r="O11" i="9"/>
  <c r="P10" i="9"/>
  <c r="O10" i="9"/>
  <c r="P9" i="9"/>
  <c r="O9" i="9"/>
  <c r="P8" i="9"/>
  <c r="O8" i="9"/>
  <c r="P7" i="9"/>
  <c r="O7" i="9"/>
  <c r="P6" i="9"/>
  <c r="O6" i="9"/>
  <c r="H6" i="26" l="1"/>
  <c r="J6" i="26"/>
  <c r="C21" i="2"/>
  <c r="AC50" i="27" l="1"/>
  <c r="AB50" i="27"/>
  <c r="AC49" i="27"/>
  <c r="AB49" i="27"/>
  <c r="AC48" i="27"/>
  <c r="AB48" i="27"/>
  <c r="AC47" i="27"/>
  <c r="AB47" i="27"/>
  <c r="AC46" i="27"/>
  <c r="AB46" i="27"/>
  <c r="AC45" i="27"/>
  <c r="AB45" i="27"/>
  <c r="AC44" i="27"/>
  <c r="AB44" i="27"/>
  <c r="AC43" i="27"/>
  <c r="AB43" i="27"/>
  <c r="AC42" i="27"/>
  <c r="AB42" i="27"/>
  <c r="AC41" i="27"/>
  <c r="AB41" i="27"/>
  <c r="AC40" i="27"/>
  <c r="AB40" i="27"/>
  <c r="AC39" i="27"/>
  <c r="AB39" i="27"/>
  <c r="AC38" i="27"/>
  <c r="AB38" i="27"/>
  <c r="AC37" i="27"/>
  <c r="AB37" i="27"/>
  <c r="AC36" i="27"/>
  <c r="AB36" i="27"/>
  <c r="AC35" i="27"/>
  <c r="AB35" i="27"/>
  <c r="AC34" i="27"/>
  <c r="AB34" i="27"/>
  <c r="AC33" i="27"/>
  <c r="AB33" i="27"/>
  <c r="AC32" i="27"/>
  <c r="AB32" i="27"/>
  <c r="AC31" i="27"/>
  <c r="AB31" i="27"/>
  <c r="AC30" i="27"/>
  <c r="AB30" i="27"/>
  <c r="AC29" i="27"/>
  <c r="AB29" i="27"/>
  <c r="AC28" i="27"/>
  <c r="AB28" i="27"/>
  <c r="AC27" i="27"/>
  <c r="AB27" i="27"/>
  <c r="AC26" i="27"/>
  <c r="AB26" i="27"/>
  <c r="AC25" i="27"/>
  <c r="AB25" i="27"/>
  <c r="AC24" i="27"/>
  <c r="AB24" i="27"/>
  <c r="AC23" i="27"/>
  <c r="AB23" i="27"/>
  <c r="AC22" i="27"/>
  <c r="AB22" i="27"/>
  <c r="AC21" i="27"/>
  <c r="AB21" i="27"/>
  <c r="AC20" i="27"/>
  <c r="AB20" i="27"/>
  <c r="AC19" i="27"/>
  <c r="AB19" i="27"/>
  <c r="AC18" i="27"/>
  <c r="AB18" i="27"/>
  <c r="AC17" i="27"/>
  <c r="AB17" i="27"/>
  <c r="AC16" i="27"/>
  <c r="AB16" i="27"/>
  <c r="AC15" i="27"/>
  <c r="AB15" i="27"/>
  <c r="AC14" i="27"/>
  <c r="AB14" i="27"/>
  <c r="AC13" i="27"/>
  <c r="AB13" i="27"/>
  <c r="AC12" i="27"/>
  <c r="AB12" i="27"/>
  <c r="AC11" i="27"/>
  <c r="AB11" i="27"/>
  <c r="AC10" i="27"/>
  <c r="AB10" i="27"/>
  <c r="AC9" i="27"/>
  <c r="AB9" i="27"/>
  <c r="AC8" i="27"/>
  <c r="AB8" i="27"/>
  <c r="AC7" i="27"/>
  <c r="AB7" i="27"/>
  <c r="AC6" i="27"/>
  <c r="AB6" i="27"/>
  <c r="AG50" i="9"/>
  <c r="AF50" i="9"/>
  <c r="AG49" i="9"/>
  <c r="AF49" i="9"/>
  <c r="AG48" i="9"/>
  <c r="AF48" i="9"/>
  <c r="AG47" i="9"/>
  <c r="AF47" i="9"/>
  <c r="AG46" i="9"/>
  <c r="AF46" i="9"/>
  <c r="AG45" i="9"/>
  <c r="AF45" i="9"/>
  <c r="AG44" i="9"/>
  <c r="AF44" i="9"/>
  <c r="AG43" i="9"/>
  <c r="AF43" i="9"/>
  <c r="AG42" i="9"/>
  <c r="AF42" i="9"/>
  <c r="AG41" i="9"/>
  <c r="AF41" i="9"/>
  <c r="AG40" i="9"/>
  <c r="AF40" i="9"/>
  <c r="AG39" i="9"/>
  <c r="AF39" i="9"/>
  <c r="AG38" i="9"/>
  <c r="AF38" i="9"/>
  <c r="AG37" i="9"/>
  <c r="AF37" i="9"/>
  <c r="AG36" i="9"/>
  <c r="AF36" i="9"/>
  <c r="AG35" i="9"/>
  <c r="AF35" i="9"/>
  <c r="AG34" i="9"/>
  <c r="AF34" i="9"/>
  <c r="AG33" i="9"/>
  <c r="AF33" i="9"/>
  <c r="AG32" i="9"/>
  <c r="AF32" i="9"/>
  <c r="AG31" i="9"/>
  <c r="AF31" i="9"/>
  <c r="AG30" i="9"/>
  <c r="AF30" i="9"/>
  <c r="AG29" i="9"/>
  <c r="AF29" i="9"/>
  <c r="AG28" i="9"/>
  <c r="AF28" i="9"/>
  <c r="AG27" i="9"/>
  <c r="AF27" i="9"/>
  <c r="AG26" i="9"/>
  <c r="AF26" i="9"/>
  <c r="AG25" i="9"/>
  <c r="AF25" i="9"/>
  <c r="AG24" i="9"/>
  <c r="AF24" i="9"/>
  <c r="AG23" i="9"/>
  <c r="AF23" i="9"/>
  <c r="AG22" i="9"/>
  <c r="AF22" i="9"/>
  <c r="AG21" i="9"/>
  <c r="AF21" i="9"/>
  <c r="AG20" i="9"/>
  <c r="AF20" i="9"/>
  <c r="AG19" i="9"/>
  <c r="AF19" i="9"/>
  <c r="AG18" i="9"/>
  <c r="AF18" i="9"/>
  <c r="AG17" i="9"/>
  <c r="AF17" i="9"/>
  <c r="AG16" i="9"/>
  <c r="AF16" i="9"/>
  <c r="AG15" i="9"/>
  <c r="AF15" i="9"/>
  <c r="AG14" i="9"/>
  <c r="AF14" i="9"/>
  <c r="AG13" i="9"/>
  <c r="AF13" i="9"/>
  <c r="AG12" i="9"/>
  <c r="AF12" i="9"/>
  <c r="AG11" i="9"/>
  <c r="AF11" i="9"/>
  <c r="AG10" i="9"/>
  <c r="AF10" i="9"/>
  <c r="AG9" i="9"/>
  <c r="AF9" i="9"/>
  <c r="AG8" i="9"/>
  <c r="AF8" i="9"/>
  <c r="AG7" i="9"/>
  <c r="AF7" i="9"/>
  <c r="AG6" i="9"/>
  <c r="AF6" i="9"/>
  <c r="D7" i="26" l="1"/>
  <c r="AK7" i="26" l="1"/>
  <c r="AJ7" i="26"/>
  <c r="AI7" i="26"/>
  <c r="AH7" i="26"/>
  <c r="AG7" i="26"/>
  <c r="AF7" i="26"/>
  <c r="AE7" i="26"/>
  <c r="AD7" i="26"/>
  <c r="AC7" i="26"/>
  <c r="AB7" i="26"/>
  <c r="AA7" i="26"/>
  <c r="Z7" i="26"/>
  <c r="Y7" i="26"/>
  <c r="X7" i="26"/>
  <c r="W7" i="26"/>
  <c r="V7" i="26"/>
  <c r="U7" i="26"/>
  <c r="T7" i="26"/>
  <c r="S7" i="26"/>
  <c r="R7" i="26"/>
  <c r="Q7" i="26"/>
  <c r="P7" i="26"/>
  <c r="O7" i="26"/>
  <c r="N7" i="26"/>
  <c r="M7" i="26"/>
  <c r="L7" i="26"/>
  <c r="K7" i="26"/>
  <c r="J7" i="26"/>
  <c r="I7" i="26"/>
  <c r="H7" i="26"/>
  <c r="G7" i="26"/>
  <c r="E53" i="26"/>
  <c r="E52" i="26"/>
  <c r="E51" i="26"/>
  <c r="E50" i="26"/>
  <c r="E49" i="26"/>
  <c r="E48" i="26"/>
  <c r="E47" i="26"/>
  <c r="E46" i="26"/>
  <c r="E45" i="26"/>
  <c r="E44" i="26"/>
  <c r="E43" i="26"/>
  <c r="E42" i="26"/>
  <c r="E41" i="26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G6" i="26"/>
  <c r="B1" i="27" l="1"/>
  <c r="G116" i="18" l="1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AK6" i="26" l="1"/>
  <c r="AJ6" i="26"/>
  <c r="AI6" i="26"/>
  <c r="AH6" i="26"/>
  <c r="AG6" i="26"/>
  <c r="AF6" i="26"/>
  <c r="AE6" i="26"/>
  <c r="AD6" i="26"/>
  <c r="AC6" i="26"/>
  <c r="AB6" i="26"/>
  <c r="AA6" i="26"/>
  <c r="Z6" i="26"/>
  <c r="Y6" i="26"/>
  <c r="X6" i="26"/>
  <c r="W6" i="26"/>
  <c r="V6" i="26"/>
  <c r="U6" i="26"/>
  <c r="T6" i="26"/>
  <c r="S6" i="26"/>
  <c r="R6" i="26"/>
  <c r="Q6" i="26"/>
  <c r="P6" i="26"/>
  <c r="O6" i="26"/>
  <c r="N6" i="26"/>
  <c r="M6" i="26"/>
  <c r="L6" i="26"/>
  <c r="K6" i="26"/>
  <c r="I6" i="26"/>
  <c r="D6" i="26"/>
  <c r="E21" i="21" l="1"/>
  <c r="E20" i="21"/>
  <c r="E19" i="21"/>
  <c r="E18" i="21"/>
  <c r="E17" i="21"/>
  <c r="E14" i="20" l="1"/>
  <c r="C16" i="22" l="1"/>
  <c r="C18" i="22" s="1"/>
  <c r="C10" i="22"/>
  <c r="D26" i="21"/>
  <c r="C26" i="21"/>
  <c r="E25" i="21"/>
  <c r="D24" i="21"/>
  <c r="C24" i="21"/>
  <c r="D22" i="21"/>
  <c r="E22" i="21"/>
  <c r="E24" i="21" s="1"/>
  <c r="E26" i="21" s="1"/>
  <c r="C22" i="21"/>
  <c r="D12" i="21"/>
  <c r="C12" i="21"/>
  <c r="E11" i="21"/>
  <c r="E10" i="21"/>
  <c r="E9" i="21"/>
  <c r="E8" i="21"/>
  <c r="E7" i="21"/>
  <c r="E12" i="21" s="1"/>
  <c r="D18" i="20"/>
  <c r="E18" i="20"/>
  <c r="C18" i="20"/>
  <c r="D11" i="20"/>
  <c r="C11" i="20"/>
  <c r="E6" i="20"/>
  <c r="E11" i="20" s="1"/>
  <c r="E7" i="20"/>
  <c r="E8" i="20"/>
  <c r="E9" i="20"/>
  <c r="E10" i="20"/>
  <c r="B1" i="26" l="1"/>
  <c r="B1" i="22" l="1"/>
  <c r="B1" i="21"/>
  <c r="B1" i="20"/>
  <c r="E16" i="21" l="1"/>
  <c r="E15" i="21"/>
  <c r="E14" i="21"/>
  <c r="E24" i="20"/>
  <c r="E23" i="20"/>
  <c r="E22" i="20"/>
  <c r="E21" i="20"/>
  <c r="E20" i="20"/>
  <c r="E17" i="20"/>
  <c r="E16" i="20"/>
  <c r="D26" i="20" l="1"/>
  <c r="E13" i="20"/>
  <c r="C25" i="20"/>
  <c r="E15" i="20"/>
  <c r="E25" i="20" l="1"/>
  <c r="C8" i="22" s="1"/>
  <c r="C11" i="22" s="1"/>
  <c r="C6" i="22" s="1"/>
  <c r="C26" i="20"/>
  <c r="E26" i="20" s="1"/>
  <c r="F108" i="18" l="1"/>
  <c r="C17" i="2"/>
  <c r="C18" i="2" l="1"/>
  <c r="B1" i="5" l="1"/>
  <c r="B1" i="18"/>
  <c r="G210" i="18"/>
  <c r="G208" i="18"/>
  <c r="G207" i="18"/>
  <c r="G206" i="18"/>
  <c r="G115" i="18"/>
  <c r="G114" i="18"/>
  <c r="G113" i="18"/>
  <c r="G112" i="18"/>
  <c r="G111" i="18"/>
  <c r="G107" i="18"/>
  <c r="G106" i="18"/>
  <c r="G105" i="18"/>
  <c r="G104" i="18"/>
  <c r="G103" i="18"/>
  <c r="G11" i="18"/>
  <c r="G10" i="18"/>
  <c r="C229" i="18"/>
  <c r="C228" i="18"/>
  <c r="G209" i="18" s="1"/>
  <c r="F211" i="18"/>
  <c r="G219" i="18" l="1"/>
  <c r="G220" i="18"/>
  <c r="G221" i="18"/>
  <c r="G222" i="18"/>
  <c r="G223" i="18"/>
  <c r="G217" i="18"/>
  <c r="G225" i="18"/>
  <c r="G218" i="18"/>
  <c r="G216" i="18"/>
  <c r="G224" i="18"/>
  <c r="G12" i="18"/>
  <c r="G8" i="18"/>
  <c r="F212" i="18"/>
  <c r="G9" i="18"/>
  <c r="G211" i="18" l="1"/>
  <c r="G108" i="18"/>
  <c r="G212" i="18" l="1"/>
  <c r="B1" i="9"/>
  <c r="C7" i="2" l="1"/>
  <c r="B2" i="21" s="1"/>
  <c r="F9" i="26" l="1"/>
  <c r="F6" i="26" s="1"/>
  <c r="E6" i="26" s="1"/>
  <c r="F53" i="26"/>
  <c r="F37" i="26"/>
  <c r="F21" i="26"/>
  <c r="F52" i="26"/>
  <c r="F36" i="26"/>
  <c r="F20" i="26"/>
  <c r="F51" i="26"/>
  <c r="F35" i="26"/>
  <c r="F19" i="26"/>
  <c r="F50" i="26"/>
  <c r="F34" i="26"/>
  <c r="F18" i="26"/>
  <c r="F49" i="26"/>
  <c r="F33" i="26"/>
  <c r="F17" i="26"/>
  <c r="F48" i="26"/>
  <c r="F32" i="26"/>
  <c r="F16" i="26"/>
  <c r="F47" i="26"/>
  <c r="F31" i="26"/>
  <c r="F15" i="26"/>
  <c r="F46" i="26"/>
  <c r="F30" i="26"/>
  <c r="F14" i="26"/>
  <c r="F45" i="26"/>
  <c r="F29" i="26"/>
  <c r="F13" i="26"/>
  <c r="F44" i="26"/>
  <c r="F28" i="26"/>
  <c r="F12" i="26"/>
  <c r="F43" i="26"/>
  <c r="F27" i="26"/>
  <c r="F11" i="26"/>
  <c r="F42" i="26"/>
  <c r="F26" i="26"/>
  <c r="F10" i="26"/>
  <c r="E10" i="26" s="1"/>
  <c r="F41" i="26"/>
  <c r="F25" i="26"/>
  <c r="F40" i="26"/>
  <c r="F24" i="26"/>
  <c r="F39" i="26"/>
  <c r="F23" i="26"/>
  <c r="F38" i="26"/>
  <c r="F22" i="26"/>
  <c r="B2" i="26"/>
  <c r="B2" i="27"/>
  <c r="B2" i="22"/>
  <c r="B2" i="20"/>
  <c r="B2" i="18"/>
  <c r="B2" i="5"/>
  <c r="B2" i="9"/>
  <c r="F7" i="26" l="1"/>
  <c r="E7" i="26" s="1"/>
  <c r="E9" i="26"/>
</calcChain>
</file>

<file path=xl/comments1.xml><?xml version="1.0" encoding="utf-8"?>
<comments xmlns="http://schemas.openxmlformats.org/spreadsheetml/2006/main">
  <authors>
    <author>Avtandil Maisuradze</author>
  </authors>
  <commentList>
    <comment ref="C7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>თარიღი ავტომატურად ჩაიწერება ფაილისთვის სახელის გარქმევის შემდეგ</t>
        </r>
      </text>
    </comment>
  </commentList>
</comments>
</file>

<file path=xl/comments2.xml><?xml version="1.0" encoding="utf-8"?>
<comments xmlns="http://schemas.openxmlformats.org/spreadsheetml/2006/main">
  <authors>
    <author>Avtandil Maisuradze</author>
  </authors>
  <commentList>
    <comment ref="S4" authorId="0" shapeId="0">
      <text>
        <r>
          <rPr>
            <sz val="9"/>
            <color indexed="81"/>
            <rFont val="Tahoma"/>
            <family val="2"/>
          </rPr>
          <t xml:space="preserve">
იჯარა, კომუნალური, პროგრამული მომსახურება და სხვა საოპერაციო შემოსავალ/გასავალი "EXP" გვერდის შესაბამისად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>საანგარიშგებო პერიოდის საწყისი ნაშთი უნდა ემთხვეოდეს წინა საანგარიშგებო პერიოდის საბოლოო ნაშთ</t>
        </r>
      </text>
    </comment>
  </commentList>
</comments>
</file>

<file path=xl/comments3.xml><?xml version="1.0" encoding="utf-8"?>
<comments xmlns="http://schemas.openxmlformats.org/spreadsheetml/2006/main">
  <authors>
    <author>Avtandil Maisuradze</author>
  </authors>
  <commentList>
    <comment ref="D5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>საანგარიშგებო პერიოდის საწყისი ნაშთი უნდა ემთხვეოდეს წინა საანგარიშგებო პერიოდის საბოლოო ნაშთს</t>
        </r>
      </text>
    </comment>
  </commentList>
</comments>
</file>

<file path=xl/sharedStrings.xml><?xml version="1.0" encoding="utf-8"?>
<sst xmlns="http://schemas.openxmlformats.org/spreadsheetml/2006/main" count="523" uniqueCount="231">
  <si>
    <t>ფინანსური ანგარიშგება</t>
  </si>
  <si>
    <t>Info</t>
  </si>
  <si>
    <t>ორგანიზაციის სრული დასახელება</t>
  </si>
  <si>
    <t>ფინანსური ანგარიშგების თარიღი</t>
  </si>
  <si>
    <t>სამეთვალყურეო საბჭოს თავმჯდომარე</t>
  </si>
  <si>
    <t>მთავარი ბუღალტერი</t>
  </si>
  <si>
    <t>მისამართი</t>
  </si>
  <si>
    <t>ტელეფონი</t>
  </si>
  <si>
    <t>ვებგვერდი</t>
  </si>
  <si>
    <t>თანამშრომელთა რაოდენობა</t>
  </si>
  <si>
    <t>ანგარიშგებაზე პასუხისმგებელი პირი</t>
  </si>
  <si>
    <t>ანგარიშგებაზე პასუხისმგებელი პირის ტელეფონის ნომერი</t>
  </si>
  <si>
    <t>ანგარიშგებაზე პასუხისმგებელი პირის E-mail</t>
  </si>
  <si>
    <t>თარიღი:</t>
  </si>
  <si>
    <t>მოცულობა ლარებში</t>
  </si>
  <si>
    <t>N</t>
  </si>
  <si>
    <t>ლარი</t>
  </si>
  <si>
    <t>ქალაქი/რაიონი</t>
  </si>
  <si>
    <t>ელექტრონული ფოსტის მისამართი</t>
  </si>
  <si>
    <t>A-LS</t>
  </si>
  <si>
    <t>აქციონერები და მეწილეები</t>
  </si>
  <si>
    <t>დასახელება</t>
  </si>
  <si>
    <t>თანხა</t>
  </si>
  <si>
    <t>წილი</t>
  </si>
  <si>
    <t>I</t>
  </si>
  <si>
    <t xml:space="preserve"> რეზიდენტი აქციონერები და მეწილეები</t>
  </si>
  <si>
    <t>სულ  რეზიდენტი აქციონერები და მეწილეები</t>
  </si>
  <si>
    <t>II</t>
  </si>
  <si>
    <t>არარეზიდენტი აქციონერები და მეწილეები</t>
  </si>
  <si>
    <t>სულ არარეზიდენტი აქციონერები და მეწილეები</t>
  </si>
  <si>
    <t>სულ აქციონერები და მეწილეები</t>
  </si>
  <si>
    <t>III</t>
  </si>
  <si>
    <t>ბენეფიციარი მეწილეები, რომელთაც აქვთ 10% და მეტი</t>
  </si>
  <si>
    <t>ვგპ-დ რეგისტრაციის თარიღი</t>
  </si>
  <si>
    <t>ვგპ-ს საიდენტიფიკაციო კოდი</t>
  </si>
  <si>
    <t>მათ შორის ქალები</t>
  </si>
  <si>
    <t>მათ შორის კაცები</t>
  </si>
  <si>
    <t>ფილიალების რაოდენობა</t>
  </si>
  <si>
    <t>ყიდვა</t>
  </si>
  <si>
    <t>გაყიდვა</t>
  </si>
  <si>
    <t>GEL</t>
  </si>
  <si>
    <t>აშშ დოლარი</t>
  </si>
  <si>
    <t>USD</t>
  </si>
  <si>
    <t>ევრო</t>
  </si>
  <si>
    <t>EUR</t>
  </si>
  <si>
    <t>რუსული რუბლი</t>
  </si>
  <si>
    <t>RUB</t>
  </si>
  <si>
    <t>დბ გირვანქა სტერლინგი</t>
  </si>
  <si>
    <t>GBP</t>
  </si>
  <si>
    <t>თურქული ლირა</t>
  </si>
  <si>
    <t>TRY</t>
  </si>
  <si>
    <t>აზერბაიჯანული მანათი</t>
  </si>
  <si>
    <t>AZN</t>
  </si>
  <si>
    <t>სომხური დრამი</t>
  </si>
  <si>
    <t>AMD</t>
  </si>
  <si>
    <t>ირანული რიალი</t>
  </si>
  <si>
    <t>IRR</t>
  </si>
  <si>
    <t>ემირატების დირჰამი</t>
  </si>
  <si>
    <t>AED</t>
  </si>
  <si>
    <t>უკრაინული გრივნა</t>
  </si>
  <si>
    <t>UAH</t>
  </si>
  <si>
    <t>შვეიცარიული ფრანკი</t>
  </si>
  <si>
    <t>CHF</t>
  </si>
  <si>
    <t>ავსტრალიური დოლარი</t>
  </si>
  <si>
    <t>AUD</t>
  </si>
  <si>
    <t>ახალზელანდიური დოლარი</t>
  </si>
  <si>
    <t>NZD</t>
  </si>
  <si>
    <t>ბელარუსული რუბლი</t>
  </si>
  <si>
    <t>BYN</t>
  </si>
  <si>
    <t>ბრაზილიური რიალი</t>
  </si>
  <si>
    <t>BRL</t>
  </si>
  <si>
    <t>ბულგარული ლევი</t>
  </si>
  <si>
    <t>BGN</t>
  </si>
  <si>
    <t>დანიური კრონი</t>
  </si>
  <si>
    <t>DKK</t>
  </si>
  <si>
    <t>ეგვიპტური გირვანქა</t>
  </si>
  <si>
    <t>EGP</t>
  </si>
  <si>
    <t>თურქმენული მანათი</t>
  </si>
  <si>
    <t>TMT</t>
  </si>
  <si>
    <t>იაპონური იენი</t>
  </si>
  <si>
    <t>JPY</t>
  </si>
  <si>
    <t>ინდური რუპია</t>
  </si>
  <si>
    <t>INR</t>
  </si>
  <si>
    <t>ისლანდიური კრონი</t>
  </si>
  <si>
    <t>ISK</t>
  </si>
  <si>
    <t>ისრაელის შეკელი</t>
  </si>
  <si>
    <t>ILS</t>
  </si>
  <si>
    <t>კანადური დოლარი</t>
  </si>
  <si>
    <t>CAD</t>
  </si>
  <si>
    <t>კატარული რიალი</t>
  </si>
  <si>
    <t>QAR</t>
  </si>
  <si>
    <t>მოლდოვური ლეი</t>
  </si>
  <si>
    <t>MDL</t>
  </si>
  <si>
    <t>ნორვეგიული კრონი</t>
  </si>
  <si>
    <t>NOK</t>
  </si>
  <si>
    <t>პოლონური ზლოტი</t>
  </si>
  <si>
    <t>PLN</t>
  </si>
  <si>
    <t>რუმინული ლეი</t>
  </si>
  <si>
    <t>RON</t>
  </si>
  <si>
    <t>სამხრეთ აფრიკული რანდი</t>
  </si>
  <si>
    <t>ZAR</t>
  </si>
  <si>
    <t>სამხრეთ კორეული ვონი</t>
  </si>
  <si>
    <t>KRW</t>
  </si>
  <si>
    <t>სერბიული დინარი</t>
  </si>
  <si>
    <t>RSD</t>
  </si>
  <si>
    <t>სინგაპურული დოლარი</t>
  </si>
  <si>
    <t>SGD</t>
  </si>
  <si>
    <t>ტაჯიკური სომონი</t>
  </si>
  <si>
    <t>TJS</t>
  </si>
  <si>
    <t>უზბეკური სუმი</t>
  </si>
  <si>
    <t>UZS</t>
  </si>
  <si>
    <t>უნგრული ფორინტი</t>
  </si>
  <si>
    <t>HUF</t>
  </si>
  <si>
    <t>ქუვეითური დინარი</t>
  </si>
  <si>
    <t>KWD</t>
  </si>
  <si>
    <t>ყაზახური ტენგე</t>
  </si>
  <si>
    <t>KZT</t>
  </si>
  <si>
    <t>ყირგიზული სომი</t>
  </si>
  <si>
    <t>KGS</t>
  </si>
  <si>
    <t>შვედური კრონი</t>
  </si>
  <si>
    <t>SEK</t>
  </si>
  <si>
    <t>ჩეხური კრონა</t>
  </si>
  <si>
    <t>CZK</t>
  </si>
  <si>
    <t>ჩინური იუანი</t>
  </si>
  <si>
    <t>CNY</t>
  </si>
  <si>
    <t>ჰონკონგური დოლარი</t>
  </si>
  <si>
    <t>HKD</t>
  </si>
  <si>
    <t>სხვა</t>
  </si>
  <si>
    <t>OTH</t>
  </si>
  <si>
    <t>ვგპ-ს მისამართი</t>
  </si>
  <si>
    <t>ვგპ-ს ტელეფონი</t>
  </si>
  <si>
    <t>ვგპ-ს E-mail</t>
  </si>
  <si>
    <t>ტრანზაქციების რაოდენობა</t>
  </si>
  <si>
    <t>ფილიალზე პასუხისმგებელი პირი</t>
  </si>
  <si>
    <t>ჩვეულებრივი/ პრივილეგირებული</t>
  </si>
  <si>
    <t>ჩვეულებრივი</t>
  </si>
  <si>
    <t>პრივილეგირებული</t>
  </si>
  <si>
    <t>ფიზიკური პირი</t>
  </si>
  <si>
    <t>კერძო ორგანიზაცია</t>
  </si>
  <si>
    <t>საფინანსო ორგანიზაცია</t>
  </si>
  <si>
    <t>სამთავრობო ორგანიზაცია</t>
  </si>
  <si>
    <t>არასამთავრობო ორგანიზაცია</t>
  </si>
  <si>
    <t>IV</t>
  </si>
  <si>
    <t>აქციის ტიპი</t>
  </si>
  <si>
    <t>ღირებულება</t>
  </si>
  <si>
    <t>ქვეყანა</t>
  </si>
  <si>
    <t>კომპანია:</t>
  </si>
  <si>
    <t>ფილიალები (მათ შორის სათაო ოფისი)</t>
  </si>
  <si>
    <t>ვალუტის დასახელება</t>
  </si>
  <si>
    <t>საანგარიშო პერიოდის საწყისი ნაშთი</t>
  </si>
  <si>
    <t>საანგარიშო პერიოდის საბოლოო ნაშთი</t>
  </si>
  <si>
    <t>საემისიო კაპიტალი</t>
  </si>
  <si>
    <t>სარეზერვო ფონდი</t>
  </si>
  <si>
    <t>გაუნაწილებელი მოგება</t>
  </si>
  <si>
    <t>აქტივების გადაფასების რეზერვი</t>
  </si>
  <si>
    <t>მინუს: არამატერიალური აქტივების ნარჩენი ღირებულება</t>
  </si>
  <si>
    <t>აქტივები</t>
  </si>
  <si>
    <t>უცხ. ვალუტა</t>
  </si>
  <si>
    <t>სულ</t>
  </si>
  <si>
    <t>ნაღდი ფული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</si>
  <si>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</si>
  <si>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</si>
  <si>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</si>
  <si>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</si>
  <si>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</si>
  <si>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</si>
  <si>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</si>
  <si>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</si>
  <si>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</si>
  <si>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მთლიანი კაპიტალი</t>
  </si>
  <si>
    <t>მთლიანი ვალდებულებები და კაპიტალი</t>
  </si>
  <si>
    <t>ძირითადი საშუალებები</t>
  </si>
  <si>
    <t>არამატერიალური აქტივები</t>
  </si>
  <si>
    <t>RI</t>
  </si>
  <si>
    <t>მოგება–ზარალის უწყისი</t>
  </si>
  <si>
    <t>საფინანსო ინსტიტუტებიდან მოზიდულ სახსრებზე გადახდილი პროცენტები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</si>
  <si>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</si>
  <si>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</si>
  <si>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სხვა არასაპროცენტო ხარჯები</t>
  </si>
  <si>
    <t>პროგრამული მომსახურების ხარჯები</t>
  </si>
  <si>
    <t>მოგების გადასახადი</t>
  </si>
  <si>
    <t>წმინდა მოგება</t>
  </si>
  <si>
    <t>მოგება (ზარალი) სავალუტო პოზიციის დახურვიდან</t>
  </si>
  <si>
    <t>პარტნიორი/ბენეფიციარი პირებისგან ნასესხები სახსრები</t>
  </si>
  <si>
    <t>პარტნიორი/ბენეფიციარი პირებისგან ნასესხებ სახსრებზე გადახდილი პროცენტები</t>
  </si>
  <si>
    <t>საკუთარ სავალო ფასიან ქაღალდებზე გადახდილი პროცენტები</t>
  </si>
  <si>
    <t>წინა თვის საშუალო დღიური ბრუნვა</t>
  </si>
  <si>
    <t>თვის საშუალო ლიკვიდობა</t>
  </si>
  <si>
    <t>განაღდებული კაპიტალი</t>
  </si>
  <si>
    <t>შემოსავლები ვალუტის ყიდვა-გაყიდვის ოპერაციებიდან</t>
  </si>
  <si>
    <t>შემოსავლები ნაღდი ვალუტის ოპერაციებიდან</t>
  </si>
  <si>
    <t>შემოსავლები უნაღდო ვალუტის ოპერაციებიდან</t>
  </si>
  <si>
    <t>სხვა შემოსავლები</t>
  </si>
  <si>
    <t>შემოსავლები</t>
  </si>
  <si>
    <t>ხარჯები</t>
  </si>
  <si>
    <t>გადახდილი საკომისიოები</t>
  </si>
  <si>
    <t>მოგება გადასახადის გადახდამდე</t>
  </si>
  <si>
    <t>კაპიტალის გაანგარიშება</t>
  </si>
  <si>
    <t>Cap</t>
  </si>
  <si>
    <t>მთლიანი კაპიტალის გაანგარიშება (არანაკლებ 500 000 ლარი)</t>
  </si>
  <si>
    <t>მინუს: წინა თვის არამატერიალური აქტივების ნარჩენი ღირებულება</t>
  </si>
  <si>
    <t>წინა თვის საანგარიშგებო პერიოდის დაქვითული აქტივების 20%</t>
  </si>
  <si>
    <t>კაპიტალის მოთხოვნა</t>
  </si>
  <si>
    <t>მთლიანი შემოსავლები</t>
  </si>
  <si>
    <t>მთლიანი ხარჯები</t>
  </si>
  <si>
    <t>ნაღდი ვალუტის ყიდვა-გაყიდვის ოპერაციები</t>
  </si>
  <si>
    <t>თვის საშუალო მაჩვენებელი</t>
  </si>
  <si>
    <t>წინა თვის საანგარიშგებო პერიოდის დაქვითული აქტივები</t>
  </si>
  <si>
    <t>კერძო /სახელმწიფო / არასამთავრობო / საერთაშორისო</t>
  </si>
  <si>
    <t>ორგანიზაციის ხელმძღვანელი</t>
  </si>
  <si>
    <t>ორგანიზაციის ხელმძღვანელის ტელეფონი</t>
  </si>
  <si>
    <t>ორგანიზაციის ხელმძღვანელის E-mail</t>
  </si>
  <si>
    <t>მინუს: აქტივების გადაფასების რეზერვი</t>
  </si>
  <si>
    <t>მინუს: წინა თვის აქტივების გადაფასების რეზერვი</t>
  </si>
  <si>
    <t>წინა თვის საანგარიშგებო პერიოდის აქტივები</t>
  </si>
  <si>
    <t>OTR</t>
  </si>
  <si>
    <t>კლიენტები</t>
  </si>
  <si>
    <t>საბრუნავი რესურსი</t>
  </si>
  <si>
    <t>შემოსავალი</t>
  </si>
  <si>
    <t>გასავალი</t>
  </si>
  <si>
    <t>კონვერტაციების ტრანზაქციების რაოდენობა</t>
  </si>
  <si>
    <t>კონვერტაციების ტრანზაქციების მოცულობა</t>
  </si>
  <si>
    <t>ლიკვიდობის გაანგარიშება</t>
  </si>
  <si>
    <t>ვალუტის უნაღდო ყიდვა-გაყიდვის ოპერაციები</t>
  </si>
  <si>
    <t>მიკროსაფინანსო ორგანიზაციები</t>
  </si>
  <si>
    <t>ვალუტის გადამცვლელი პუნქტები</t>
  </si>
  <si>
    <t>სესხის გამცემი სუბიექტები</t>
  </si>
  <si>
    <r>
      <rPr>
        <b/>
        <sz val="8"/>
        <rFont val="Sylfaen"/>
        <family val="1"/>
      </rPr>
      <t xml:space="preserve">დანართი </t>
    </r>
    <r>
      <rPr>
        <b/>
        <sz val="8"/>
        <rFont val="Calibri"/>
        <family val="2"/>
      </rPr>
      <t>№</t>
    </r>
    <r>
      <rPr>
        <b/>
        <sz val="8"/>
        <rFont val="Sylfaen"/>
        <family val="1"/>
      </rPr>
      <t>11</t>
    </r>
  </si>
  <si>
    <t>კომერციული ბანკი/მიკრობანკი</t>
  </si>
  <si>
    <t>ფულადი სახსრები კომერციულ ბანკებში/მიკრობანკებში</t>
  </si>
  <si>
    <t>კომერციული ბანკები/მიკრობანკები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</si>
</sst>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_ ;[Red]\-#,##0\ "/>
    <numFmt numFmtId="165" formatCode="_(* #,##0_);_(* \(#,##0\);_(* &quot;-&quot;??_);_(@_)"/>
  </numFmts>
  <fonts count="29">
    <font>
      <sz val="11"/>
      <color theme="1"/>
      <name val="Sylfaen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8"/>
      <name val="Geo_Academiuri"/>
      <family val="1"/>
    </font>
    <font>
      <sz val="8"/>
      <name val="Sylfaen"/>
      <family val="1"/>
    </font>
    <font>
      <sz val="8"/>
      <color theme="1"/>
      <name val="Sylfaen"/>
      <family val="2"/>
    </font>
    <font>
      <sz val="11"/>
      <color theme="1"/>
      <name val="Sylfaen"/>
      <family val="2"/>
    </font>
    <font>
      <b/>
      <sz val="8"/>
      <name val="Sylfaen"/>
      <family val="1"/>
    </font>
    <font>
      <b/>
      <sz val="8"/>
      <color theme="1"/>
      <name val="Sylfaen"/>
      <family val="1"/>
    </font>
    <font>
      <sz val="10"/>
      <name val="Arial"/>
      <family val="2"/>
    </font>
    <font>
      <sz val="11"/>
      <color theme="1"/>
      <name val="Sylfaen"/>
      <family val="1"/>
    </font>
    <font>
      <sz val="8"/>
      <color rgb="FFFF0000"/>
      <name val="Sylfaen"/>
      <family val="1"/>
    </font>
    <font>
      <sz val="8"/>
      <color theme="1"/>
      <name val="Sylfaen"/>
      <family val="1"/>
    </font>
    <font>
      <i/>
      <sz val="8"/>
      <name val="Sylfaen"/>
      <family val="1"/>
    </font>
    <font>
      <sz val="9"/>
      <color indexed="81"/>
      <name val="Tahoma"/>
      <family val="2"/>
    </font>
    <font>
      <sz val="7"/>
      <color indexed="81"/>
      <name val="Tahoma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charset val="204"/>
      <scheme val="minor"/>
    </font>
    <font>
      <sz val="11"/>
      <color theme="1"/>
      <name val="Arial"/>
      <family val="2"/>
    </font>
    <font>
      <b/>
      <sz val="8"/>
      <color theme="0" tint="-0.499984740745262"/>
      <name val="Sylfaen"/>
      <family val="1"/>
    </font>
    <font>
      <b/>
      <sz val="10"/>
      <name val="Sylfaen"/>
      <family val="1"/>
    </font>
    <font>
      <b/>
      <i/>
      <sz val="8"/>
      <name val="Sylfaen"/>
      <family val="1"/>
    </font>
    <font>
      <sz val="10"/>
      <name val="Sylfaen"/>
      <family val="1"/>
    </font>
    <font>
      <b/>
      <sz val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Down"/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4" fillId="3" borderId="3" applyBorder="0"/>
    <xf numFmtId="43" fontId="9" fillId="0" borderId="0" applyFont="0" applyFill="0" applyBorder="0" applyAlignment="0" applyProtection="0"/>
    <xf numFmtId="0" fontId="2" fillId="0" borderId="0"/>
    <xf numFmtId="0" fontId="12" fillId="0" borderId="0"/>
    <xf numFmtId="0" fontId="2" fillId="0" borderId="0"/>
    <xf numFmtId="0" fontId="1" fillId="0" borderId="0"/>
    <xf numFmtId="9" fontId="21" fillId="0" borderId="0"/>
    <xf numFmtId="43" fontId="21" fillId="0" borderId="0"/>
    <xf numFmtId="9" fontId="9" fillId="0" borderId="0" applyFont="0" applyFill="0" applyBorder="0" applyAlignment="0" applyProtection="0"/>
  </cellStyleXfs>
  <cellXfs count="299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 indent="1"/>
    </xf>
    <xf numFmtId="0" fontId="7" fillId="0" borderId="1" xfId="6" applyFont="1" applyFill="1" applyBorder="1" applyAlignment="1">
      <alignment horizontal="center" vertical="center" wrapText="1"/>
    </xf>
    <xf numFmtId="0" fontId="7" fillId="2" borderId="24" xfId="0" applyFont="1" applyFill="1" applyBorder="1" applyAlignment="1" applyProtection="1">
      <alignment vertical="center"/>
    </xf>
    <xf numFmtId="0" fontId="7" fillId="2" borderId="25" xfId="0" applyFont="1" applyFill="1" applyBorder="1" applyAlignment="1" applyProtection="1">
      <alignment horizontal="center" vertical="center"/>
    </xf>
    <xf numFmtId="0" fontId="7" fillId="2" borderId="25" xfId="0" applyFont="1" applyFill="1" applyBorder="1" applyAlignment="1" applyProtection="1">
      <alignment vertical="center"/>
    </xf>
    <xf numFmtId="0" fontId="7" fillId="2" borderId="28" xfId="0" applyFont="1" applyFill="1" applyBorder="1" applyAlignment="1" applyProtection="1">
      <alignment horizontal="center" vertical="center"/>
    </xf>
    <xf numFmtId="0" fontId="7" fillId="2" borderId="28" xfId="0" applyFont="1" applyFill="1" applyBorder="1" applyAlignment="1" applyProtection="1">
      <alignment vertical="center"/>
    </xf>
    <xf numFmtId="0" fontId="7" fillId="2" borderId="32" xfId="0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center" vertical="center"/>
    </xf>
    <xf numFmtId="0" fontId="7" fillId="2" borderId="36" xfId="0" applyFont="1" applyFill="1" applyBorder="1" applyAlignment="1" applyProtection="1">
      <alignment horizontal="center" vertical="center"/>
    </xf>
    <xf numFmtId="0" fontId="3" fillId="0" borderId="0" xfId="1" applyFont="1" applyFill="1"/>
    <xf numFmtId="0" fontId="3" fillId="0" borderId="0" xfId="1" applyFont="1" applyFill="1" applyAlignment="1">
      <alignment horizontal="left" vertical="center" indent="1"/>
    </xf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horizontal="left" indent="1"/>
    </xf>
    <xf numFmtId="0" fontId="6" fillId="0" borderId="0" xfId="1" applyFont="1" applyFill="1" applyAlignment="1">
      <alignment horizontal="left"/>
    </xf>
    <xf numFmtId="0" fontId="8" fillId="0" borderId="0" xfId="0" applyFont="1" applyFill="1" applyProtection="1"/>
    <xf numFmtId="0" fontId="4" fillId="0" borderId="0" xfId="5" applyFont="1" applyFill="1"/>
    <xf numFmtId="0" fontId="11" fillId="0" borderId="0" xfId="0" applyFont="1" applyFill="1" applyAlignment="1" applyProtection="1">
      <alignment horizontal="left" vertical="center"/>
    </xf>
    <xf numFmtId="165" fontId="10" fillId="2" borderId="33" xfId="7" applyNumberFormat="1" applyFont="1" applyFill="1" applyBorder="1" applyAlignment="1" applyProtection="1">
      <alignment horizontal="center" vertical="center"/>
      <protection locked="0"/>
    </xf>
    <xf numFmtId="165" fontId="10" fillId="2" borderId="26" xfId="7" applyNumberFormat="1" applyFont="1" applyFill="1" applyBorder="1" applyAlignment="1" applyProtection="1">
      <alignment horizontal="center" vertical="center"/>
      <protection locked="0"/>
    </xf>
    <xf numFmtId="165" fontId="10" fillId="2" borderId="29" xfId="7" applyNumberFormat="1" applyFont="1" applyFill="1" applyBorder="1" applyAlignment="1" applyProtection="1">
      <alignment horizontal="center" vertical="center"/>
      <protection locked="0"/>
    </xf>
    <xf numFmtId="165" fontId="7" fillId="2" borderId="30" xfId="7" applyNumberFormat="1" applyFont="1" applyFill="1" applyBorder="1" applyAlignment="1" applyProtection="1">
      <alignment horizontal="center" vertical="center"/>
      <protection locked="0"/>
    </xf>
    <xf numFmtId="165" fontId="7" fillId="2" borderId="37" xfId="7" applyNumberFormat="1" applyFont="1" applyFill="1" applyBorder="1" applyAlignment="1" applyProtection="1">
      <alignment horizontal="center" vertical="center"/>
      <protection locked="0"/>
    </xf>
    <xf numFmtId="165" fontId="7" fillId="2" borderId="5" xfId="7" applyNumberFormat="1" applyFont="1" applyFill="1" applyBorder="1" applyAlignment="1" applyProtection="1">
      <alignment horizontal="center" vertical="center"/>
      <protection locked="0"/>
    </xf>
    <xf numFmtId="165" fontId="7" fillId="2" borderId="11" xfId="7" applyNumberFormat="1" applyFont="1" applyFill="1" applyBorder="1" applyAlignment="1" applyProtection="1">
      <alignment horizontal="center" vertical="center"/>
      <protection locked="0"/>
    </xf>
    <xf numFmtId="165" fontId="7" fillId="2" borderId="38" xfId="7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left"/>
    </xf>
    <xf numFmtId="0" fontId="13" fillId="0" borderId="0" xfId="0" applyFont="1" applyFill="1" applyProtection="1"/>
    <xf numFmtId="14" fontId="7" fillId="0" borderId="0" xfId="1" applyNumberFormat="1" applyFont="1" applyFill="1" applyAlignment="1" applyProtection="1">
      <alignment horizontal="left"/>
    </xf>
    <xf numFmtId="0" fontId="10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left" indent="2"/>
    </xf>
    <xf numFmtId="0" fontId="7" fillId="0" borderId="0" xfId="0" quotePrefix="1" applyFont="1" applyFill="1" applyAlignment="1" applyProtection="1">
      <alignment horizontal="center"/>
    </xf>
    <xf numFmtId="0" fontId="7" fillId="0" borderId="0" xfId="0" quotePrefix="1" applyFont="1" applyFill="1" applyAlignment="1" applyProtection="1">
      <alignment horizontal="center" wrapText="1"/>
    </xf>
    <xf numFmtId="0" fontId="14" fillId="7" borderId="18" xfId="0" applyFont="1" applyFill="1" applyBorder="1" applyAlignment="1" applyProtection="1"/>
    <xf numFmtId="0" fontId="14" fillId="7" borderId="19" xfId="0" applyFont="1" applyFill="1" applyBorder="1" applyAlignment="1" applyProtection="1"/>
    <xf numFmtId="0" fontId="7" fillId="7" borderId="8" xfId="0" applyFont="1" applyFill="1" applyBorder="1" applyAlignment="1" applyProtection="1">
      <alignment horizontal="center"/>
    </xf>
    <xf numFmtId="0" fontId="7" fillId="7" borderId="9" xfId="0" applyFont="1" applyFill="1" applyBorder="1" applyAlignment="1" applyProtection="1">
      <alignment horizontal="center"/>
    </xf>
    <xf numFmtId="0" fontId="10" fillId="7" borderId="10" xfId="0" applyFont="1" applyFill="1" applyBorder="1" applyAlignment="1" applyProtection="1">
      <alignment horizontal="center"/>
    </xf>
    <xf numFmtId="0" fontId="10" fillId="7" borderId="18" xfId="0" applyFont="1" applyFill="1" applyBorder="1" applyAlignment="1" applyProtection="1"/>
    <xf numFmtId="0" fontId="10" fillId="7" borderId="20" xfId="0" applyFont="1" applyFill="1" applyBorder="1" applyAlignment="1" applyProtection="1"/>
    <xf numFmtId="0" fontId="10" fillId="7" borderId="19" xfId="0" applyFont="1" applyFill="1" applyBorder="1" applyAlignment="1" applyProtection="1"/>
    <xf numFmtId="0" fontId="7" fillId="0" borderId="4" xfId="1" applyFont="1" applyBorder="1" applyAlignment="1" applyProtection="1">
      <alignment horizontal="left" indent="1"/>
    </xf>
    <xf numFmtId="0" fontId="7" fillId="0" borderId="5" xfId="0" applyFont="1" applyBorder="1" applyProtection="1">
      <protection locked="0"/>
    </xf>
    <xf numFmtId="164" fontId="7" fillId="0" borderId="5" xfId="0" applyNumberFormat="1" applyFont="1" applyBorder="1" applyAlignment="1" applyProtection="1">
      <alignment horizontal="right"/>
      <protection locked="0"/>
    </xf>
    <xf numFmtId="10" fontId="7" fillId="5" borderId="6" xfId="0" applyNumberFormat="1" applyFont="1" applyFill="1" applyBorder="1" applyAlignment="1" applyProtection="1">
      <alignment horizontal="right"/>
    </xf>
    <xf numFmtId="0" fontId="7" fillId="0" borderId="7" xfId="0" applyFont="1" applyBorder="1" applyAlignment="1" applyProtection="1">
      <alignment horizontal="left" indent="1"/>
    </xf>
    <xf numFmtId="0" fontId="10" fillId="0" borderId="8" xfId="0" applyFont="1" applyBorder="1" applyProtection="1"/>
    <xf numFmtId="164" fontId="7" fillId="5" borderId="8" xfId="0" applyNumberFormat="1" applyFont="1" applyFill="1" applyBorder="1" applyAlignment="1" applyProtection="1">
      <alignment horizontal="right"/>
    </xf>
    <xf numFmtId="10" fontId="7" fillId="5" borderId="9" xfId="0" applyNumberFormat="1" applyFont="1" applyFill="1" applyBorder="1" applyAlignment="1" applyProtection="1">
      <alignment horizontal="right"/>
    </xf>
    <xf numFmtId="0" fontId="7" fillId="0" borderId="0" xfId="0" applyFont="1" applyFill="1" applyAlignment="1" applyProtection="1">
      <alignment horizontal="left" indent="1"/>
    </xf>
    <xf numFmtId="0" fontId="10" fillId="0" borderId="0" xfId="0" applyFont="1" applyFill="1" applyAlignment="1" applyProtection="1">
      <alignment horizontal="left" indent="1"/>
    </xf>
    <xf numFmtId="0" fontId="10" fillId="8" borderId="16" xfId="0" applyFont="1" applyFill="1" applyBorder="1" applyAlignment="1" applyProtection="1">
      <alignment horizontal="center"/>
    </xf>
    <xf numFmtId="0" fontId="10" fillId="8" borderId="18" xfId="0" applyFont="1" applyFill="1" applyBorder="1" applyAlignment="1" applyProtection="1">
      <alignment vertical="center"/>
    </xf>
    <xf numFmtId="0" fontId="7" fillId="8" borderId="20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left" indent="1"/>
    </xf>
    <xf numFmtId="0" fontId="10" fillId="0" borderId="21" xfId="0" applyFont="1" applyBorder="1" applyProtection="1"/>
    <xf numFmtId="0" fontId="10" fillId="0" borderId="43" xfId="0" applyFont="1" applyBorder="1" applyProtection="1"/>
    <xf numFmtId="0" fontId="10" fillId="0" borderId="26" xfId="0" applyFont="1" applyBorder="1" applyProtection="1"/>
    <xf numFmtId="164" fontId="7" fillId="5" borderId="5" xfId="0" applyNumberFormat="1" applyFont="1" applyFill="1" applyBorder="1" applyAlignment="1" applyProtection="1">
      <alignment horizontal="right"/>
    </xf>
    <xf numFmtId="0" fontId="10" fillId="0" borderId="7" xfId="0" applyFont="1" applyBorder="1" applyAlignment="1" applyProtection="1">
      <alignment horizontal="center"/>
    </xf>
    <xf numFmtId="0" fontId="10" fillId="0" borderId="22" xfId="0" applyFont="1" applyBorder="1" applyProtection="1"/>
    <xf numFmtId="0" fontId="10" fillId="0" borderId="44" xfId="0" applyFont="1" applyBorder="1" applyProtection="1"/>
    <xf numFmtId="0" fontId="10" fillId="0" borderId="39" xfId="0" applyFont="1" applyBorder="1" applyProtection="1"/>
    <xf numFmtId="0" fontId="7" fillId="0" borderId="0" xfId="0" applyFont="1" applyFill="1" applyProtection="1"/>
    <xf numFmtId="2" fontId="7" fillId="0" borderId="0" xfId="0" applyNumberFormat="1" applyFont="1" applyFill="1" applyProtection="1"/>
    <xf numFmtId="0" fontId="10" fillId="8" borderId="18" xfId="0" applyFont="1" applyFill="1" applyBorder="1" applyAlignment="1" applyProtection="1"/>
    <xf numFmtId="0" fontId="10" fillId="8" borderId="20" xfId="0" applyFont="1" applyFill="1" applyBorder="1" applyAlignment="1" applyProtection="1">
      <alignment horizontal="center"/>
    </xf>
    <xf numFmtId="0" fontId="10" fillId="8" borderId="20" xfId="0" applyFont="1" applyFill="1" applyBorder="1" applyAlignment="1" applyProtection="1"/>
    <xf numFmtId="0" fontId="10" fillId="8" borderId="19" xfId="0" applyFont="1" applyFill="1" applyBorder="1" applyAlignment="1" applyProtection="1"/>
    <xf numFmtId="0" fontId="7" fillId="0" borderId="7" xfId="1" applyFont="1" applyBorder="1" applyAlignment="1" applyProtection="1">
      <alignment horizontal="left" indent="1"/>
    </xf>
    <xf numFmtId="0" fontId="7" fillId="0" borderId="8" xfId="0" applyFont="1" applyBorder="1" applyProtection="1">
      <protection locked="0"/>
    </xf>
    <xf numFmtId="164" fontId="7" fillId="0" borderId="8" xfId="0" applyNumberFormat="1" applyFont="1" applyBorder="1" applyAlignment="1" applyProtection="1">
      <alignment horizontal="right"/>
      <protection locked="0"/>
    </xf>
    <xf numFmtId="0" fontId="10" fillId="8" borderId="42" xfId="0" applyFont="1" applyFill="1" applyBorder="1" applyAlignment="1" applyProtection="1"/>
    <xf numFmtId="0" fontId="7" fillId="0" borderId="5" xfId="0" applyFont="1" applyBorder="1" applyProtection="1"/>
    <xf numFmtId="164" fontId="7" fillId="0" borderId="6" xfId="0" applyNumberFormat="1" applyFont="1" applyBorder="1" applyAlignment="1" applyProtection="1">
      <alignment horizontal="right"/>
    </xf>
    <xf numFmtId="0" fontId="7" fillId="0" borderId="8" xfId="0" applyFont="1" applyBorder="1" applyProtection="1"/>
    <xf numFmtId="164" fontId="7" fillId="0" borderId="9" xfId="0" applyNumberFormat="1" applyFont="1" applyBorder="1" applyAlignment="1" applyProtection="1">
      <alignment horizontal="right"/>
    </xf>
    <xf numFmtId="0" fontId="15" fillId="0" borderId="0" xfId="0" applyFont="1" applyFill="1" applyProtection="1"/>
    <xf numFmtId="0" fontId="7" fillId="2" borderId="1" xfId="1" applyFont="1" applyFill="1" applyBorder="1" applyAlignment="1">
      <alignment horizontal="left" indent="1"/>
    </xf>
    <xf numFmtId="0" fontId="7" fillId="2" borderId="1" xfId="1" applyFont="1" applyFill="1" applyBorder="1" applyAlignment="1">
      <alignment horizontal="left" vertical="center" wrapText="1" indent="1"/>
    </xf>
    <xf numFmtId="0" fontId="7" fillId="0" borderId="1" xfId="1" applyFont="1" applyBorder="1" applyAlignment="1" applyProtection="1">
      <alignment horizontal="right" vertical="center" wrapText="1"/>
      <protection locked="0"/>
    </xf>
    <xf numFmtId="14" fontId="7" fillId="0" borderId="1" xfId="1" applyNumberFormat="1" applyFont="1" applyBorder="1" applyAlignment="1" applyProtection="1">
      <alignment horizontal="right" vertical="center"/>
      <protection locked="0"/>
    </xf>
    <xf numFmtId="0" fontId="7" fillId="0" borderId="1" xfId="1" applyFont="1" applyBorder="1" applyAlignment="1">
      <alignment horizontal="left" vertical="center" wrapText="1" indent="1"/>
    </xf>
    <xf numFmtId="49" fontId="7" fillId="0" borderId="1" xfId="1" applyNumberFormat="1" applyFont="1" applyBorder="1" applyAlignment="1" applyProtection="1">
      <alignment horizontal="right" vertical="center" wrapText="1"/>
      <protection locked="0"/>
    </xf>
    <xf numFmtId="14" fontId="7" fillId="0" borderId="1" xfId="1" applyNumberFormat="1" applyFont="1" applyBorder="1" applyAlignment="1">
      <alignment horizontal="right" vertical="center"/>
    </xf>
    <xf numFmtId="0" fontId="7" fillId="0" borderId="1" xfId="1" applyFont="1" applyBorder="1" applyAlignment="1" applyProtection="1">
      <alignment horizontal="right" vertical="center"/>
      <protection locked="0"/>
    </xf>
    <xf numFmtId="165" fontId="7" fillId="0" borderId="1" xfId="7" applyNumberFormat="1" applyFont="1" applyBorder="1" applyAlignment="1" applyProtection="1">
      <alignment horizontal="right" vertical="center"/>
    </xf>
    <xf numFmtId="0" fontId="16" fillId="2" borderId="1" xfId="1" applyFont="1" applyFill="1" applyBorder="1" applyAlignment="1">
      <alignment horizontal="left" indent="1"/>
    </xf>
    <xf numFmtId="0" fontId="16" fillId="2" borderId="1" xfId="1" applyFont="1" applyFill="1" applyBorder="1" applyAlignment="1">
      <alignment horizontal="left" vertical="center" wrapText="1" indent="2"/>
    </xf>
    <xf numFmtId="165" fontId="7" fillId="0" borderId="1" xfId="7" applyNumberFormat="1" applyFont="1" applyBorder="1" applyAlignment="1" applyProtection="1">
      <alignment horizontal="right" vertical="center"/>
      <protection locked="0"/>
    </xf>
    <xf numFmtId="0" fontId="7" fillId="4" borderId="2" xfId="1" applyFont="1" applyFill="1" applyBorder="1" applyAlignment="1" applyProtection="1">
      <alignment horizontal="center" vertical="center" wrapText="1"/>
    </xf>
    <xf numFmtId="0" fontId="10" fillId="4" borderId="23" xfId="1" applyFont="1" applyFill="1" applyBorder="1" applyAlignment="1" applyProtection="1">
      <alignment horizontal="center" vertical="center" wrapText="1"/>
    </xf>
    <xf numFmtId="0" fontId="7" fillId="0" borderId="0" xfId="1" applyFont="1" applyFill="1"/>
    <xf numFmtId="0" fontId="7" fillId="0" borderId="0" xfId="1" applyFont="1" applyFill="1" applyAlignment="1">
      <alignment horizontal="left"/>
    </xf>
    <xf numFmtId="0" fontId="7" fillId="0" borderId="0" xfId="5" applyFont="1" applyFill="1"/>
    <xf numFmtId="14" fontId="7" fillId="0" borderId="0" xfId="1" applyNumberFormat="1" applyFont="1" applyFill="1" applyAlignment="1">
      <alignment horizontal="left"/>
    </xf>
    <xf numFmtId="0" fontId="10" fillId="0" borderId="0" xfId="5" applyFont="1" applyFill="1"/>
    <xf numFmtId="0" fontId="10" fillId="6" borderId="13" xfId="5" applyFont="1" applyFill="1" applyBorder="1"/>
    <xf numFmtId="0" fontId="10" fillId="6" borderId="14" xfId="5" applyFont="1" applyFill="1" applyBorder="1"/>
    <xf numFmtId="0" fontId="7" fillId="0" borderId="4" xfId="5" applyFont="1" applyBorder="1" applyAlignment="1">
      <alignment horizontal="left" indent="1"/>
    </xf>
    <xf numFmtId="49" fontId="7" fillId="0" borderId="5" xfId="1" applyNumberFormat="1" applyFont="1" applyBorder="1" applyProtection="1">
      <protection locked="0"/>
    </xf>
    <xf numFmtId="49" fontId="7" fillId="0" borderId="15" xfId="5" applyNumberFormat="1" applyFont="1" applyBorder="1" applyProtection="1">
      <protection locked="0"/>
    </xf>
    <xf numFmtId="0" fontId="7" fillId="4" borderId="31" xfId="1" applyFont="1" applyFill="1" applyBorder="1" applyAlignment="1" applyProtection="1">
      <alignment horizontal="center" vertical="center" wrapText="1"/>
    </xf>
    <xf numFmtId="0" fontId="10" fillId="4" borderId="45" xfId="1" applyFont="1" applyFill="1" applyBorder="1" applyAlignment="1" applyProtection="1">
      <alignment horizontal="center" vertical="center" wrapText="1"/>
    </xf>
    <xf numFmtId="0" fontId="7" fillId="4" borderId="46" xfId="1" applyFont="1" applyFill="1" applyBorder="1" applyAlignment="1" applyProtection="1">
      <alignment horizontal="center" vertical="center" wrapText="1"/>
    </xf>
    <xf numFmtId="0" fontId="10" fillId="4" borderId="47" xfId="1" applyFont="1" applyFill="1" applyBorder="1" applyAlignment="1" applyProtection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left" indent="1"/>
    </xf>
    <xf numFmtId="0" fontId="19" fillId="4" borderId="2" xfId="0" applyFont="1" applyFill="1" applyBorder="1" applyAlignment="1">
      <alignment horizontal="center"/>
    </xf>
    <xf numFmtId="0" fontId="4" fillId="4" borderId="49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left" indent="1"/>
    </xf>
    <xf numFmtId="0" fontId="4" fillId="0" borderId="3" xfId="0" applyFont="1" applyBorder="1" applyAlignment="1">
      <alignment horizontal="left" indent="1"/>
    </xf>
    <xf numFmtId="164" fontId="4" fillId="5" borderId="52" xfId="0" applyNumberFormat="1" applyFont="1" applyFill="1" applyBorder="1" applyAlignment="1">
      <alignment horizontal="right"/>
    </xf>
    <xf numFmtId="0" fontId="4" fillId="2" borderId="53" xfId="0" applyFont="1" applyFill="1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164" fontId="4" fillId="5" borderId="54" xfId="0" applyNumberFormat="1" applyFont="1" applyFill="1" applyBorder="1" applyAlignment="1">
      <alignment horizontal="right"/>
    </xf>
    <xf numFmtId="164" fontId="4" fillId="10" borderId="1" xfId="0" applyNumberFormat="1" applyFont="1" applyFill="1" applyBorder="1" applyAlignment="1">
      <alignment horizontal="right"/>
    </xf>
    <xf numFmtId="0" fontId="19" fillId="2" borderId="55" xfId="0" applyFont="1" applyFill="1" applyBorder="1"/>
    <xf numFmtId="164" fontId="19" fillId="5" borderId="55" xfId="0" applyNumberFormat="1" applyFont="1" applyFill="1" applyBorder="1" applyAlignment="1">
      <alignment horizontal="right"/>
    </xf>
    <xf numFmtId="164" fontId="19" fillId="5" borderId="56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left" indent="1"/>
    </xf>
    <xf numFmtId="164" fontId="4" fillId="10" borderId="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 indent="1"/>
    </xf>
    <xf numFmtId="0" fontId="4" fillId="2" borderId="57" xfId="0" applyFont="1" applyFill="1" applyBorder="1" applyAlignment="1">
      <alignment horizontal="left" indent="1"/>
    </xf>
    <xf numFmtId="0" fontId="4" fillId="5" borderId="48" xfId="0" applyFont="1" applyFill="1" applyBorder="1" applyAlignment="1">
      <alignment horizontal="left" indent="1"/>
    </xf>
    <xf numFmtId="0" fontId="19" fillId="5" borderId="49" xfId="0" applyFont="1" applyFill="1" applyBorder="1"/>
    <xf numFmtId="164" fontId="19" fillId="5" borderId="49" xfId="0" applyNumberFormat="1" applyFont="1" applyFill="1" applyBorder="1" applyAlignment="1">
      <alignment horizontal="right"/>
    </xf>
    <xf numFmtId="164" fontId="19" fillId="5" borderId="50" xfId="0" applyNumberFormat="1" applyFont="1" applyFill="1" applyBorder="1" applyAlignment="1">
      <alignment horizontal="right"/>
    </xf>
    <xf numFmtId="0" fontId="4" fillId="0" borderId="0" xfId="0" applyFont="1"/>
    <xf numFmtId="0" fontId="20" fillId="0" borderId="2" xfId="0" applyFont="1" applyBorder="1"/>
    <xf numFmtId="0" fontId="19" fillId="5" borderId="60" xfId="0" applyFont="1" applyFill="1" applyBorder="1"/>
    <xf numFmtId="164" fontId="19" fillId="5" borderId="60" xfId="0" applyNumberFormat="1" applyFont="1" applyFill="1" applyBorder="1" applyAlignment="1">
      <alignment horizontal="right"/>
    </xf>
    <xf numFmtId="0" fontId="4" fillId="0" borderId="2" xfId="0" applyFont="1" applyBorder="1"/>
    <xf numFmtId="3" fontId="22" fillId="0" borderId="0" xfId="10" applyNumberFormat="1" applyFont="1"/>
    <xf numFmtId="0" fontId="22" fillId="0" borderId="0" xfId="10" applyFont="1"/>
    <xf numFmtId="0" fontId="23" fillId="0" borderId="0" xfId="0" applyFont="1"/>
    <xf numFmtId="165" fontId="23" fillId="0" borderId="0" xfId="7" applyNumberFormat="1" applyFont="1"/>
    <xf numFmtId="164" fontId="23" fillId="0" borderId="0" xfId="0" applyNumberFormat="1" applyFont="1"/>
    <xf numFmtId="164" fontId="3" fillId="5" borderId="52" xfId="0" applyNumberFormat="1" applyFont="1" applyFill="1" applyBorder="1" applyAlignment="1">
      <alignment horizontal="right"/>
    </xf>
    <xf numFmtId="0" fontId="4" fillId="2" borderId="0" xfId="1" applyFont="1" applyFill="1"/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7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2"/>
    </xf>
    <xf numFmtId="0" fontId="7" fillId="0" borderId="0" xfId="0" applyFont="1" applyAlignment="1">
      <alignment horizontal="right" vertical="center" wrapText="1"/>
    </xf>
    <xf numFmtId="0" fontId="24" fillId="0" borderId="59" xfId="0" applyFont="1" applyBorder="1"/>
    <xf numFmtId="0" fontId="24" fillId="0" borderId="2" xfId="0" applyFont="1" applyBorder="1"/>
    <xf numFmtId="0" fontId="7" fillId="0" borderId="61" xfId="0" applyFont="1" applyBorder="1" applyAlignment="1">
      <alignment horizontal="left" wrapText="1" indent="1"/>
    </xf>
    <xf numFmtId="0" fontId="7" fillId="0" borderId="8" xfId="0" applyFont="1" applyBorder="1" applyAlignment="1">
      <alignment horizontal="left" wrapText="1" indent="1"/>
    </xf>
    <xf numFmtId="164" fontId="16" fillId="0" borderId="8" xfId="0" applyNumberFormat="1" applyFont="1" applyBorder="1" applyAlignment="1" applyProtection="1">
      <alignment horizontal="right"/>
      <protection locked="0"/>
    </xf>
    <xf numFmtId="0" fontId="7" fillId="0" borderId="5" xfId="0" applyFont="1" applyBorder="1" applyAlignment="1">
      <alignment horizontal="left" indent="2"/>
    </xf>
    <xf numFmtId="0" fontId="7" fillId="0" borderId="5" xfId="0" applyFont="1" applyBorder="1" applyAlignment="1">
      <alignment horizontal="left" wrapText="1" indent="1"/>
    </xf>
    <xf numFmtId="0" fontId="16" fillId="0" borderId="5" xfId="0" applyFont="1" applyBorder="1" applyAlignment="1">
      <alignment horizontal="left" wrapText="1" indent="2"/>
    </xf>
    <xf numFmtId="0" fontId="7" fillId="5" borderId="45" xfId="1" applyFont="1" applyFill="1" applyBorder="1" applyAlignment="1">
      <alignment horizontal="left" indent="1"/>
    </xf>
    <xf numFmtId="0" fontId="10" fillId="5" borderId="46" xfId="0" applyFont="1" applyFill="1" applyBorder="1"/>
    <xf numFmtId="3" fontId="10" fillId="5" borderId="46" xfId="0" applyNumberFormat="1" applyFont="1" applyFill="1" applyBorder="1" applyAlignment="1">
      <alignment horizontal="right"/>
    </xf>
    <xf numFmtId="0" fontId="11" fillId="2" borderId="0" xfId="0" applyFont="1" applyFill="1" applyAlignment="1" applyProtection="1">
      <alignment horizontal="left" vertical="center"/>
    </xf>
    <xf numFmtId="0" fontId="7" fillId="2" borderId="0" xfId="1" applyFont="1" applyFill="1" applyProtection="1"/>
    <xf numFmtId="0" fontId="7" fillId="2" borderId="0" xfId="1" applyFont="1" applyFill="1" applyAlignment="1" applyProtection="1">
      <alignment horizontal="left"/>
    </xf>
    <xf numFmtId="14" fontId="7" fillId="2" borderId="0" xfId="1" applyNumberFormat="1" applyFont="1" applyFill="1" applyAlignment="1" applyProtection="1">
      <alignment horizontal="left"/>
    </xf>
    <xf numFmtId="0" fontId="7" fillId="4" borderId="47" xfId="1" applyFont="1" applyFill="1" applyBorder="1" applyAlignment="1" applyProtection="1">
      <alignment horizontal="center" vertical="center" wrapText="1"/>
    </xf>
    <xf numFmtId="0" fontId="7" fillId="0" borderId="66" xfId="1" applyFont="1" applyBorder="1" applyAlignment="1">
      <alignment horizontal="left" indent="1"/>
    </xf>
    <xf numFmtId="0" fontId="7" fillId="0" borderId="63" xfId="1" applyFont="1" applyBorder="1" applyAlignment="1">
      <alignment horizontal="left" indent="1"/>
    </xf>
    <xf numFmtId="0" fontId="7" fillId="0" borderId="67" xfId="0" applyFont="1" applyBorder="1" applyAlignment="1">
      <alignment horizontal="left" wrapText="1" indent="1"/>
    </xf>
    <xf numFmtId="164" fontId="7" fillId="0" borderId="67" xfId="0" applyNumberFormat="1" applyFont="1" applyBorder="1" applyAlignment="1" applyProtection="1">
      <alignment horizontal="right"/>
      <protection locked="0"/>
    </xf>
    <xf numFmtId="0" fontId="7" fillId="0" borderId="68" xfId="1" applyFont="1" applyBorder="1" applyAlignment="1">
      <alignment horizontal="left" indent="1"/>
    </xf>
    <xf numFmtId="0" fontId="7" fillId="0" borderId="69" xfId="1" applyFont="1" applyBorder="1" applyAlignment="1">
      <alignment horizontal="left" indent="1"/>
    </xf>
    <xf numFmtId="0" fontId="4" fillId="5" borderId="65" xfId="1" applyFont="1" applyFill="1" applyBorder="1" applyAlignment="1">
      <alignment horizontal="left" indent="1"/>
    </xf>
    <xf numFmtId="0" fontId="7" fillId="0" borderId="70" xfId="1" applyFont="1" applyBorder="1" applyAlignment="1">
      <alignment horizontal="left" indent="1"/>
    </xf>
    <xf numFmtId="0" fontId="7" fillId="0" borderId="71" xfId="0" applyFont="1" applyBorder="1" applyAlignment="1">
      <alignment horizontal="left" wrapText="1" indent="1"/>
    </xf>
    <xf numFmtId="164" fontId="16" fillId="0" borderId="71" xfId="0" applyNumberFormat="1" applyFont="1" applyBorder="1" applyAlignment="1" applyProtection="1">
      <alignment horizontal="right"/>
      <protection locked="0"/>
    </xf>
    <xf numFmtId="164" fontId="16" fillId="0" borderId="72" xfId="0" applyNumberFormat="1" applyFont="1" applyBorder="1" applyAlignment="1" applyProtection="1">
      <alignment horizontal="right"/>
      <protection locked="0"/>
    </xf>
    <xf numFmtId="164" fontId="7" fillId="0" borderId="21" xfId="0" applyNumberFormat="1" applyFont="1" applyBorder="1" applyAlignment="1" applyProtection="1">
      <alignment horizontal="right"/>
      <protection locked="0"/>
    </xf>
    <xf numFmtId="164" fontId="16" fillId="0" borderId="22" xfId="0" applyNumberFormat="1" applyFont="1" applyBorder="1" applyAlignment="1" applyProtection="1">
      <alignment horizontal="right"/>
      <protection locked="0"/>
    </xf>
    <xf numFmtId="164" fontId="19" fillId="5" borderId="38" xfId="0" applyNumberFormat="1" applyFont="1" applyFill="1" applyBorder="1" applyAlignment="1">
      <alignment horizontal="right"/>
    </xf>
    <xf numFmtId="164" fontId="7" fillId="0" borderId="75" xfId="0" applyNumberFormat="1" applyFont="1" applyBorder="1" applyAlignment="1" applyProtection="1">
      <alignment horizontal="right"/>
      <protection locked="0"/>
    </xf>
    <xf numFmtId="3" fontId="10" fillId="5" borderId="77" xfId="0" applyNumberFormat="1" applyFont="1" applyFill="1" applyBorder="1" applyAlignment="1">
      <alignment horizontal="right"/>
    </xf>
    <xf numFmtId="3" fontId="10" fillId="5" borderId="31" xfId="0" applyNumberFormat="1" applyFont="1" applyFill="1" applyBorder="1" applyAlignment="1">
      <alignment horizontal="right"/>
    </xf>
    <xf numFmtId="164" fontId="19" fillId="5" borderId="31" xfId="0" applyNumberFormat="1" applyFont="1" applyFill="1" applyBorder="1" applyAlignment="1">
      <alignment horizontal="right"/>
    </xf>
    <xf numFmtId="3" fontId="7" fillId="0" borderId="77" xfId="0" applyNumberFormat="1" applyFont="1" applyBorder="1" applyAlignment="1" applyProtection="1">
      <alignment horizontal="right" vertical="center"/>
      <protection locked="0"/>
    </xf>
    <xf numFmtId="164" fontId="4" fillId="10" borderId="47" xfId="0" applyNumberFormat="1" applyFont="1" applyFill="1" applyBorder="1" applyAlignment="1">
      <alignment horizontal="right"/>
    </xf>
    <xf numFmtId="0" fontId="10" fillId="2" borderId="0" xfId="1" applyNumberFormat="1" applyFont="1" applyFill="1" applyBorder="1" applyProtection="1"/>
    <xf numFmtId="0" fontId="10" fillId="2" borderId="0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/>
    </xf>
    <xf numFmtId="0" fontId="10" fillId="2" borderId="0" xfId="1" applyNumberFormat="1" applyFont="1" applyFill="1" applyBorder="1" applyAlignment="1" applyProtection="1">
      <alignment horizontal="left" vertical="center" indent="1"/>
    </xf>
    <xf numFmtId="0" fontId="7" fillId="2" borderId="0" xfId="1" applyNumberFormat="1" applyFont="1" applyFill="1" applyBorder="1" applyProtection="1"/>
    <xf numFmtId="0" fontId="7" fillId="0" borderId="0" xfId="1" applyNumberFormat="1" applyFont="1" applyFill="1" applyBorder="1" applyProtection="1"/>
    <xf numFmtId="164" fontId="10" fillId="5" borderId="73" xfId="0" applyNumberFormat="1" applyFont="1" applyFill="1" applyBorder="1" applyAlignment="1">
      <alignment horizontal="right"/>
    </xf>
    <xf numFmtId="164" fontId="10" fillId="5" borderId="74" xfId="0" applyNumberFormat="1" applyFont="1" applyFill="1" applyBorder="1" applyAlignment="1">
      <alignment horizontal="right"/>
    </xf>
    <xf numFmtId="164" fontId="10" fillId="5" borderId="79" xfId="0" applyNumberFormat="1" applyFont="1" applyFill="1" applyBorder="1" applyAlignment="1">
      <alignment horizontal="right"/>
    </xf>
    <xf numFmtId="164" fontId="10" fillId="5" borderId="76" xfId="0" applyNumberFormat="1" applyFont="1" applyFill="1" applyBorder="1" applyAlignment="1">
      <alignment horizontal="right"/>
    </xf>
    <xf numFmtId="3" fontId="10" fillId="5" borderId="78" xfId="0" applyNumberFormat="1" applyFont="1" applyFill="1" applyBorder="1" applyAlignment="1">
      <alignment horizontal="right"/>
    </xf>
    <xf numFmtId="164" fontId="16" fillId="0" borderId="5" xfId="0" applyNumberFormat="1" applyFont="1" applyBorder="1" applyAlignment="1" applyProtection="1">
      <alignment horizontal="right"/>
      <protection locked="0"/>
    </xf>
    <xf numFmtId="164" fontId="16" fillId="0" borderId="21" xfId="0" applyNumberFormat="1" applyFont="1" applyBorder="1" applyAlignment="1" applyProtection="1">
      <alignment horizontal="right"/>
      <protection locked="0"/>
    </xf>
    <xf numFmtId="164" fontId="26" fillId="5" borderId="74" xfId="0" applyNumberFormat="1" applyFont="1" applyFill="1" applyBorder="1" applyAlignment="1">
      <alignment horizontal="right"/>
    </xf>
    <xf numFmtId="165" fontId="7" fillId="2" borderId="67" xfId="7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25" fillId="0" borderId="0" xfId="10" applyFont="1" applyAlignment="1">
      <alignment horizontal="center"/>
    </xf>
    <xf numFmtId="0" fontId="25" fillId="0" borderId="0" xfId="10" applyFont="1" applyAlignment="1">
      <alignment horizontal="left" indent="2"/>
    </xf>
    <xf numFmtId="0" fontId="27" fillId="0" borderId="0" xfId="10" applyFont="1" applyAlignment="1">
      <alignment horizontal="left" indent="2"/>
    </xf>
    <xf numFmtId="0" fontId="7" fillId="12" borderId="1" xfId="8" applyFont="1" applyFill="1" applyBorder="1" applyAlignment="1">
      <alignment horizontal="center"/>
    </xf>
    <xf numFmtId="0" fontId="25" fillId="12" borderId="1" xfId="10" applyFont="1" applyFill="1" applyBorder="1" applyAlignment="1">
      <alignment horizontal="left"/>
    </xf>
    <xf numFmtId="165" fontId="10" fillId="12" borderId="1" xfId="7" applyNumberFormat="1" applyFont="1" applyFill="1" applyBorder="1" applyAlignment="1">
      <alignment horizontal="right"/>
    </xf>
    <xf numFmtId="0" fontId="27" fillId="0" borderId="0" xfId="10" applyFont="1"/>
    <xf numFmtId="0" fontId="7" fillId="0" borderId="1" xfId="8" applyFont="1" applyBorder="1" applyAlignment="1">
      <alignment horizontal="center"/>
    </xf>
    <xf numFmtId="0" fontId="25" fillId="0" borderId="1" xfId="10" applyFont="1" applyBorder="1" applyAlignment="1">
      <alignment horizontal="left"/>
    </xf>
    <xf numFmtId="0" fontId="27" fillId="0" borderId="1" xfId="10" applyFont="1" applyBorder="1" applyAlignment="1">
      <alignment horizontal="left" vertical="center" indent="2"/>
    </xf>
    <xf numFmtId="165" fontId="7" fillId="5" borderId="1" xfId="7" applyNumberFormat="1" applyFont="1" applyFill="1" applyBorder="1" applyAlignment="1">
      <alignment horizontal="right"/>
    </xf>
    <xf numFmtId="164" fontId="7" fillId="0" borderId="0" xfId="0" applyNumberFormat="1" applyFont="1" applyBorder="1" applyAlignment="1" applyProtection="1">
      <alignment horizontal="right"/>
    </xf>
    <xf numFmtId="0" fontId="10" fillId="6" borderId="81" xfId="5" applyFont="1" applyFill="1" applyBorder="1"/>
    <xf numFmtId="49" fontId="7" fillId="0" borderId="6" xfId="1" applyNumberFormat="1" applyFont="1" applyBorder="1" applyProtection="1">
      <protection locked="0"/>
    </xf>
    <xf numFmtId="49" fontId="7" fillId="0" borderId="82" xfId="5" applyNumberFormat="1" applyFont="1" applyBorder="1" applyProtection="1">
      <protection locked="0"/>
    </xf>
    <xf numFmtId="0" fontId="7" fillId="0" borderId="7" xfId="5" applyFont="1" applyBorder="1" applyAlignment="1">
      <alignment horizontal="left" indent="1"/>
    </xf>
    <xf numFmtId="49" fontId="7" fillId="0" borderId="83" xfId="5" applyNumberFormat="1" applyFont="1" applyBorder="1" applyProtection="1">
      <protection locked="0"/>
    </xf>
    <xf numFmtId="49" fontId="7" fillId="0" borderId="84" xfId="5" applyNumberFormat="1" applyFont="1" applyBorder="1" applyProtection="1">
      <protection locked="0"/>
    </xf>
    <xf numFmtId="0" fontId="7" fillId="2" borderId="1" xfId="1" applyNumberFormat="1" applyFont="1" applyFill="1" applyBorder="1" applyAlignment="1" applyProtection="1">
      <alignment horizontal="left" vertical="center" wrapText="1" indent="1"/>
    </xf>
    <xf numFmtId="0" fontId="7" fillId="0" borderId="0" xfId="8" applyFont="1" applyBorder="1" applyAlignment="1">
      <alignment horizontal="center"/>
    </xf>
    <xf numFmtId="0" fontId="25" fillId="0" borderId="0" xfId="10" applyFont="1" applyBorder="1" applyAlignment="1">
      <alignment horizontal="left"/>
    </xf>
    <xf numFmtId="0" fontId="27" fillId="0" borderId="0" xfId="10" applyFont="1" applyBorder="1" applyAlignment="1">
      <alignment horizontal="left" vertical="center" indent="2"/>
    </xf>
    <xf numFmtId="165" fontId="10" fillId="0" borderId="0" xfId="7" applyNumberFormat="1" applyFont="1" applyFill="1" applyBorder="1" applyAlignment="1">
      <alignment horizontal="right"/>
    </xf>
    <xf numFmtId="165" fontId="7" fillId="0" borderId="0" xfId="7" applyNumberFormat="1" applyFont="1" applyFill="1" applyBorder="1" applyAlignment="1">
      <alignment horizontal="right"/>
    </xf>
    <xf numFmtId="165" fontId="7" fillId="0" borderId="1" xfId="7" applyNumberFormat="1" applyFont="1" applyFill="1" applyBorder="1" applyAlignment="1">
      <alignment horizontal="right"/>
    </xf>
    <xf numFmtId="0" fontId="27" fillId="0" borderId="1" xfId="10" applyFont="1" applyBorder="1" applyAlignment="1">
      <alignment horizontal="left"/>
    </xf>
    <xf numFmtId="0" fontId="7" fillId="2" borderId="85" xfId="0" applyFont="1" applyFill="1" applyBorder="1" applyAlignment="1" applyProtection="1">
      <alignment horizontal="center" vertical="center"/>
    </xf>
    <xf numFmtId="0" fontId="7" fillId="2" borderId="85" xfId="0" applyFont="1" applyFill="1" applyBorder="1" applyAlignment="1" applyProtection="1">
      <alignment vertical="center"/>
    </xf>
    <xf numFmtId="0" fontId="7" fillId="2" borderId="86" xfId="0" applyFont="1" applyFill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horizontal="center" vertical="center"/>
    </xf>
    <xf numFmtId="165" fontId="10" fillId="2" borderId="88" xfId="7" applyNumberFormat="1" applyFont="1" applyFill="1" applyBorder="1" applyAlignment="1" applyProtection="1">
      <alignment horizontal="center" vertical="center"/>
      <protection locked="0"/>
    </xf>
    <xf numFmtId="0" fontId="8" fillId="0" borderId="89" xfId="0" applyFont="1" applyFill="1" applyBorder="1" applyProtection="1"/>
    <xf numFmtId="0" fontId="8" fillId="0" borderId="0" xfId="0" applyFont="1" applyFill="1" applyBorder="1" applyProtection="1"/>
    <xf numFmtId="0" fontId="8" fillId="0" borderId="90" xfId="0" applyFont="1" applyFill="1" applyBorder="1" applyProtection="1"/>
    <xf numFmtId="14" fontId="15" fillId="0" borderId="0" xfId="0" applyNumberFormat="1" applyFont="1" applyFill="1" applyProtection="1"/>
    <xf numFmtId="165" fontId="7" fillId="11" borderId="30" xfId="7" applyNumberFormat="1" applyFont="1" applyFill="1" applyBorder="1" applyAlignment="1" applyProtection="1">
      <alignment horizontal="center" vertical="center"/>
    </xf>
    <xf numFmtId="165" fontId="7" fillId="11" borderId="60" xfId="7" applyNumberFormat="1" applyFont="1" applyFill="1" applyBorder="1" applyAlignment="1" applyProtection="1">
      <alignment horizontal="center" vertical="center"/>
    </xf>
    <xf numFmtId="165" fontId="7" fillId="11" borderId="67" xfId="7" applyNumberFormat="1" applyFont="1" applyFill="1" applyBorder="1" applyAlignment="1" applyProtection="1">
      <alignment horizontal="center" vertical="center"/>
    </xf>
    <xf numFmtId="165" fontId="7" fillId="11" borderId="11" xfId="7" applyNumberFormat="1" applyFont="1" applyFill="1" applyBorder="1" applyAlignment="1" applyProtection="1">
      <alignment horizontal="center" vertical="center"/>
    </xf>
    <xf numFmtId="165" fontId="10" fillId="2" borderId="33" xfId="7" applyNumberFormat="1" applyFont="1" applyFill="1" applyBorder="1" applyAlignment="1" applyProtection="1">
      <alignment horizontal="center" vertical="center"/>
    </xf>
    <xf numFmtId="165" fontId="7" fillId="2" borderId="30" xfId="7" applyNumberFormat="1" applyFont="1" applyFill="1" applyBorder="1" applyAlignment="1" applyProtection="1">
      <alignment horizontal="center" vertical="center"/>
    </xf>
    <xf numFmtId="165" fontId="7" fillId="2" borderId="27" xfId="7" applyNumberFormat="1" applyFont="1" applyFill="1" applyBorder="1" applyAlignment="1" applyProtection="1">
      <alignment horizontal="center" vertical="center"/>
    </xf>
    <xf numFmtId="165" fontId="10" fillId="2" borderId="87" xfId="7" applyNumberFormat="1" applyFont="1" applyFill="1" applyBorder="1" applyAlignment="1" applyProtection="1">
      <alignment horizontal="center" vertical="center"/>
    </xf>
    <xf numFmtId="165" fontId="7" fillId="2" borderId="60" xfId="7" applyNumberFormat="1" applyFont="1" applyFill="1" applyBorder="1" applyAlignment="1" applyProtection="1">
      <alignment horizontal="center" vertical="center"/>
    </xf>
    <xf numFmtId="165" fontId="7" fillId="2" borderId="12" xfId="7" applyNumberFormat="1" applyFont="1" applyFill="1" applyBorder="1" applyAlignment="1" applyProtection="1">
      <alignment horizontal="center" vertical="center"/>
    </xf>
    <xf numFmtId="0" fontId="7" fillId="4" borderId="45" xfId="0" applyFont="1" applyFill="1" applyBorder="1" applyAlignment="1">
      <alignment horizontal="left" vertical="center" indent="1"/>
    </xf>
    <xf numFmtId="0" fontId="7" fillId="4" borderId="46" xfId="0" applyFont="1" applyFill="1" applyBorder="1" applyAlignment="1">
      <alignment horizontal="left" vertical="center"/>
    </xf>
    <xf numFmtId="0" fontId="7" fillId="4" borderId="46" xfId="0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 wrapText="1"/>
    </xf>
    <xf numFmtId="0" fontId="7" fillId="4" borderId="58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 applyProtection="1">
      <alignment horizontal="center" vertical="center" wrapText="1"/>
    </xf>
    <xf numFmtId="9" fontId="7" fillId="11" borderId="30" xfId="14" applyFont="1" applyFill="1" applyBorder="1" applyAlignment="1" applyProtection="1">
      <alignment horizontal="center" vertical="center"/>
    </xf>
    <xf numFmtId="9" fontId="7" fillId="11" borderId="60" xfId="14" applyFont="1" applyFill="1" applyBorder="1" applyAlignment="1" applyProtection="1">
      <alignment horizontal="center" vertical="center"/>
    </xf>
    <xf numFmtId="9" fontId="7" fillId="11" borderId="67" xfId="14" applyFont="1" applyFill="1" applyBorder="1" applyAlignment="1" applyProtection="1">
      <alignment horizontal="center" vertical="center"/>
    </xf>
    <xf numFmtId="9" fontId="7" fillId="11" borderId="11" xfId="14" applyFont="1" applyFill="1" applyBorder="1" applyAlignment="1" applyProtection="1">
      <alignment horizontal="center" vertical="center"/>
    </xf>
    <xf numFmtId="0" fontId="7" fillId="4" borderId="45" xfId="1" applyFont="1" applyFill="1" applyBorder="1" applyAlignment="1" applyProtection="1">
      <alignment horizontal="center" vertical="center" wrapText="1"/>
    </xf>
    <xf numFmtId="165" fontId="10" fillId="2" borderId="91" xfId="7" applyNumberFormat="1" applyFont="1" applyFill="1" applyBorder="1" applyAlignment="1" applyProtection="1">
      <alignment horizontal="center" vertical="center"/>
      <protection locked="0"/>
    </xf>
    <xf numFmtId="165" fontId="7" fillId="2" borderId="64" xfId="7" applyNumberFormat="1" applyFont="1" applyFill="1" applyBorder="1" applyAlignment="1" applyProtection="1">
      <alignment horizontal="center" vertical="center"/>
      <protection locked="0"/>
    </xf>
    <xf numFmtId="165" fontId="7" fillId="2" borderId="27" xfId="7" applyNumberFormat="1" applyFont="1" applyFill="1" applyBorder="1" applyAlignment="1" applyProtection="1">
      <alignment horizontal="center" vertical="center"/>
      <protection locked="0"/>
    </xf>
    <xf numFmtId="165" fontId="7" fillId="2" borderId="32" xfId="7" applyNumberFormat="1" applyFont="1" applyFill="1" applyBorder="1" applyAlignment="1" applyProtection="1">
      <alignment horizontal="center" vertical="center"/>
      <protection locked="0"/>
    </xf>
    <xf numFmtId="165" fontId="10" fillId="9" borderId="91" xfId="7" applyNumberFormat="1" applyFont="1" applyFill="1" applyBorder="1" applyAlignment="1" applyProtection="1">
      <alignment horizontal="center" vertical="center"/>
    </xf>
    <xf numFmtId="165" fontId="10" fillId="9" borderId="64" xfId="7" applyNumberFormat="1" applyFont="1" applyFill="1" applyBorder="1" applyAlignment="1" applyProtection="1">
      <alignment horizontal="center" vertical="center"/>
    </xf>
    <xf numFmtId="165" fontId="10" fillId="9" borderId="27" xfId="7" applyNumberFormat="1" applyFont="1" applyFill="1" applyBorder="1" applyAlignment="1" applyProtection="1">
      <alignment horizontal="center" vertical="center"/>
    </xf>
    <xf numFmtId="165" fontId="10" fillId="2" borderId="43" xfId="7" applyNumberFormat="1" applyFont="1" applyFill="1" applyBorder="1" applyAlignment="1" applyProtection="1">
      <alignment horizontal="center" vertical="center"/>
      <protection locked="0"/>
    </xf>
    <xf numFmtId="165" fontId="7" fillId="2" borderId="68" xfId="7" applyNumberFormat="1" applyFont="1" applyFill="1" applyBorder="1" applyAlignment="1" applyProtection="1">
      <alignment horizontal="center" vertical="center"/>
      <protection locked="0"/>
    </xf>
    <xf numFmtId="165" fontId="10" fillId="9" borderId="68" xfId="7" applyNumberFormat="1" applyFont="1" applyFill="1" applyBorder="1" applyAlignment="1" applyProtection="1">
      <alignment horizontal="center" vertical="center"/>
    </xf>
    <xf numFmtId="165" fontId="10" fillId="9" borderId="92" xfId="7" applyNumberFormat="1" applyFont="1" applyFill="1" applyBorder="1" applyAlignment="1" applyProtection="1">
      <alignment horizontal="center" vertical="center"/>
    </xf>
    <xf numFmtId="165" fontId="10" fillId="2" borderId="93" xfId="7" applyNumberFormat="1" applyFont="1" applyFill="1" applyBorder="1" applyAlignment="1" applyProtection="1">
      <alignment horizontal="center" vertical="center"/>
      <protection locked="0"/>
    </xf>
    <xf numFmtId="165" fontId="7" fillId="2" borderId="80" xfId="7" applyNumberFormat="1" applyFont="1" applyFill="1" applyBorder="1" applyAlignment="1" applyProtection="1">
      <alignment horizontal="center" vertical="center"/>
      <protection locked="0"/>
    </xf>
    <xf numFmtId="165" fontId="7" fillId="2" borderId="12" xfId="7" applyNumberFormat="1" applyFont="1" applyFill="1" applyBorder="1" applyAlignment="1" applyProtection="1">
      <alignment horizontal="center" vertical="center"/>
      <protection locked="0"/>
    </xf>
    <xf numFmtId="165" fontId="7" fillId="2" borderId="85" xfId="7" applyNumberFormat="1" applyFont="1" applyFill="1" applyBorder="1" applyAlignment="1" applyProtection="1">
      <alignment horizontal="center" vertical="center"/>
      <protection locked="0"/>
    </xf>
    <xf numFmtId="165" fontId="10" fillId="9" borderId="90" xfId="7" applyNumberFormat="1" applyFont="1" applyFill="1" applyBorder="1" applyAlignment="1" applyProtection="1">
      <alignment horizontal="center" vertical="center"/>
    </xf>
    <xf numFmtId="165" fontId="10" fillId="9" borderId="65" xfId="7" applyNumberFormat="1" applyFont="1" applyFill="1" applyBorder="1" applyAlignment="1" applyProtection="1">
      <alignment horizontal="center" vertical="center"/>
    </xf>
    <xf numFmtId="165" fontId="10" fillId="9" borderId="12" xfId="7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4" fontId="4" fillId="0" borderId="3" xfId="0" applyNumberFormat="1" applyFont="1" applyFill="1" applyBorder="1" applyAlignment="1">
      <alignment horizontal="right"/>
    </xf>
    <xf numFmtId="0" fontId="10" fillId="4" borderId="46" xfId="1" applyFont="1" applyFill="1" applyBorder="1" applyAlignment="1" applyProtection="1">
      <alignment horizontal="center" vertical="center" wrapText="1"/>
    </xf>
    <xf numFmtId="165" fontId="7" fillId="9" borderId="37" xfId="7" applyNumberFormat="1" applyFont="1" applyFill="1" applyBorder="1" applyAlignment="1" applyProtection="1">
      <alignment horizontal="center" vertical="center"/>
    </xf>
    <xf numFmtId="165" fontId="7" fillId="9" borderId="27" xfId="7" applyNumberFormat="1" applyFont="1" applyFill="1" applyBorder="1" applyAlignment="1" applyProtection="1">
      <alignment horizontal="center" vertical="center"/>
    </xf>
    <xf numFmtId="165" fontId="7" fillId="9" borderId="38" xfId="7" applyNumberFormat="1" applyFont="1" applyFill="1" applyBorder="1" applyAlignment="1" applyProtection="1">
      <alignment horizontal="center" vertical="center"/>
    </xf>
    <xf numFmtId="165" fontId="7" fillId="9" borderId="12" xfId="7" applyNumberFormat="1" applyFont="1" applyFill="1" applyBorder="1" applyAlignment="1" applyProtection="1">
      <alignment horizontal="center" vertical="center"/>
    </xf>
    <xf numFmtId="0" fontId="10" fillId="0" borderId="0" xfId="1" applyFont="1" applyAlignment="1">
      <alignment horizontal="left" indent="1"/>
    </xf>
    <xf numFmtId="0" fontId="11" fillId="0" borderId="23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62" xfId="0" applyFont="1" applyFill="1" applyBorder="1" applyAlignment="1" applyProtection="1">
      <alignment horizontal="center" vertical="center"/>
    </xf>
    <xf numFmtId="0" fontId="15" fillId="0" borderId="23" xfId="0" applyFont="1" applyFill="1" applyBorder="1" applyAlignment="1" applyProtection="1">
      <alignment horizontal="center" vertical="center"/>
    </xf>
    <xf numFmtId="0" fontId="15" fillId="0" borderId="62" xfId="0" applyFont="1" applyFill="1" applyBorder="1" applyAlignment="1" applyProtection="1">
      <alignment horizontal="center" vertical="center"/>
    </xf>
    <xf numFmtId="0" fontId="7" fillId="7" borderId="41" xfId="0" applyFont="1" applyFill="1" applyBorder="1" applyAlignment="1" applyProtection="1">
      <alignment horizontal="center" vertical="center"/>
    </xf>
    <xf numFmtId="0" fontId="7" fillId="7" borderId="40" xfId="0" applyFont="1" applyFill="1" applyBorder="1" applyAlignment="1" applyProtection="1">
      <alignment horizontal="center" vertical="center"/>
    </xf>
    <xf numFmtId="0" fontId="7" fillId="7" borderId="16" xfId="0" applyFont="1" applyFill="1" applyBorder="1" applyAlignment="1" applyProtection="1">
      <alignment horizontal="left" indent="1"/>
    </xf>
    <xf numFmtId="0" fontId="7" fillId="7" borderId="7" xfId="0" applyFont="1" applyFill="1" applyBorder="1" applyAlignment="1" applyProtection="1">
      <alignment horizontal="left" indent="1"/>
    </xf>
    <xf numFmtId="0" fontId="7" fillId="7" borderId="17" xfId="0" applyFont="1" applyFill="1" applyBorder="1" applyAlignment="1" applyProtection="1">
      <alignment horizontal="center" vertical="center"/>
    </xf>
    <xf numFmtId="0" fontId="7" fillId="7" borderId="8" xfId="0" applyFont="1" applyFill="1" applyBorder="1" applyAlignment="1" applyProtection="1">
      <alignment horizontal="center" vertical="center"/>
    </xf>
    <xf numFmtId="0" fontId="7" fillId="7" borderId="41" xfId="0" applyFont="1" applyFill="1" applyBorder="1" applyAlignment="1" applyProtection="1">
      <alignment horizontal="center" vertical="center" wrapText="1"/>
    </xf>
    <xf numFmtId="0" fontId="7" fillId="7" borderId="40" xfId="0" applyFont="1" applyFill="1" applyBorder="1" applyAlignment="1" applyProtection="1">
      <alignment horizontal="center" vertical="center" wrapText="1"/>
    </xf>
  </cellXfs>
  <cellStyles count="15">
    <cellStyle name="Comma" xfId="7" builtinId="3"/>
    <cellStyle name="Comma 10 12" xfId="13"/>
    <cellStyle name="Comma 2" xfId="2"/>
    <cellStyle name="Normal" xfId="0" builtinId="0"/>
    <cellStyle name="Normal 122 2" xfId="11"/>
    <cellStyle name="Normal 2" xfId="1"/>
    <cellStyle name="Normal 2 10 2 2" xfId="8"/>
    <cellStyle name="Normal 2 2" xfId="5"/>
    <cellStyle name="Normal 3" xfId="4"/>
    <cellStyle name="Normal 4" xfId="9"/>
    <cellStyle name="Normal_Casestdy draft" xfId="10"/>
    <cellStyle name="Normal_new financial statement" xfId="6"/>
    <cellStyle name="Percent" xfId="14" builtinId="5"/>
    <cellStyle name="Percent 10" xfId="12"/>
    <cellStyle name="Percent 2" xfId="3"/>
  </cellStyles>
  <dxfs count="10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CC"/>
      <color rgb="FFCCFFFF"/>
      <color rgb="FF00CCFF"/>
      <color rgb="FF00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MFO.FR.V1.XXXXXXXm&#1052;&#1052;YYY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OS"/>
      <sheetName val="RC-BF"/>
      <sheetName val="RC-P"/>
      <sheetName val="RI-C"/>
      <sheetName val="RI"/>
      <sheetName val="RC-O"/>
      <sheetName val="A-CI"/>
      <sheetName val="A-L"/>
      <sheetName val="A-LD"/>
      <sheetName val="A"/>
      <sheetName val="S-Cap"/>
      <sheetName val="A-LS"/>
      <sheetName val="A-M"/>
      <sheetName val="Branches"/>
    </sheetNames>
    <sheetDataSet>
      <sheetData sheetId="0" refreshError="1">
        <row r="2">
          <cell r="AA2" t="str">
            <v>მიწა</v>
          </cell>
          <cell r="AB2" t="str">
            <v>აუქციონი</v>
          </cell>
          <cell r="AD2" t="str">
            <v>დასაკუთრება</v>
          </cell>
        </row>
        <row r="3">
          <cell r="S3" t="str">
            <v>თბილისი</v>
          </cell>
          <cell r="T3" t="str">
            <v>ბანკი</v>
          </cell>
          <cell r="U3" t="str">
            <v>მიმდინარე</v>
          </cell>
          <cell r="V3" t="str">
            <v>ვადიანი</v>
          </cell>
          <cell r="W3" t="str">
            <v>რეზიდენტი</v>
          </cell>
          <cell r="AA3" t="str">
            <v>შენობა-ნაგებობები</v>
          </cell>
          <cell r="AB3" t="str">
            <v>პირდაპირი</v>
          </cell>
          <cell r="AD3" t="str">
            <v>შეძენა</v>
          </cell>
          <cell r="AG3" t="str">
            <v>შპს. მისო "4ფინანსი"</v>
          </cell>
          <cell r="AR3">
            <v>43646</v>
          </cell>
          <cell r="AS3">
            <v>43830</v>
          </cell>
        </row>
        <row r="4">
          <cell r="S4" t="str">
            <v>აჭარა</v>
          </cell>
          <cell r="T4" t="str">
            <v>ფიზიკური პირი</v>
          </cell>
          <cell r="U4" t="str">
            <v>დეპოზიტი</v>
          </cell>
          <cell r="V4" t="str">
            <v>გაცვლილი</v>
          </cell>
          <cell r="W4" t="str">
            <v>არარეზიდენტი</v>
          </cell>
          <cell r="AD4" t="str">
            <v>სხვა</v>
          </cell>
          <cell r="AG4" t="str">
            <v>სს. მისო "ალფა ექსპრესი"</v>
          </cell>
        </row>
        <row r="5">
          <cell r="S5" t="str">
            <v>გურია</v>
          </cell>
          <cell r="T5" t="str">
            <v>კერძო ორგანიზაცია</v>
          </cell>
          <cell r="U5" t="str">
            <v>გაცვლილი</v>
          </cell>
          <cell r="V5" t="str">
            <v>საკრედიტო ხაზი</v>
          </cell>
          <cell r="AG5" t="str">
            <v>შპს. მისო "B კრედიტი"</v>
          </cell>
        </row>
        <row r="6">
          <cell r="C6" t="e">
            <v>#VALUE!</v>
          </cell>
          <cell r="S6" t="str">
            <v>იმერეთი</v>
          </cell>
          <cell r="T6" t="str">
            <v>საფინანსო ორგანიზაცია</v>
          </cell>
          <cell r="U6" t="str">
            <v>დაჯავშნილი</v>
          </cell>
          <cell r="AG6" t="str">
            <v>შპს. მისო "ბანი კრედიტი"</v>
          </cell>
        </row>
        <row r="7">
          <cell r="S7" t="str">
            <v>კახეთი</v>
          </cell>
          <cell r="T7" t="str">
            <v>სამთავრობო ორგანიზაცია</v>
          </cell>
          <cell r="U7" t="str">
            <v>გამოუთხოვადი</v>
          </cell>
          <cell r="AG7" t="str">
            <v>შპს. მისო "ბბ კრედიტი"</v>
          </cell>
        </row>
        <row r="8">
          <cell r="S8" t="str">
            <v>აფხაზეთი</v>
          </cell>
          <cell r="T8" t="str">
            <v>არასამთავრობო ორგანიზაცია</v>
          </cell>
          <cell r="AG8" t="str">
            <v>შპს. მისო "ბერმელი"</v>
          </cell>
        </row>
        <row r="9">
          <cell r="S9" t="str">
            <v>მცხეთა-მთიანეთი</v>
          </cell>
          <cell r="AG9" t="str">
            <v>შპს. მისო "ბიზნეს სტარტაპ კრედიტი"</v>
          </cell>
        </row>
        <row r="10">
          <cell r="S10" t="str">
            <v>რაჭა-ლეჩხუმი და ქვემო სვანეთი</v>
          </cell>
          <cell r="AG10" t="str">
            <v>შპს. მისო "კაპიტალ ექსპრესი"</v>
          </cell>
        </row>
        <row r="11">
          <cell r="S11" t="str">
            <v>სამეგრელო-ზემო სვანეთი</v>
          </cell>
          <cell r="AG11" t="str">
            <v>შპს. მისო "კონტინენტალ სიტი კრედიტი"</v>
          </cell>
        </row>
        <row r="12">
          <cell r="S12" t="str">
            <v>სამცხე-ჯავახეთი</v>
          </cell>
          <cell r="AG12" t="str">
            <v>შპს. მისო "ცენტრალი"</v>
          </cell>
        </row>
        <row r="13">
          <cell r="S13" t="str">
            <v>ქვემო ქართლი</v>
          </cell>
          <cell r="AG13" t="str">
            <v>შპს. მისო "სიტი კრედიტი"</v>
          </cell>
        </row>
        <row r="14">
          <cell r="S14" t="str">
            <v>შიდა ქართლი</v>
          </cell>
          <cell r="AG14" t="str">
            <v>შპს. მისო "კრედექსი"</v>
          </cell>
        </row>
        <row r="15">
          <cell r="S15" t="str">
            <v>სხვა</v>
          </cell>
          <cell r="AG15" t="str">
            <v>სს. მისო "კრედფინი"</v>
          </cell>
        </row>
        <row r="16">
          <cell r="AG16" t="str">
            <v>შპს. მისო "კრედიტ სერვისი"</v>
          </cell>
        </row>
        <row r="17">
          <cell r="AG17" t="str">
            <v>შპს. მისო "კრედიტორი"</v>
          </cell>
        </row>
        <row r="18">
          <cell r="AG18" t="str">
            <v>სს. მისო "კრედიტსერვისი+"</v>
          </cell>
        </row>
        <row r="19">
          <cell r="AG19" t="str">
            <v>შპს. მისო "კროს კრედიტი"</v>
          </cell>
        </row>
        <row r="20">
          <cell r="AG20" t="str">
            <v>სს. მისო "კრისტალი"</v>
          </cell>
        </row>
        <row r="21">
          <cell r="AG21" t="str">
            <v>შპს. მისო "იზიკრედ ჯორჯია"</v>
          </cell>
        </row>
        <row r="22">
          <cell r="AG22" t="str">
            <v>სს. მისო "ევრო კრედიტი"</v>
          </cell>
        </row>
        <row r="23">
          <cell r="AG23" t="str">
            <v>შპს. მისო "ექსპრეს კაპიტალ+"</v>
          </cell>
        </row>
        <row r="24">
          <cell r="AG24" t="str">
            <v>შპს. მისო "ფემილი კრედიტი"</v>
          </cell>
        </row>
        <row r="25">
          <cell r="AG25" t="str">
            <v>შპს. მისო "ფინ კრედიტი"</v>
          </cell>
        </row>
        <row r="26">
          <cell r="AG26" t="str">
            <v>სს. მისო "ფინაგრო"</v>
          </cell>
        </row>
        <row r="27">
          <cell r="AG27" t="str">
            <v>სს. მისო "ჯორჯიან კაპიტალი"</v>
          </cell>
        </row>
        <row r="28">
          <cell r="AG28" t="str">
            <v>სს. მისო "ქართული კრედიტი"</v>
          </cell>
        </row>
        <row r="29">
          <cell r="AG29" t="str">
            <v>შპს. მისო "ჯორჯიან ინტერნეიშენალ მისო"</v>
          </cell>
        </row>
        <row r="30">
          <cell r="AG30" t="str">
            <v>შპს. მისო "ჯორჯიან ფაინანშიალ კრედიტი - ჯი ეფ სი"</v>
          </cell>
        </row>
        <row r="31">
          <cell r="AG31" t="str">
            <v>სს. მისო "ჯი აი სი"</v>
          </cell>
        </row>
        <row r="32">
          <cell r="AG32" t="str">
            <v>შპს. მისო "გირო კრედიტი"</v>
          </cell>
        </row>
        <row r="33">
          <cell r="AG33" t="str">
            <v>შპს. მისო "გლობალ კრედიტი"</v>
          </cell>
        </row>
        <row r="34">
          <cell r="AG34" t="str">
            <v>სს. მისო "ინტელექსპრესი"</v>
          </cell>
        </row>
        <row r="35">
          <cell r="AG35" t="str">
            <v>სს. მისო "ინვესტ ჯორჯია"</v>
          </cell>
        </row>
        <row r="36">
          <cell r="AG36" t="str">
            <v>სს. მისო "ლაზიკა კაპიტალი"</v>
          </cell>
        </row>
        <row r="37">
          <cell r="AG37" t="str">
            <v>შპს. მისო "ლიდერ კრედიტი"</v>
          </cell>
        </row>
        <row r="38">
          <cell r="AG38" t="str">
            <v>შპს. მისო "ლენდო"</v>
          </cell>
        </row>
        <row r="39">
          <cell r="AG39" t="str">
            <v>შპს. მისო "ლენდაფ"</v>
          </cell>
        </row>
        <row r="40">
          <cell r="AG40" t="str">
            <v>სს. მისო "იკაპიტალი"</v>
          </cell>
        </row>
        <row r="41">
          <cell r="AG41" t="str">
            <v>სს. მისო "მიკრო ბიზნეს კაპიტალი"</v>
          </cell>
        </row>
        <row r="42">
          <cell r="AG42" t="str">
            <v>სს. მისო "მაიკროფინი"</v>
          </cell>
        </row>
        <row r="43">
          <cell r="AG43" t="str">
            <v>შპს. მისო "MJC"</v>
          </cell>
        </row>
        <row r="44">
          <cell r="AG44" t="str">
            <v>შპს. მისო "მონეტა ექსპრეს ჯორჯია"</v>
          </cell>
        </row>
        <row r="45">
          <cell r="AG45" t="str">
            <v>შპს. მისო "ნოვა კრედიტი"</v>
          </cell>
        </row>
        <row r="46">
          <cell r="AG46" t="str">
            <v>შპს. მისო "PIAZZA CAPITAL"</v>
          </cell>
        </row>
        <row r="47">
          <cell r="AG47" t="str">
            <v>შპს. მისო "რიკო ექსპრესი"</v>
          </cell>
        </row>
        <row r="48">
          <cell r="AG48" t="str">
            <v>შპს. მისო "სმარტ ფინანსი"</v>
          </cell>
        </row>
        <row r="49">
          <cell r="AG49" t="str">
            <v>შპს. მისო "სმარტინვესტი"</v>
          </cell>
        </row>
        <row r="50">
          <cell r="AG50" t="str">
            <v>შპს. მისო "სოლვა"</v>
          </cell>
        </row>
        <row r="51">
          <cell r="AG51" t="str">
            <v>სს. მისო "სვის კაპიტალი"</v>
          </cell>
        </row>
        <row r="52">
          <cell r="AG52" t="str">
            <v>შპს. მისო "სვის-კრედიტი"</v>
          </cell>
        </row>
        <row r="53">
          <cell r="AG53" t="str">
            <v>შპს. მისო "თბილმიკროკრედიტი"</v>
          </cell>
        </row>
        <row r="54">
          <cell r="AG54" t="str">
            <v>შპს. მისო "უნივერს კრედიტი"</v>
          </cell>
        </row>
        <row r="55">
          <cell r="AG55" t="str">
            <v>შპს. მისო "პროფაინანსი"</v>
          </cell>
        </row>
        <row r="56">
          <cell r="AG56" t="str">
            <v>შპს. მისო "ქრიმ ფაინანს ჯორჯია"</v>
          </cell>
        </row>
        <row r="57">
          <cell r="AG57" t="str">
            <v>სს. მისო "კრედიტი 2018"</v>
          </cell>
        </row>
        <row r="58">
          <cell r="AG58" t="str">
            <v>სს. მისო "ოქეი"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B63"/>
  <sheetViews>
    <sheetView showGridLines="0" tabSelected="1" view="pageBreakPreview" topLeftCell="A3" zoomScaleNormal="100" zoomScaleSheetLayoutView="100" workbookViewId="0">
      <selection activeCell="A21" sqref="A21"/>
    </sheetView>
  </sheetViews>
  <sheetFormatPr defaultColWidth="8" defaultRowHeight="10" zeroHeight="1"/>
  <cols>
    <col min="1" max="1" width="8.453125" style="2" bestFit="1" customWidth="1"/>
    <col min="2" max="2" width="45" style="1" customWidth="1"/>
    <col min="3" max="3" width="23.6328125" style="1" customWidth="1"/>
    <col min="4" max="16384" width="8" style="13"/>
  </cols>
  <sheetData>
    <row r="1" spans="1:28" ht="12">
      <c r="A1" s="285" t="s">
        <v>227</v>
      </c>
    </row>
    <row r="2" spans="1:28" ht="12">
      <c r="A2" s="187"/>
      <c r="B2" s="188" t="s">
        <v>0</v>
      </c>
      <c r="C2" s="189"/>
      <c r="AA2" s="13" t="s">
        <v>228</v>
      </c>
      <c r="AB2" s="13" t="s">
        <v>135</v>
      </c>
    </row>
    <row r="3" spans="1:28" ht="12">
      <c r="A3" s="190" t="s">
        <v>1</v>
      </c>
      <c r="B3" s="191"/>
      <c r="C3" s="192"/>
      <c r="AA3" s="13" t="s">
        <v>137</v>
      </c>
      <c r="AB3" s="13" t="s">
        <v>136</v>
      </c>
    </row>
    <row r="4" spans="1:28" ht="12">
      <c r="A4" s="82">
        <v>1</v>
      </c>
      <c r="B4" s="83" t="s">
        <v>2</v>
      </c>
      <c r="C4" s="84"/>
      <c r="AA4" s="13" t="s">
        <v>138</v>
      </c>
    </row>
    <row r="5" spans="1:28" ht="12">
      <c r="A5" s="82">
        <v>2</v>
      </c>
      <c r="B5" s="83" t="s">
        <v>33</v>
      </c>
      <c r="C5" s="85"/>
      <c r="AA5" s="13" t="s">
        <v>139</v>
      </c>
    </row>
    <row r="6" spans="1:28" ht="12">
      <c r="A6" s="82">
        <v>3</v>
      </c>
      <c r="B6" s="86" t="s">
        <v>34</v>
      </c>
      <c r="C6" s="87"/>
      <c r="AA6" s="13" t="s">
        <v>140</v>
      </c>
    </row>
    <row r="7" spans="1:28" ht="12">
      <c r="A7" s="82">
        <v>4</v>
      </c>
      <c r="B7" s="83" t="s">
        <v>3</v>
      </c>
      <c r="C7" s="88" t="e">
        <f ca="1">EDATE(DATE(RIGHT(LEFT(RIGHT(MID(CELL("filename",A2),FIND("[",CELL("filename",A2))+1,FIND("]", CELL("filename",A2))-FIND("[",CELL("filename",A2))-1),10),5),2)+2000,CHOOSE(LEFT(LEFT(RIGHT(MID(CELL("filename",A2),FIND("[",CELL("filename",A2))+1,FIND("]", CELL("filename",A2))-FIND("[",CELL("filename",A2))-1),10),5),1),1,4,7,10),1),3)-1</f>
        <v>#VALUE!</v>
      </c>
      <c r="AA7" s="13" t="s">
        <v>141</v>
      </c>
    </row>
    <row r="8" spans="1:28" ht="12">
      <c r="A8" s="82">
        <v>5</v>
      </c>
      <c r="B8" s="83" t="s">
        <v>4</v>
      </c>
      <c r="C8" s="89"/>
    </row>
    <row r="9" spans="1:28" ht="12">
      <c r="A9" s="82">
        <v>6</v>
      </c>
      <c r="B9" s="83" t="s">
        <v>209</v>
      </c>
      <c r="C9" s="89"/>
    </row>
    <row r="10" spans="1:28" ht="12">
      <c r="A10" s="82">
        <v>7</v>
      </c>
      <c r="B10" s="83" t="s">
        <v>210</v>
      </c>
      <c r="C10" s="89"/>
    </row>
    <row r="11" spans="1:28" ht="12">
      <c r="A11" s="82">
        <v>8</v>
      </c>
      <c r="B11" s="83" t="s">
        <v>211</v>
      </c>
      <c r="C11" s="89"/>
    </row>
    <row r="12" spans="1:28" ht="12">
      <c r="A12" s="82">
        <v>9</v>
      </c>
      <c r="B12" s="83" t="s">
        <v>5</v>
      </c>
      <c r="C12" s="89"/>
    </row>
    <row r="13" spans="1:28" ht="12">
      <c r="A13" s="82">
        <v>10</v>
      </c>
      <c r="B13" s="83" t="s">
        <v>129</v>
      </c>
      <c r="C13" s="89"/>
    </row>
    <row r="14" spans="1:28" ht="12">
      <c r="A14" s="82">
        <v>11</v>
      </c>
      <c r="B14" s="83" t="s">
        <v>130</v>
      </c>
      <c r="C14" s="89"/>
    </row>
    <row r="15" spans="1:28" ht="12">
      <c r="A15" s="82">
        <v>12</v>
      </c>
      <c r="B15" s="83" t="s">
        <v>131</v>
      </c>
      <c r="C15" s="89"/>
    </row>
    <row r="16" spans="1:28" ht="12">
      <c r="A16" s="82">
        <v>13</v>
      </c>
      <c r="B16" s="86" t="s">
        <v>8</v>
      </c>
      <c r="C16" s="89"/>
    </row>
    <row r="17" spans="1:3" ht="12">
      <c r="A17" s="82">
        <v>14</v>
      </c>
      <c r="B17" s="83" t="s">
        <v>37</v>
      </c>
      <c r="C17" s="90">
        <f>COUNTA(Branches!B7:B56)</f>
        <v>0</v>
      </c>
    </row>
    <row r="18" spans="1:3" ht="12">
      <c r="A18" s="82">
        <v>15</v>
      </c>
      <c r="B18" s="83" t="s">
        <v>9</v>
      </c>
      <c r="C18" s="90">
        <f>C19+C20</f>
        <v>0</v>
      </c>
    </row>
    <row r="19" spans="1:3" ht="12">
      <c r="A19" s="91">
        <v>15.1</v>
      </c>
      <c r="B19" s="92" t="s">
        <v>35</v>
      </c>
      <c r="C19" s="93"/>
    </row>
    <row r="20" spans="1:3" ht="12">
      <c r="A20" s="91">
        <v>15.2</v>
      </c>
      <c r="B20" s="92" t="s">
        <v>36</v>
      </c>
      <c r="C20" s="93"/>
    </row>
    <row r="21" spans="1:3" ht="12">
      <c r="A21" s="91">
        <v>16</v>
      </c>
      <c r="B21" s="221" t="s">
        <v>132</v>
      </c>
      <c r="C21" s="90">
        <f>SUM(Flow!AF6:AG50,'Online Flow'!AB6:AC50)</f>
        <v>0</v>
      </c>
    </row>
    <row r="22" spans="1:3" ht="12">
      <c r="A22" s="82">
        <v>17</v>
      </c>
      <c r="B22" s="83" t="s">
        <v>10</v>
      </c>
      <c r="C22" s="89"/>
    </row>
    <row r="23" spans="1:3" ht="12">
      <c r="A23" s="82">
        <v>18</v>
      </c>
      <c r="B23" s="83" t="s">
        <v>11</v>
      </c>
      <c r="C23" s="89"/>
    </row>
    <row r="24" spans="1:3" ht="12">
      <c r="A24" s="82">
        <v>19</v>
      </c>
      <c r="B24" s="83" t="s">
        <v>12</v>
      </c>
      <c r="C24" s="89"/>
    </row>
    <row r="25" spans="1:3">
      <c r="A25" s="14"/>
      <c r="B25" s="13"/>
      <c r="C25" s="15"/>
    </row>
    <row r="26" spans="1:3">
      <c r="A26" s="14"/>
      <c r="B26" s="13"/>
      <c r="C26" s="15"/>
    </row>
    <row r="27" spans="1:3">
      <c r="A27" s="16"/>
      <c r="B27" s="13"/>
      <c r="C27" s="13"/>
    </row>
    <row r="28" spans="1:3">
      <c r="A28" s="16"/>
      <c r="B28" s="13"/>
      <c r="C28" s="13"/>
    </row>
    <row r="29" spans="1:3">
      <c r="A29" s="16"/>
      <c r="B29" s="13"/>
      <c r="C29" s="13"/>
    </row>
    <row r="30" spans="1:3" ht="10.5">
      <c r="A30" s="16"/>
      <c r="B30" s="17"/>
      <c r="C30" s="13"/>
    </row>
    <row r="31" spans="1:3">
      <c r="A31" s="16"/>
      <c r="B31" s="13"/>
      <c r="C31" s="13"/>
    </row>
    <row r="32" spans="1:3">
      <c r="A32" s="16"/>
      <c r="B32" s="13"/>
      <c r="C32" s="13"/>
    </row>
    <row r="33" spans="1:3">
      <c r="A33" s="16"/>
      <c r="B33" s="13"/>
      <c r="C33" s="13"/>
    </row>
    <row r="34" spans="1:3">
      <c r="A34" s="16"/>
      <c r="B34" s="13"/>
      <c r="C34" s="13"/>
    </row>
    <row r="35" spans="1:3">
      <c r="A35" s="16"/>
      <c r="B35" s="13"/>
      <c r="C35" s="13"/>
    </row>
    <row r="36" spans="1:3">
      <c r="A36" s="16"/>
      <c r="B36" s="13"/>
      <c r="C36" s="13"/>
    </row>
    <row r="37" spans="1:3">
      <c r="A37" s="16"/>
      <c r="B37" s="13"/>
      <c r="C37" s="13"/>
    </row>
    <row r="38" spans="1:3">
      <c r="A38" s="16"/>
      <c r="B38" s="13"/>
      <c r="C38" s="13"/>
    </row>
    <row r="39" spans="1:3">
      <c r="A39" s="16"/>
      <c r="B39" s="13"/>
      <c r="C39" s="13"/>
    </row>
    <row r="40" spans="1:3">
      <c r="A40" s="16"/>
      <c r="B40" s="13"/>
      <c r="C40" s="13"/>
    </row>
    <row r="41" spans="1:3">
      <c r="A41" s="16"/>
      <c r="B41" s="13"/>
      <c r="C41" s="13"/>
    </row>
    <row r="42" spans="1:3">
      <c r="A42" s="16"/>
      <c r="B42" s="13"/>
      <c r="C42" s="13"/>
    </row>
    <row r="43" spans="1:3">
      <c r="A43" s="16"/>
      <c r="B43" s="13"/>
      <c r="C43" s="13"/>
    </row>
    <row r="44" spans="1:3">
      <c r="A44" s="16"/>
      <c r="B44" s="13"/>
      <c r="C44" s="13"/>
    </row>
    <row r="45" spans="1:3">
      <c r="A45" s="16"/>
      <c r="B45" s="13"/>
      <c r="C45" s="13"/>
    </row>
    <row r="46" spans="1:3">
      <c r="A46" s="16"/>
      <c r="B46" s="13"/>
      <c r="C46" s="13"/>
    </row>
    <row r="47" spans="1:3">
      <c r="A47" s="16"/>
      <c r="B47" s="13"/>
      <c r="C47" s="13"/>
    </row>
    <row r="48" spans="1:3">
      <c r="A48" s="16"/>
      <c r="B48" s="13"/>
      <c r="C48" s="13"/>
    </row>
    <row r="49" spans="1:3">
      <c r="A49" s="16"/>
      <c r="B49" s="13"/>
      <c r="C49" s="13"/>
    </row>
    <row r="50" spans="1:3">
      <c r="A50" s="16"/>
      <c r="B50" s="13"/>
      <c r="C50" s="13"/>
    </row>
    <row r="51" spans="1:3">
      <c r="A51" s="16"/>
      <c r="B51" s="13"/>
      <c r="C51" s="13"/>
    </row>
    <row r="52" spans="1:3">
      <c r="A52" s="16"/>
      <c r="B52" s="13"/>
      <c r="C52" s="13"/>
    </row>
    <row r="53" spans="1:3">
      <c r="A53" s="16"/>
      <c r="B53" s="13"/>
      <c r="C53" s="13"/>
    </row>
    <row r="54" spans="1:3">
      <c r="A54" s="16"/>
      <c r="B54" s="13"/>
      <c r="C54" s="13"/>
    </row>
    <row r="55" spans="1:3">
      <c r="A55" s="16"/>
      <c r="B55" s="13"/>
      <c r="C55" s="13"/>
    </row>
    <row r="56" spans="1:3">
      <c r="A56" s="16"/>
      <c r="B56" s="13"/>
      <c r="C56" s="13"/>
    </row>
    <row r="57" spans="1:3">
      <c r="A57" s="16"/>
      <c r="B57" s="13"/>
      <c r="C57" s="13"/>
    </row>
    <row r="58" spans="1:3"/>
    <row r="59" spans="1:3"/>
    <row r="60" spans="1:3"/>
    <row r="61" spans="1:3"/>
    <row r="62" spans="1:3"/>
    <row r="63" spans="1:3"/>
  </sheetData>
  <conditionalFormatting sqref="C7:C24">
    <cfRule type="containsBlanks" dxfId="101" priority="5">
      <formula>LEN(TRIM(C7))=0</formula>
    </cfRule>
  </conditionalFormatting>
  <conditionalFormatting sqref="C4">
    <cfRule type="containsBlanks" dxfId="100" priority="3">
      <formula>LEN(TRIM(C4))=0</formula>
    </cfRule>
  </conditionalFormatting>
  <conditionalFormatting sqref="C5">
    <cfRule type="containsBlanks" dxfId="99" priority="2">
      <formula>LEN(TRIM(C5))=0</formula>
    </cfRule>
  </conditionalFormatting>
  <conditionalFormatting sqref="C6">
    <cfRule type="containsBlanks" dxfId="98" priority="1">
      <formula>LEN(TRIM(C6))=0</formula>
    </cfRule>
  </conditionalFormatting>
  <dataValidations count="2">
    <dataValidation type="date" operator="greaterThan" allowBlank="1" showInputMessage="1" showErrorMessage="1" errorTitle="არასწორი ფორმატი" error="შეიყვანეთ თარიღი  შემდეგი ფორმატით:_x000a__x000a_03/18/2018" sqref="C5">
      <formula1>18264</formula1>
    </dataValidation>
    <dataValidation type="whole" operator="greaterThan" allowBlank="1" showInputMessage="1" showErrorMessage="1" sqref="C17:C21">
      <formula1>-1</formula1>
    </dataValidation>
  </dataValidations>
  <pageMargins left="0.7" right="0.7" top="0.75" bottom="0.75" header="0.3" footer="0.3"/>
  <pageSetup paperSize="9" orientation="portrait" r:id="rId1"/>
  <headerFooter alignWithMargins="0">
    <oddHeader>&amp;Rდანართი N4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6"/>
  <sheetViews>
    <sheetView showGridLines="0" view="pageBreakPreview" zoomScaleNormal="90" zoomScaleSheetLayoutView="100" workbookViewId="0">
      <selection activeCell="B7" sqref="B7"/>
    </sheetView>
  </sheetViews>
  <sheetFormatPr defaultColWidth="8.81640625" defaultRowHeight="14"/>
  <cols>
    <col min="1" max="1" width="7.90625" style="140" bestFit="1" customWidth="1"/>
    <col min="2" max="2" width="50.453125" style="140" bestFit="1" customWidth="1"/>
    <col min="3" max="5" width="14.6328125" style="140" customWidth="1"/>
    <col min="6" max="6" width="8.81640625" style="140"/>
    <col min="7" max="7" width="11.08984375" style="140" bestFit="1" customWidth="1"/>
    <col min="8" max="16384" width="8.81640625" style="140"/>
  </cols>
  <sheetData>
    <row r="1" spans="1:7">
      <c r="A1" s="144" t="s">
        <v>146</v>
      </c>
      <c r="B1" s="145">
        <f>Info!C4</f>
        <v>0</v>
      </c>
    </row>
    <row r="2" spans="1:7">
      <c r="A2" s="144" t="s">
        <v>13</v>
      </c>
      <c r="B2" s="146" t="e">
        <f ca="1">Info!C7</f>
        <v>#VALUE!</v>
      </c>
    </row>
    <row r="4" spans="1:7" ht="14.5" thickBot="1"/>
    <row r="5" spans="1:7" ht="14.5" thickBot="1">
      <c r="A5" s="111" t="s">
        <v>15</v>
      </c>
      <c r="B5" s="112" t="s">
        <v>156</v>
      </c>
      <c r="C5" s="113" t="s">
        <v>16</v>
      </c>
      <c r="D5" s="113" t="s">
        <v>157</v>
      </c>
      <c r="E5" s="114" t="s">
        <v>158</v>
      </c>
    </row>
    <row r="6" spans="1:7">
      <c r="A6" s="115">
        <v>1</v>
      </c>
      <c r="B6" s="116" t="s">
        <v>159</v>
      </c>
      <c r="C6" s="277"/>
      <c r="D6" s="277"/>
      <c r="E6" s="143">
        <f>C6+D6</f>
        <v>0</v>
      </c>
    </row>
    <row r="7" spans="1:7">
      <c r="A7" s="118">
        <v>2</v>
      </c>
      <c r="B7" s="119" t="s">
        <v>229</v>
      </c>
      <c r="C7" s="278"/>
      <c r="D7" s="278"/>
      <c r="E7" s="117">
        <f t="shared" ref="E7:E10" si="0">C7+D7</f>
        <v>0</v>
      </c>
    </row>
    <row r="8" spans="1:7">
      <c r="A8" s="118">
        <v>3</v>
      </c>
      <c r="B8" s="119" t="s">
        <v>171</v>
      </c>
      <c r="C8" s="278"/>
      <c r="D8" s="278"/>
      <c r="E8" s="117">
        <f t="shared" si="0"/>
        <v>0</v>
      </c>
    </row>
    <row r="9" spans="1:7">
      <c r="A9" s="118">
        <v>4</v>
      </c>
      <c r="B9" s="119" t="s">
        <v>172</v>
      </c>
      <c r="C9" s="278"/>
      <c r="D9" s="278"/>
      <c r="E9" s="117">
        <f t="shared" si="0"/>
        <v>0</v>
      </c>
    </row>
    <row r="10" spans="1:7">
      <c r="A10" s="118">
        <v>5</v>
      </c>
      <c r="B10" s="119" t="s">
        <v>160</v>
      </c>
      <c r="C10" s="278"/>
      <c r="D10" s="278"/>
      <c r="E10" s="117">
        <f t="shared" si="0"/>
        <v>0</v>
      </c>
    </row>
    <row r="11" spans="1:7" ht="14.5" thickBot="1">
      <c r="A11" s="115">
        <v>6</v>
      </c>
      <c r="B11" s="122" t="s">
        <v>161</v>
      </c>
      <c r="C11" s="123">
        <f>SUM(,C6:C10)</f>
        <v>0</v>
      </c>
      <c r="D11" s="123">
        <f t="shared" ref="D11" si="1">SUM(,D6:D10)</f>
        <v>0</v>
      </c>
      <c r="E11" s="124">
        <f>SUM(,E6:E10)</f>
        <v>0</v>
      </c>
      <c r="G11" s="141"/>
    </row>
    <row r="12" spans="1:7" ht="14.5" thickBot="1">
      <c r="A12" s="111"/>
      <c r="B12" s="112" t="s">
        <v>162</v>
      </c>
      <c r="C12" s="113"/>
      <c r="D12" s="113"/>
      <c r="E12" s="114"/>
    </row>
    <row r="13" spans="1:7">
      <c r="A13" s="115">
        <v>7</v>
      </c>
      <c r="B13" s="116" t="s">
        <v>163</v>
      </c>
      <c r="C13" s="279"/>
      <c r="D13" s="279"/>
      <c r="E13" s="117">
        <f t="shared" ref="E13:E17" si="2">C13+D13</f>
        <v>0</v>
      </c>
    </row>
    <row r="14" spans="1:7">
      <c r="A14" s="118">
        <v>8</v>
      </c>
      <c r="B14" s="119" t="s">
        <v>183</v>
      </c>
      <c r="C14" s="278"/>
      <c r="D14" s="278"/>
      <c r="E14" s="117">
        <f>C14+D14</f>
        <v>0</v>
      </c>
    </row>
    <row r="15" spans="1:7">
      <c r="A15" s="118">
        <v>9</v>
      </c>
      <c r="B15" s="119" t="s">
        <v>164</v>
      </c>
      <c r="C15" s="278"/>
      <c r="D15" s="278"/>
      <c r="E15" s="117">
        <f t="shared" si="2"/>
        <v>0</v>
      </c>
    </row>
    <row r="16" spans="1:7">
      <c r="A16" s="115">
        <v>10</v>
      </c>
      <c r="B16" s="119" t="s">
        <v>165</v>
      </c>
      <c r="C16" s="278"/>
      <c r="D16" s="278"/>
      <c r="E16" s="117">
        <f t="shared" si="2"/>
        <v>0</v>
      </c>
    </row>
    <row r="17" spans="1:7">
      <c r="A17" s="118">
        <v>11</v>
      </c>
      <c r="B17" s="119" t="s">
        <v>166</v>
      </c>
      <c r="C17" s="278"/>
      <c r="D17" s="278"/>
      <c r="E17" s="117">
        <f t="shared" si="2"/>
        <v>0</v>
      </c>
    </row>
    <row r="18" spans="1:7" ht="14.5" thickBot="1">
      <c r="A18" s="115">
        <v>12</v>
      </c>
      <c r="B18" s="122" t="s">
        <v>167</v>
      </c>
      <c r="C18" s="123">
        <f>SUM(C13:C17)</f>
        <v>0</v>
      </c>
      <c r="D18" s="123">
        <f t="shared" ref="D18:E18" si="3">SUM(D13:D17)</f>
        <v>0</v>
      </c>
      <c r="E18" s="124">
        <f t="shared" si="3"/>
        <v>0</v>
      </c>
    </row>
    <row r="19" spans="1:7" ht="14.5" thickBot="1">
      <c r="A19" s="111"/>
      <c r="B19" s="112" t="s">
        <v>168</v>
      </c>
      <c r="C19" s="113"/>
      <c r="D19" s="113"/>
      <c r="E19" s="114"/>
    </row>
    <row r="20" spans="1:7">
      <c r="A20" s="115">
        <v>13</v>
      </c>
      <c r="B20" s="125" t="s">
        <v>188</v>
      </c>
      <c r="C20" s="279"/>
      <c r="D20" s="126"/>
      <c r="E20" s="117">
        <f t="shared" ref="E20:E23" si="4">C20</f>
        <v>0</v>
      </c>
    </row>
    <row r="21" spans="1:7">
      <c r="A21" s="118">
        <v>14</v>
      </c>
      <c r="B21" s="127" t="s">
        <v>151</v>
      </c>
      <c r="C21" s="278"/>
      <c r="D21" s="121"/>
      <c r="E21" s="120">
        <f t="shared" si="4"/>
        <v>0</v>
      </c>
    </row>
    <row r="22" spans="1:7">
      <c r="A22" s="118">
        <v>15</v>
      </c>
      <c r="B22" s="119" t="s">
        <v>152</v>
      </c>
      <c r="C22" s="278"/>
      <c r="D22" s="121"/>
      <c r="E22" s="120">
        <f t="shared" si="4"/>
        <v>0</v>
      </c>
    </row>
    <row r="23" spans="1:7">
      <c r="A23" s="118">
        <v>16</v>
      </c>
      <c r="B23" s="127" t="s">
        <v>153</v>
      </c>
      <c r="C23" s="278"/>
      <c r="D23" s="121"/>
      <c r="E23" s="120">
        <f t="shared" si="4"/>
        <v>0</v>
      </c>
    </row>
    <row r="24" spans="1:7">
      <c r="A24" s="118">
        <v>17</v>
      </c>
      <c r="B24" s="127" t="s">
        <v>154</v>
      </c>
      <c r="C24" s="278"/>
      <c r="D24" s="121"/>
      <c r="E24" s="120">
        <f>C24</f>
        <v>0</v>
      </c>
    </row>
    <row r="25" spans="1:7" ht="14.5" thickBot="1">
      <c r="A25" s="128">
        <v>18</v>
      </c>
      <c r="B25" s="122" t="s">
        <v>169</v>
      </c>
      <c r="C25" s="123">
        <f>SUM(C20:C24)</f>
        <v>0</v>
      </c>
      <c r="D25" s="121"/>
      <c r="E25" s="124">
        <f>C25</f>
        <v>0</v>
      </c>
      <c r="G25" s="142"/>
    </row>
    <row r="26" spans="1:7" ht="14.5" thickBot="1">
      <c r="A26" s="129">
        <v>19</v>
      </c>
      <c r="B26" s="130" t="s">
        <v>170</v>
      </c>
      <c r="C26" s="131">
        <f>C18+C25</f>
        <v>0</v>
      </c>
      <c r="D26" s="131">
        <f>D18</f>
        <v>0</v>
      </c>
      <c r="E26" s="132">
        <f>C26+D26</f>
        <v>0</v>
      </c>
    </row>
  </sheetData>
  <conditionalFormatting sqref="E26">
    <cfRule type="expression" dxfId="97" priority="7">
      <formula>OR(E11-E18-E25&gt;1,E11-E18-E25&lt;-1)</formula>
    </cfRule>
  </conditionalFormatting>
  <dataValidations count="1">
    <dataValidation operator="greaterThanOrEqual" allowBlank="1" showInputMessage="1" showErrorMessage="1" error="Date" promptTitle="Reporting Period" sqref="B2"/>
  </dataValidations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26"/>
  <sheetViews>
    <sheetView showGridLines="0" view="pageBreakPreview" zoomScaleNormal="90" zoomScaleSheetLayoutView="100" workbookViewId="0">
      <selection activeCell="B2" sqref="B2"/>
    </sheetView>
  </sheetViews>
  <sheetFormatPr defaultColWidth="8.81640625" defaultRowHeight="12"/>
  <cols>
    <col min="1" max="1" width="7.6328125" style="147" bestFit="1" customWidth="1"/>
    <col min="2" max="2" width="63.54296875" style="147" bestFit="1" customWidth="1"/>
    <col min="3" max="3" width="14.36328125" style="147" customWidth="1"/>
    <col min="4" max="5" width="14.453125" style="147" customWidth="1"/>
    <col min="6" max="16384" width="8.81640625" style="147"/>
  </cols>
  <sheetData>
    <row r="1" spans="1:5">
      <c r="A1" s="96" t="s">
        <v>146</v>
      </c>
      <c r="B1" s="97">
        <f>Info!C4</f>
        <v>0</v>
      </c>
    </row>
    <row r="2" spans="1:5">
      <c r="A2" s="96" t="s">
        <v>13</v>
      </c>
      <c r="B2" s="99" t="e">
        <f ca="1">Info!C7</f>
        <v>#VALUE!</v>
      </c>
    </row>
    <row r="4" spans="1:5" ht="12.5" thickBot="1">
      <c r="A4" s="148" t="s">
        <v>173</v>
      </c>
      <c r="B4" s="149" t="s">
        <v>174</v>
      </c>
      <c r="E4" s="150" t="s">
        <v>14</v>
      </c>
    </row>
    <row r="5" spans="1:5" ht="12.5" thickBot="1">
      <c r="A5" s="248" t="s">
        <v>15</v>
      </c>
      <c r="B5" s="249"/>
      <c r="C5" s="250" t="s">
        <v>16</v>
      </c>
      <c r="D5" s="251" t="s">
        <v>157</v>
      </c>
      <c r="E5" s="252" t="s">
        <v>158</v>
      </c>
    </row>
    <row r="6" spans="1:5" ht="12.5" thickBot="1">
      <c r="A6" s="151"/>
      <c r="B6" s="152" t="s">
        <v>193</v>
      </c>
      <c r="C6" s="152"/>
      <c r="D6" s="152"/>
      <c r="E6" s="152"/>
    </row>
    <row r="7" spans="1:5">
      <c r="A7" s="174">
        <v>1</v>
      </c>
      <c r="B7" s="175" t="s">
        <v>189</v>
      </c>
      <c r="C7" s="176"/>
      <c r="D7" s="177"/>
      <c r="E7" s="193">
        <f>SUM(C7:D7)</f>
        <v>0</v>
      </c>
    </row>
    <row r="8" spans="1:5">
      <c r="A8" s="171">
        <v>1.2</v>
      </c>
      <c r="B8" s="158" t="s">
        <v>190</v>
      </c>
      <c r="C8" s="47"/>
      <c r="D8" s="178"/>
      <c r="E8" s="194">
        <f>SUM(C8:D8)</f>
        <v>0</v>
      </c>
    </row>
    <row r="9" spans="1:5">
      <c r="A9" s="171">
        <v>1.3</v>
      </c>
      <c r="B9" s="158" t="s">
        <v>191</v>
      </c>
      <c r="C9" s="47"/>
      <c r="D9" s="178"/>
      <c r="E9" s="194">
        <f t="shared" ref="E9" si="0">SUM(C9:D9)</f>
        <v>0</v>
      </c>
    </row>
    <row r="10" spans="1:5">
      <c r="A10" s="171">
        <v>2</v>
      </c>
      <c r="B10" s="157" t="s">
        <v>182</v>
      </c>
      <c r="C10" s="47"/>
      <c r="D10" s="178"/>
      <c r="E10" s="194">
        <f>SUM(C10:D10)</f>
        <v>0</v>
      </c>
    </row>
    <row r="11" spans="1:5" ht="12.5" thickBot="1">
      <c r="A11" s="172">
        <v>3</v>
      </c>
      <c r="B11" s="154" t="s">
        <v>192</v>
      </c>
      <c r="C11" s="155"/>
      <c r="D11" s="179"/>
      <c r="E11" s="195">
        <f>SUM(C11:D11)</f>
        <v>0</v>
      </c>
    </row>
    <row r="12" spans="1:5" s="133" customFormat="1" ht="11" thickBot="1">
      <c r="A12" s="173">
        <v>4</v>
      </c>
      <c r="B12" s="135" t="s">
        <v>203</v>
      </c>
      <c r="C12" s="136">
        <f>SUM(C7,C10:C11)</f>
        <v>0</v>
      </c>
      <c r="D12" s="180">
        <f t="shared" ref="D12:E12" si="1">SUM(D7,D10:D11)</f>
        <v>0</v>
      </c>
      <c r="E12" s="184">
        <f t="shared" si="1"/>
        <v>0</v>
      </c>
    </row>
    <row r="13" spans="1:5" s="133" customFormat="1" ht="11" thickBot="1">
      <c r="A13" s="137"/>
      <c r="B13" s="134" t="s">
        <v>194</v>
      </c>
      <c r="C13" s="134"/>
      <c r="D13" s="134"/>
      <c r="E13" s="134"/>
    </row>
    <row r="14" spans="1:5">
      <c r="A14" s="168">
        <v>5</v>
      </c>
      <c r="B14" s="169" t="s">
        <v>175</v>
      </c>
      <c r="C14" s="170"/>
      <c r="D14" s="181"/>
      <c r="E14" s="196">
        <f t="shared" ref="E14:E21" si="2">C14+D14</f>
        <v>0</v>
      </c>
    </row>
    <row r="15" spans="1:5">
      <c r="A15" s="171">
        <v>5.0999999999999996</v>
      </c>
      <c r="B15" s="156" t="s">
        <v>184</v>
      </c>
      <c r="C15" s="198"/>
      <c r="D15" s="199"/>
      <c r="E15" s="200">
        <f t="shared" si="2"/>
        <v>0</v>
      </c>
    </row>
    <row r="16" spans="1:5">
      <c r="A16" s="171">
        <v>5.2</v>
      </c>
      <c r="B16" s="156" t="s">
        <v>185</v>
      </c>
      <c r="C16" s="198"/>
      <c r="D16" s="199"/>
      <c r="E16" s="200">
        <f t="shared" si="2"/>
        <v>0</v>
      </c>
    </row>
    <row r="17" spans="1:5">
      <c r="A17" s="171">
        <v>6</v>
      </c>
      <c r="B17" s="157" t="s">
        <v>195</v>
      </c>
      <c r="C17" s="47"/>
      <c r="D17" s="178"/>
      <c r="E17" s="194">
        <f t="shared" si="2"/>
        <v>0</v>
      </c>
    </row>
    <row r="18" spans="1:5">
      <c r="A18" s="171">
        <v>7</v>
      </c>
      <c r="B18" s="157" t="s">
        <v>177</v>
      </c>
      <c r="C18" s="47"/>
      <c r="D18" s="178"/>
      <c r="E18" s="194">
        <f t="shared" si="2"/>
        <v>0</v>
      </c>
    </row>
    <row r="19" spans="1:5">
      <c r="A19" s="171">
        <v>8</v>
      </c>
      <c r="B19" s="157" t="s">
        <v>176</v>
      </c>
      <c r="C19" s="47"/>
      <c r="D19" s="178"/>
      <c r="E19" s="194">
        <f t="shared" si="2"/>
        <v>0</v>
      </c>
    </row>
    <row r="20" spans="1:5">
      <c r="A20" s="171">
        <v>9</v>
      </c>
      <c r="B20" s="157" t="s">
        <v>179</v>
      </c>
      <c r="C20" s="47"/>
      <c r="D20" s="178"/>
      <c r="E20" s="194">
        <f t="shared" si="2"/>
        <v>0</v>
      </c>
    </row>
    <row r="21" spans="1:5" ht="12.5" thickBot="1">
      <c r="A21" s="172">
        <v>10</v>
      </c>
      <c r="B21" s="154" t="s">
        <v>178</v>
      </c>
      <c r="C21" s="155"/>
      <c r="D21" s="179"/>
      <c r="E21" s="195">
        <f t="shared" si="2"/>
        <v>0</v>
      </c>
    </row>
    <row r="22" spans="1:5" s="133" customFormat="1" ht="11" thickBot="1">
      <c r="A22" s="173">
        <v>11</v>
      </c>
      <c r="B22" s="135" t="s">
        <v>204</v>
      </c>
      <c r="C22" s="136">
        <f>SUM(C14,C17:C21)</f>
        <v>0</v>
      </c>
      <c r="D22" s="180">
        <f t="shared" ref="D22:E22" si="3">SUM(D14,D17:D21)</f>
        <v>0</v>
      </c>
      <c r="E22" s="184">
        <f t="shared" si="3"/>
        <v>0</v>
      </c>
    </row>
    <row r="23" spans="1:5" s="133" customFormat="1" ht="11" thickBot="1">
      <c r="A23" s="137"/>
      <c r="B23" s="134"/>
      <c r="C23" s="134"/>
      <c r="D23" s="134"/>
      <c r="E23" s="134"/>
    </row>
    <row r="24" spans="1:5" ht="12.5" thickBot="1">
      <c r="A24" s="159">
        <v>12</v>
      </c>
      <c r="B24" s="160" t="s">
        <v>196</v>
      </c>
      <c r="C24" s="161">
        <f>C12-C22</f>
        <v>0</v>
      </c>
      <c r="D24" s="182">
        <f t="shared" ref="D24:E24" si="4">D12-D22</f>
        <v>0</v>
      </c>
      <c r="E24" s="183">
        <f t="shared" si="4"/>
        <v>0</v>
      </c>
    </row>
    <row r="25" spans="1:5" ht="12.5" thickBot="1">
      <c r="A25" s="167">
        <v>13</v>
      </c>
      <c r="B25" s="153" t="s">
        <v>180</v>
      </c>
      <c r="C25" s="185">
        <v>0</v>
      </c>
      <c r="D25" s="186"/>
      <c r="E25" s="197">
        <f>C25</f>
        <v>0</v>
      </c>
    </row>
    <row r="26" spans="1:5" ht="12.5" thickBot="1">
      <c r="A26" s="159">
        <v>14</v>
      </c>
      <c r="B26" s="160" t="s">
        <v>181</v>
      </c>
      <c r="C26" s="161">
        <f>C24-C25</f>
        <v>0</v>
      </c>
      <c r="D26" s="182">
        <f t="shared" ref="D26" si="5">D24-D25</f>
        <v>0</v>
      </c>
      <c r="E26" s="183">
        <f>E24-E25</f>
        <v>0</v>
      </c>
    </row>
  </sheetData>
  <dataValidations count="2">
    <dataValidation type="decimal" allowBlank="1" showInputMessage="1" showErrorMessage="1" sqref="C25 C14:D21 C7:D12 E12">
      <formula1>-1000000000</formula1>
      <formula2>1000000000</formula2>
    </dataValidation>
    <dataValidation operator="greaterThanOrEqual" allowBlank="1" showInputMessage="1" showErrorMessage="1" error="Date" promptTitle="Reporting Period" sqref="B2"/>
  </dataValidation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G50"/>
  <sheetViews>
    <sheetView showGridLines="0" view="pageBreakPreview" zoomScale="70" zoomScaleNormal="80" zoomScaleSheetLayoutView="70" workbookViewId="0">
      <selection activeCell="G4" sqref="G4:H4"/>
    </sheetView>
  </sheetViews>
  <sheetFormatPr defaultColWidth="8.90625" defaultRowHeight="12"/>
  <cols>
    <col min="1" max="1" width="8.1796875" style="18" bestFit="1" customWidth="1"/>
    <col min="2" max="2" width="20.90625" style="18" customWidth="1"/>
    <col min="3" max="3" width="5.90625" style="18" customWidth="1"/>
    <col min="4" max="4" width="20.453125" style="18" customWidth="1"/>
    <col min="5" max="10" width="14" style="18" customWidth="1"/>
    <col min="11" max="11" width="17.54296875" style="18" customWidth="1"/>
    <col min="12" max="12" width="18.54296875" style="18" customWidth="1"/>
    <col min="13" max="13" width="17.54296875" style="18" customWidth="1"/>
    <col min="14" max="16" width="18.54296875" style="18" customWidth="1"/>
    <col min="17" max="17" width="17.54296875" style="18" customWidth="1"/>
    <col min="18" max="18" width="18.54296875" style="18" customWidth="1"/>
    <col min="19" max="20" width="14" style="18" customWidth="1"/>
    <col min="21" max="21" width="21.81640625" style="18" customWidth="1"/>
    <col min="22" max="33" width="18.54296875" style="18" customWidth="1"/>
    <col min="34" max="16384" width="8.90625" style="18"/>
  </cols>
  <sheetData>
    <row r="1" spans="1:33">
      <c r="A1" s="163" t="s">
        <v>146</v>
      </c>
      <c r="B1" s="164">
        <f>Info!C4</f>
        <v>0</v>
      </c>
      <c r="C1" s="29"/>
      <c r="D1" s="29"/>
      <c r="E1" s="29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3" ht="12.5" thickBot="1">
      <c r="A2" s="163" t="s">
        <v>13</v>
      </c>
      <c r="B2" s="165" t="e">
        <f ca="1">Info!C7</f>
        <v>#VALUE!</v>
      </c>
      <c r="C2" s="29"/>
      <c r="D2" s="29"/>
      <c r="E2" s="29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</row>
    <row r="3" spans="1:33" ht="15" customHeight="1" thickBot="1">
      <c r="A3" s="81"/>
      <c r="B3" s="81"/>
      <c r="C3" s="81"/>
      <c r="D3" s="81"/>
      <c r="E3" s="286" t="s">
        <v>221</v>
      </c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8"/>
      <c r="Q3" s="81"/>
      <c r="R3" s="81"/>
      <c r="S3" s="81"/>
      <c r="T3" s="81"/>
      <c r="U3" s="81"/>
      <c r="V3" s="286" t="s">
        <v>220</v>
      </c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8"/>
    </row>
    <row r="4" spans="1:33" ht="21.65" customHeight="1" thickBot="1">
      <c r="A4" s="81"/>
      <c r="B4" s="162" t="s">
        <v>205</v>
      </c>
      <c r="C4" s="81"/>
      <c r="D4" s="81"/>
      <c r="E4" s="289" t="s">
        <v>216</v>
      </c>
      <c r="F4" s="290"/>
      <c r="G4" s="289" t="s">
        <v>230</v>
      </c>
      <c r="H4" s="290"/>
      <c r="I4" s="289" t="s">
        <v>224</v>
      </c>
      <c r="J4" s="290"/>
      <c r="K4" s="289" t="s">
        <v>225</v>
      </c>
      <c r="L4" s="290"/>
      <c r="M4" s="289" t="s">
        <v>226</v>
      </c>
      <c r="N4" s="290"/>
      <c r="O4" s="286" t="s">
        <v>158</v>
      </c>
      <c r="P4" s="288"/>
      <c r="Q4" s="289" t="s">
        <v>217</v>
      </c>
      <c r="R4" s="290"/>
      <c r="S4" s="289" t="s">
        <v>127</v>
      </c>
      <c r="T4" s="290"/>
      <c r="U4" s="81"/>
      <c r="V4" s="289" t="s">
        <v>216</v>
      </c>
      <c r="W4" s="290"/>
      <c r="X4" s="289" t="s">
        <v>230</v>
      </c>
      <c r="Y4" s="290"/>
      <c r="Z4" s="289" t="s">
        <v>224</v>
      </c>
      <c r="AA4" s="290"/>
      <c r="AB4" s="289" t="s">
        <v>225</v>
      </c>
      <c r="AC4" s="290"/>
      <c r="AD4" s="289" t="s">
        <v>226</v>
      </c>
      <c r="AE4" s="290"/>
      <c r="AF4" s="289" t="s">
        <v>158</v>
      </c>
      <c r="AG4" s="290"/>
    </row>
    <row r="5" spans="1:33" ht="24.5" thickBot="1">
      <c r="A5" s="106" t="s">
        <v>15</v>
      </c>
      <c r="B5" s="95" t="s">
        <v>148</v>
      </c>
      <c r="C5" s="94"/>
      <c r="D5" s="95" t="s">
        <v>149</v>
      </c>
      <c r="E5" s="258" t="s">
        <v>38</v>
      </c>
      <c r="F5" s="108" t="s">
        <v>39</v>
      </c>
      <c r="G5" s="108" t="s">
        <v>38</v>
      </c>
      <c r="H5" s="108" t="s">
        <v>39</v>
      </c>
      <c r="I5" s="108" t="s">
        <v>38</v>
      </c>
      <c r="J5" s="108" t="s">
        <v>39</v>
      </c>
      <c r="K5" s="108" t="s">
        <v>38</v>
      </c>
      <c r="L5" s="108" t="s">
        <v>39</v>
      </c>
      <c r="M5" s="108" t="s">
        <v>38</v>
      </c>
      <c r="N5" s="166" t="s">
        <v>39</v>
      </c>
      <c r="O5" s="280" t="s">
        <v>38</v>
      </c>
      <c r="P5" s="109" t="s">
        <v>39</v>
      </c>
      <c r="Q5" s="258" t="s">
        <v>218</v>
      </c>
      <c r="R5" s="108" t="s">
        <v>219</v>
      </c>
      <c r="S5" s="108" t="s">
        <v>218</v>
      </c>
      <c r="T5" s="166" t="s">
        <v>219</v>
      </c>
      <c r="U5" s="253" t="s">
        <v>150</v>
      </c>
      <c r="V5" s="107" t="s">
        <v>38</v>
      </c>
      <c r="W5" s="109" t="s">
        <v>39</v>
      </c>
      <c r="X5" s="107" t="s">
        <v>38</v>
      </c>
      <c r="Y5" s="109" t="s">
        <v>39</v>
      </c>
      <c r="Z5" s="107" t="s">
        <v>38</v>
      </c>
      <c r="AA5" s="109" t="s">
        <v>39</v>
      </c>
      <c r="AB5" s="253" t="s">
        <v>38</v>
      </c>
      <c r="AC5" s="253" t="s">
        <v>39</v>
      </c>
      <c r="AD5" s="107" t="s">
        <v>38</v>
      </c>
      <c r="AE5" s="109" t="s">
        <v>39</v>
      </c>
      <c r="AF5" s="107" t="s">
        <v>38</v>
      </c>
      <c r="AG5" s="109" t="s">
        <v>39</v>
      </c>
    </row>
    <row r="6" spans="1:33">
      <c r="A6" s="9">
        <v>1</v>
      </c>
      <c r="B6" s="4" t="s">
        <v>16</v>
      </c>
      <c r="C6" s="10" t="s">
        <v>40</v>
      </c>
      <c r="D6" s="259"/>
      <c r="E6" s="260"/>
      <c r="F6" s="24"/>
      <c r="G6" s="25"/>
      <c r="H6" s="25"/>
      <c r="I6" s="25"/>
      <c r="J6" s="25"/>
      <c r="K6" s="25"/>
      <c r="L6" s="25"/>
      <c r="M6" s="25"/>
      <c r="N6" s="261"/>
      <c r="O6" s="281">
        <f>SUM(E6,G6,I6,K6,M6)</f>
        <v>0</v>
      </c>
      <c r="P6" s="282">
        <f>SUM(F6,H6,J6,L6,N6)</f>
        <v>0</v>
      </c>
      <c r="Q6" s="262"/>
      <c r="R6" s="25"/>
      <c r="S6" s="25"/>
      <c r="T6" s="261"/>
      <c r="U6" s="263">
        <f>SUM(D6,O6,Q6,S6)-SUM(P6,R6,T6)</f>
        <v>0</v>
      </c>
      <c r="V6" s="260"/>
      <c r="W6" s="24"/>
      <c r="X6" s="25"/>
      <c r="Y6" s="25"/>
      <c r="Z6" s="25"/>
      <c r="AA6" s="25"/>
      <c r="AB6" s="25"/>
      <c r="AC6" s="25"/>
      <c r="AD6" s="25"/>
      <c r="AE6" s="261"/>
      <c r="AF6" s="264">
        <f>SUM(V6,X6,Z6,AB6,AD6)</f>
        <v>0</v>
      </c>
      <c r="AG6" s="265">
        <f>SUM(W6,Y6,AA6,AC6,AE6)</f>
        <v>0</v>
      </c>
    </row>
    <row r="7" spans="1:33">
      <c r="A7" s="5">
        <v>2</v>
      </c>
      <c r="B7" s="6" t="s">
        <v>41</v>
      </c>
      <c r="C7" s="11" t="s">
        <v>42</v>
      </c>
      <c r="D7" s="266"/>
      <c r="E7" s="267"/>
      <c r="F7" s="26"/>
      <c r="G7" s="25"/>
      <c r="H7" s="25"/>
      <c r="I7" s="25"/>
      <c r="J7" s="25"/>
      <c r="K7" s="25"/>
      <c r="L7" s="25"/>
      <c r="M7" s="25"/>
      <c r="N7" s="261"/>
      <c r="O7" s="281">
        <f t="shared" ref="O7:O50" si="0">SUM(E7,G7,I7,K7,M7)</f>
        <v>0</v>
      </c>
      <c r="P7" s="282">
        <f t="shared" ref="P7:P50" si="1">SUM(F7,H7,J7,L7,N7)</f>
        <v>0</v>
      </c>
      <c r="Q7" s="262"/>
      <c r="R7" s="25"/>
      <c r="S7" s="25"/>
      <c r="T7" s="261"/>
      <c r="U7" s="263">
        <f t="shared" ref="U7:U50" si="2">SUM(D7,O7,Q7,S7)-SUM(P7,R7,T7)</f>
        <v>0</v>
      </c>
      <c r="V7" s="267"/>
      <c r="W7" s="26"/>
      <c r="X7" s="25"/>
      <c r="Y7" s="25"/>
      <c r="Z7" s="25"/>
      <c r="AA7" s="25"/>
      <c r="AB7" s="25"/>
      <c r="AC7" s="25"/>
      <c r="AD7" s="25"/>
      <c r="AE7" s="261"/>
      <c r="AF7" s="268">
        <f t="shared" ref="AF7:AG50" si="3">SUM(V7,X7,Z7,AB7,AD7)</f>
        <v>0</v>
      </c>
      <c r="AG7" s="269">
        <f t="shared" si="3"/>
        <v>0</v>
      </c>
    </row>
    <row r="8" spans="1:33">
      <c r="A8" s="5">
        <v>3</v>
      </c>
      <c r="B8" s="6" t="s">
        <v>43</v>
      </c>
      <c r="C8" s="11" t="s">
        <v>44</v>
      </c>
      <c r="D8" s="266"/>
      <c r="E8" s="267"/>
      <c r="F8" s="26"/>
      <c r="G8" s="25"/>
      <c r="H8" s="25"/>
      <c r="I8" s="25"/>
      <c r="J8" s="25"/>
      <c r="K8" s="25"/>
      <c r="L8" s="25"/>
      <c r="M8" s="25"/>
      <c r="N8" s="261"/>
      <c r="O8" s="281">
        <f t="shared" si="0"/>
        <v>0</v>
      </c>
      <c r="P8" s="282">
        <f t="shared" si="1"/>
        <v>0</v>
      </c>
      <c r="Q8" s="262"/>
      <c r="R8" s="25"/>
      <c r="S8" s="25"/>
      <c r="T8" s="261"/>
      <c r="U8" s="263">
        <f t="shared" si="2"/>
        <v>0</v>
      </c>
      <c r="V8" s="267"/>
      <c r="W8" s="26"/>
      <c r="X8" s="25"/>
      <c r="Y8" s="25"/>
      <c r="Z8" s="25"/>
      <c r="AA8" s="25"/>
      <c r="AB8" s="25"/>
      <c r="AC8" s="25"/>
      <c r="AD8" s="25"/>
      <c r="AE8" s="261"/>
      <c r="AF8" s="264">
        <f t="shared" si="3"/>
        <v>0</v>
      </c>
      <c r="AG8" s="269">
        <f t="shared" si="3"/>
        <v>0</v>
      </c>
    </row>
    <row r="9" spans="1:33">
      <c r="A9" s="5">
        <v>4</v>
      </c>
      <c r="B9" s="6" t="s">
        <v>45</v>
      </c>
      <c r="C9" s="11" t="s">
        <v>46</v>
      </c>
      <c r="D9" s="266"/>
      <c r="E9" s="267"/>
      <c r="F9" s="26"/>
      <c r="G9" s="25"/>
      <c r="H9" s="25"/>
      <c r="I9" s="25"/>
      <c r="J9" s="25"/>
      <c r="K9" s="25"/>
      <c r="L9" s="25"/>
      <c r="M9" s="25"/>
      <c r="N9" s="261"/>
      <c r="O9" s="281">
        <f t="shared" si="0"/>
        <v>0</v>
      </c>
      <c r="P9" s="282">
        <f t="shared" si="1"/>
        <v>0</v>
      </c>
      <c r="Q9" s="262"/>
      <c r="R9" s="25"/>
      <c r="S9" s="25"/>
      <c r="T9" s="261"/>
      <c r="U9" s="263">
        <f t="shared" si="2"/>
        <v>0</v>
      </c>
      <c r="V9" s="267"/>
      <c r="W9" s="26"/>
      <c r="X9" s="25"/>
      <c r="Y9" s="25"/>
      <c r="Z9" s="25"/>
      <c r="AA9" s="25"/>
      <c r="AB9" s="25"/>
      <c r="AC9" s="25"/>
      <c r="AD9" s="25"/>
      <c r="AE9" s="261"/>
      <c r="AF9" s="268">
        <f t="shared" si="3"/>
        <v>0</v>
      </c>
      <c r="AG9" s="265">
        <f t="shared" si="3"/>
        <v>0</v>
      </c>
    </row>
    <row r="10" spans="1:33">
      <c r="A10" s="5">
        <v>5</v>
      </c>
      <c r="B10" s="6" t="s">
        <v>47</v>
      </c>
      <c r="C10" s="11" t="s">
        <v>48</v>
      </c>
      <c r="D10" s="266"/>
      <c r="E10" s="267"/>
      <c r="F10" s="26"/>
      <c r="G10" s="25"/>
      <c r="H10" s="25"/>
      <c r="I10" s="25"/>
      <c r="J10" s="25"/>
      <c r="K10" s="25"/>
      <c r="L10" s="25"/>
      <c r="M10" s="25"/>
      <c r="N10" s="261"/>
      <c r="O10" s="281">
        <f t="shared" si="0"/>
        <v>0</v>
      </c>
      <c r="P10" s="282">
        <f t="shared" si="1"/>
        <v>0</v>
      </c>
      <c r="Q10" s="262"/>
      <c r="R10" s="25"/>
      <c r="S10" s="25"/>
      <c r="T10" s="261"/>
      <c r="U10" s="263">
        <f t="shared" si="2"/>
        <v>0</v>
      </c>
      <c r="V10" s="267"/>
      <c r="W10" s="26"/>
      <c r="X10" s="25"/>
      <c r="Y10" s="25"/>
      <c r="Z10" s="25"/>
      <c r="AA10" s="25"/>
      <c r="AB10" s="25"/>
      <c r="AC10" s="25"/>
      <c r="AD10" s="25"/>
      <c r="AE10" s="261"/>
      <c r="AF10" s="264">
        <f t="shared" si="3"/>
        <v>0</v>
      </c>
      <c r="AG10" s="265">
        <f t="shared" si="3"/>
        <v>0</v>
      </c>
    </row>
    <row r="11" spans="1:33">
      <c r="A11" s="5">
        <v>6</v>
      </c>
      <c r="B11" s="6" t="s">
        <v>49</v>
      </c>
      <c r="C11" s="11" t="s">
        <v>50</v>
      </c>
      <c r="D11" s="266"/>
      <c r="E11" s="267"/>
      <c r="F11" s="26"/>
      <c r="G11" s="25"/>
      <c r="H11" s="25"/>
      <c r="I11" s="25"/>
      <c r="J11" s="25"/>
      <c r="K11" s="25"/>
      <c r="L11" s="25"/>
      <c r="M11" s="25"/>
      <c r="N11" s="261"/>
      <c r="O11" s="281">
        <f t="shared" si="0"/>
        <v>0</v>
      </c>
      <c r="P11" s="282">
        <f t="shared" si="1"/>
        <v>0</v>
      </c>
      <c r="Q11" s="262"/>
      <c r="R11" s="25"/>
      <c r="S11" s="25"/>
      <c r="T11" s="261"/>
      <c r="U11" s="263">
        <f t="shared" si="2"/>
        <v>0</v>
      </c>
      <c r="V11" s="267"/>
      <c r="W11" s="26"/>
      <c r="X11" s="25"/>
      <c r="Y11" s="25"/>
      <c r="Z11" s="25"/>
      <c r="AA11" s="25"/>
      <c r="AB11" s="25"/>
      <c r="AC11" s="25"/>
      <c r="AD11" s="25"/>
      <c r="AE11" s="261"/>
      <c r="AF11" s="264">
        <f t="shared" si="3"/>
        <v>0</v>
      </c>
      <c r="AG11" s="265">
        <f t="shared" si="3"/>
        <v>0</v>
      </c>
    </row>
    <row r="12" spans="1:33">
      <c r="A12" s="5">
        <v>7</v>
      </c>
      <c r="B12" s="6" t="s">
        <v>51</v>
      </c>
      <c r="C12" s="11" t="s">
        <v>52</v>
      </c>
      <c r="D12" s="266"/>
      <c r="E12" s="267"/>
      <c r="F12" s="26"/>
      <c r="G12" s="25"/>
      <c r="H12" s="25"/>
      <c r="I12" s="25"/>
      <c r="J12" s="25"/>
      <c r="K12" s="25"/>
      <c r="L12" s="25"/>
      <c r="M12" s="25"/>
      <c r="N12" s="261"/>
      <c r="O12" s="281">
        <f t="shared" si="0"/>
        <v>0</v>
      </c>
      <c r="P12" s="282">
        <f t="shared" si="1"/>
        <v>0</v>
      </c>
      <c r="Q12" s="262"/>
      <c r="R12" s="25"/>
      <c r="S12" s="25"/>
      <c r="T12" s="261"/>
      <c r="U12" s="263">
        <f t="shared" si="2"/>
        <v>0</v>
      </c>
      <c r="V12" s="267"/>
      <c r="W12" s="26"/>
      <c r="X12" s="25"/>
      <c r="Y12" s="25"/>
      <c r="Z12" s="25"/>
      <c r="AA12" s="25"/>
      <c r="AB12" s="25"/>
      <c r="AC12" s="25"/>
      <c r="AD12" s="25"/>
      <c r="AE12" s="261"/>
      <c r="AF12" s="268">
        <f t="shared" si="3"/>
        <v>0</v>
      </c>
      <c r="AG12" s="265">
        <f t="shared" si="3"/>
        <v>0</v>
      </c>
    </row>
    <row r="13" spans="1:33">
      <c r="A13" s="5">
        <v>8</v>
      </c>
      <c r="B13" s="6" t="s">
        <v>53</v>
      </c>
      <c r="C13" s="11" t="s">
        <v>54</v>
      </c>
      <c r="D13" s="266"/>
      <c r="E13" s="267"/>
      <c r="F13" s="26"/>
      <c r="G13" s="25"/>
      <c r="H13" s="25"/>
      <c r="I13" s="25"/>
      <c r="J13" s="25"/>
      <c r="K13" s="25"/>
      <c r="L13" s="25"/>
      <c r="M13" s="25"/>
      <c r="N13" s="261"/>
      <c r="O13" s="281">
        <f t="shared" si="0"/>
        <v>0</v>
      </c>
      <c r="P13" s="282">
        <f t="shared" si="1"/>
        <v>0</v>
      </c>
      <c r="Q13" s="262"/>
      <c r="R13" s="25"/>
      <c r="S13" s="25"/>
      <c r="T13" s="261"/>
      <c r="U13" s="263">
        <f t="shared" si="2"/>
        <v>0</v>
      </c>
      <c r="V13" s="267"/>
      <c r="W13" s="26"/>
      <c r="X13" s="25"/>
      <c r="Y13" s="25"/>
      <c r="Z13" s="25"/>
      <c r="AA13" s="25"/>
      <c r="AB13" s="25"/>
      <c r="AC13" s="25"/>
      <c r="AD13" s="25"/>
      <c r="AE13" s="261"/>
      <c r="AF13" s="268">
        <f t="shared" si="3"/>
        <v>0</v>
      </c>
      <c r="AG13" s="265">
        <f t="shared" si="3"/>
        <v>0</v>
      </c>
    </row>
    <row r="14" spans="1:33">
      <c r="A14" s="5">
        <v>9</v>
      </c>
      <c r="B14" s="6" t="s">
        <v>55</v>
      </c>
      <c r="C14" s="11" t="s">
        <v>56</v>
      </c>
      <c r="D14" s="266"/>
      <c r="E14" s="267"/>
      <c r="F14" s="26"/>
      <c r="G14" s="25"/>
      <c r="H14" s="25"/>
      <c r="I14" s="25"/>
      <c r="J14" s="25"/>
      <c r="K14" s="25"/>
      <c r="L14" s="25"/>
      <c r="M14" s="25"/>
      <c r="N14" s="261"/>
      <c r="O14" s="281">
        <f t="shared" si="0"/>
        <v>0</v>
      </c>
      <c r="P14" s="282">
        <f t="shared" si="1"/>
        <v>0</v>
      </c>
      <c r="Q14" s="262"/>
      <c r="R14" s="25"/>
      <c r="S14" s="25"/>
      <c r="T14" s="261"/>
      <c r="U14" s="263">
        <f t="shared" si="2"/>
        <v>0</v>
      </c>
      <c r="V14" s="267"/>
      <c r="W14" s="26"/>
      <c r="X14" s="25"/>
      <c r="Y14" s="25"/>
      <c r="Z14" s="25"/>
      <c r="AA14" s="25"/>
      <c r="AB14" s="25"/>
      <c r="AC14" s="25"/>
      <c r="AD14" s="25"/>
      <c r="AE14" s="261"/>
      <c r="AF14" s="264">
        <f t="shared" si="3"/>
        <v>0</v>
      </c>
      <c r="AG14" s="265">
        <f t="shared" si="3"/>
        <v>0</v>
      </c>
    </row>
    <row r="15" spans="1:33">
      <c r="A15" s="5">
        <v>10</v>
      </c>
      <c r="B15" s="6" t="s">
        <v>57</v>
      </c>
      <c r="C15" s="11" t="s">
        <v>58</v>
      </c>
      <c r="D15" s="266"/>
      <c r="E15" s="267"/>
      <c r="F15" s="26"/>
      <c r="G15" s="25"/>
      <c r="H15" s="25"/>
      <c r="I15" s="25"/>
      <c r="J15" s="25"/>
      <c r="K15" s="25"/>
      <c r="L15" s="25"/>
      <c r="M15" s="25"/>
      <c r="N15" s="261"/>
      <c r="O15" s="281">
        <f t="shared" si="0"/>
        <v>0</v>
      </c>
      <c r="P15" s="282">
        <f t="shared" si="1"/>
        <v>0</v>
      </c>
      <c r="Q15" s="262"/>
      <c r="R15" s="25"/>
      <c r="S15" s="25"/>
      <c r="T15" s="261"/>
      <c r="U15" s="263">
        <f t="shared" si="2"/>
        <v>0</v>
      </c>
      <c r="V15" s="267"/>
      <c r="W15" s="26"/>
      <c r="X15" s="25"/>
      <c r="Y15" s="25"/>
      <c r="Z15" s="25"/>
      <c r="AA15" s="25"/>
      <c r="AB15" s="25"/>
      <c r="AC15" s="25"/>
      <c r="AD15" s="25"/>
      <c r="AE15" s="261"/>
      <c r="AF15" s="264">
        <f t="shared" si="3"/>
        <v>0</v>
      </c>
      <c r="AG15" s="265">
        <f t="shared" si="3"/>
        <v>0</v>
      </c>
    </row>
    <row r="16" spans="1:33">
      <c r="A16" s="5">
        <v>11</v>
      </c>
      <c r="B16" s="6" t="s">
        <v>59</v>
      </c>
      <c r="C16" s="11" t="s">
        <v>60</v>
      </c>
      <c r="D16" s="266"/>
      <c r="E16" s="267"/>
      <c r="F16" s="26"/>
      <c r="G16" s="25"/>
      <c r="H16" s="25"/>
      <c r="I16" s="25"/>
      <c r="J16" s="25"/>
      <c r="K16" s="25"/>
      <c r="L16" s="25"/>
      <c r="M16" s="25"/>
      <c r="N16" s="261"/>
      <c r="O16" s="281">
        <f t="shared" si="0"/>
        <v>0</v>
      </c>
      <c r="P16" s="282">
        <f t="shared" si="1"/>
        <v>0</v>
      </c>
      <c r="Q16" s="262"/>
      <c r="R16" s="25"/>
      <c r="S16" s="25"/>
      <c r="T16" s="261"/>
      <c r="U16" s="263">
        <f t="shared" si="2"/>
        <v>0</v>
      </c>
      <c r="V16" s="267"/>
      <c r="W16" s="26"/>
      <c r="X16" s="25"/>
      <c r="Y16" s="25"/>
      <c r="Z16" s="25"/>
      <c r="AA16" s="25"/>
      <c r="AB16" s="25"/>
      <c r="AC16" s="25"/>
      <c r="AD16" s="25"/>
      <c r="AE16" s="261"/>
      <c r="AF16" s="264">
        <f t="shared" si="3"/>
        <v>0</v>
      </c>
      <c r="AG16" s="265">
        <f t="shared" si="3"/>
        <v>0</v>
      </c>
    </row>
    <row r="17" spans="1:33">
      <c r="A17" s="5">
        <v>12</v>
      </c>
      <c r="B17" s="6" t="s">
        <v>61</v>
      </c>
      <c r="C17" s="11" t="s">
        <v>62</v>
      </c>
      <c r="D17" s="266"/>
      <c r="E17" s="267"/>
      <c r="F17" s="26"/>
      <c r="G17" s="25"/>
      <c r="H17" s="25"/>
      <c r="I17" s="25"/>
      <c r="J17" s="25"/>
      <c r="K17" s="25"/>
      <c r="L17" s="25"/>
      <c r="M17" s="25"/>
      <c r="N17" s="261"/>
      <c r="O17" s="281">
        <f t="shared" si="0"/>
        <v>0</v>
      </c>
      <c r="P17" s="282">
        <f t="shared" si="1"/>
        <v>0</v>
      </c>
      <c r="Q17" s="262"/>
      <c r="R17" s="25"/>
      <c r="S17" s="25"/>
      <c r="T17" s="261"/>
      <c r="U17" s="263">
        <f t="shared" si="2"/>
        <v>0</v>
      </c>
      <c r="V17" s="267"/>
      <c r="W17" s="26"/>
      <c r="X17" s="25"/>
      <c r="Y17" s="25"/>
      <c r="Z17" s="25"/>
      <c r="AA17" s="25"/>
      <c r="AB17" s="25"/>
      <c r="AC17" s="25"/>
      <c r="AD17" s="25"/>
      <c r="AE17" s="261"/>
      <c r="AF17" s="264">
        <f t="shared" si="3"/>
        <v>0</v>
      </c>
      <c r="AG17" s="265">
        <f t="shared" si="3"/>
        <v>0</v>
      </c>
    </row>
    <row r="18" spans="1:33">
      <c r="A18" s="5">
        <v>13</v>
      </c>
      <c r="B18" s="6" t="s">
        <v>63</v>
      </c>
      <c r="C18" s="11" t="s">
        <v>64</v>
      </c>
      <c r="D18" s="266"/>
      <c r="E18" s="267"/>
      <c r="F18" s="26"/>
      <c r="G18" s="25"/>
      <c r="H18" s="25"/>
      <c r="I18" s="25"/>
      <c r="J18" s="25"/>
      <c r="K18" s="25"/>
      <c r="L18" s="25"/>
      <c r="M18" s="25"/>
      <c r="N18" s="261"/>
      <c r="O18" s="281">
        <f t="shared" si="0"/>
        <v>0</v>
      </c>
      <c r="P18" s="282">
        <f t="shared" si="1"/>
        <v>0</v>
      </c>
      <c r="Q18" s="262"/>
      <c r="R18" s="25"/>
      <c r="S18" s="25"/>
      <c r="T18" s="261"/>
      <c r="U18" s="263">
        <f t="shared" si="2"/>
        <v>0</v>
      </c>
      <c r="V18" s="267"/>
      <c r="W18" s="26"/>
      <c r="X18" s="25"/>
      <c r="Y18" s="25"/>
      <c r="Z18" s="25"/>
      <c r="AA18" s="25"/>
      <c r="AB18" s="25"/>
      <c r="AC18" s="25"/>
      <c r="AD18" s="25"/>
      <c r="AE18" s="261"/>
      <c r="AF18" s="264">
        <f t="shared" si="3"/>
        <v>0</v>
      </c>
      <c r="AG18" s="265">
        <f t="shared" si="3"/>
        <v>0</v>
      </c>
    </row>
    <row r="19" spans="1:33">
      <c r="A19" s="5">
        <v>14</v>
      </c>
      <c r="B19" s="6" t="s">
        <v>65</v>
      </c>
      <c r="C19" s="11" t="s">
        <v>66</v>
      </c>
      <c r="D19" s="266"/>
      <c r="E19" s="267"/>
      <c r="F19" s="26"/>
      <c r="G19" s="25"/>
      <c r="H19" s="25"/>
      <c r="I19" s="25"/>
      <c r="J19" s="25"/>
      <c r="K19" s="25"/>
      <c r="L19" s="25"/>
      <c r="M19" s="25"/>
      <c r="N19" s="261"/>
      <c r="O19" s="281">
        <f t="shared" si="0"/>
        <v>0</v>
      </c>
      <c r="P19" s="282">
        <f t="shared" si="1"/>
        <v>0</v>
      </c>
      <c r="Q19" s="262"/>
      <c r="R19" s="25"/>
      <c r="S19" s="25"/>
      <c r="T19" s="261"/>
      <c r="U19" s="263">
        <f t="shared" si="2"/>
        <v>0</v>
      </c>
      <c r="V19" s="267"/>
      <c r="W19" s="26"/>
      <c r="X19" s="25"/>
      <c r="Y19" s="25"/>
      <c r="Z19" s="25"/>
      <c r="AA19" s="25"/>
      <c r="AB19" s="25"/>
      <c r="AC19" s="25"/>
      <c r="AD19" s="25"/>
      <c r="AE19" s="261"/>
      <c r="AF19" s="264">
        <f t="shared" si="3"/>
        <v>0</v>
      </c>
      <c r="AG19" s="265">
        <f t="shared" si="3"/>
        <v>0</v>
      </c>
    </row>
    <row r="20" spans="1:33">
      <c r="A20" s="5">
        <v>15</v>
      </c>
      <c r="B20" s="6" t="s">
        <v>67</v>
      </c>
      <c r="C20" s="11" t="s">
        <v>68</v>
      </c>
      <c r="D20" s="266"/>
      <c r="E20" s="267"/>
      <c r="F20" s="26"/>
      <c r="G20" s="25"/>
      <c r="H20" s="25"/>
      <c r="I20" s="25"/>
      <c r="J20" s="25"/>
      <c r="K20" s="25"/>
      <c r="L20" s="25"/>
      <c r="M20" s="25"/>
      <c r="N20" s="261"/>
      <c r="O20" s="281">
        <f t="shared" si="0"/>
        <v>0</v>
      </c>
      <c r="P20" s="282">
        <f t="shared" si="1"/>
        <v>0</v>
      </c>
      <c r="Q20" s="262"/>
      <c r="R20" s="25"/>
      <c r="S20" s="25"/>
      <c r="T20" s="261"/>
      <c r="U20" s="263">
        <f t="shared" si="2"/>
        <v>0</v>
      </c>
      <c r="V20" s="267"/>
      <c r="W20" s="26"/>
      <c r="X20" s="25"/>
      <c r="Y20" s="25"/>
      <c r="Z20" s="25"/>
      <c r="AA20" s="25"/>
      <c r="AB20" s="25"/>
      <c r="AC20" s="25"/>
      <c r="AD20" s="25"/>
      <c r="AE20" s="261"/>
      <c r="AF20" s="264">
        <f t="shared" si="3"/>
        <v>0</v>
      </c>
      <c r="AG20" s="265">
        <f t="shared" si="3"/>
        <v>0</v>
      </c>
    </row>
    <row r="21" spans="1:33">
      <c r="A21" s="5">
        <v>16</v>
      </c>
      <c r="B21" s="6" t="s">
        <v>69</v>
      </c>
      <c r="C21" s="11" t="s">
        <v>70</v>
      </c>
      <c r="D21" s="266"/>
      <c r="E21" s="267"/>
      <c r="F21" s="26"/>
      <c r="G21" s="25"/>
      <c r="H21" s="25"/>
      <c r="I21" s="25"/>
      <c r="J21" s="25"/>
      <c r="K21" s="25"/>
      <c r="L21" s="25"/>
      <c r="M21" s="25"/>
      <c r="N21" s="261"/>
      <c r="O21" s="281">
        <f t="shared" si="0"/>
        <v>0</v>
      </c>
      <c r="P21" s="282">
        <f t="shared" si="1"/>
        <v>0</v>
      </c>
      <c r="Q21" s="262"/>
      <c r="R21" s="25"/>
      <c r="S21" s="25"/>
      <c r="T21" s="261"/>
      <c r="U21" s="263">
        <f t="shared" si="2"/>
        <v>0</v>
      </c>
      <c r="V21" s="267"/>
      <c r="W21" s="26"/>
      <c r="X21" s="25"/>
      <c r="Y21" s="25"/>
      <c r="Z21" s="25"/>
      <c r="AA21" s="25"/>
      <c r="AB21" s="25"/>
      <c r="AC21" s="25"/>
      <c r="AD21" s="25"/>
      <c r="AE21" s="261"/>
      <c r="AF21" s="264">
        <f t="shared" si="3"/>
        <v>0</v>
      </c>
      <c r="AG21" s="265">
        <f t="shared" si="3"/>
        <v>0</v>
      </c>
    </row>
    <row r="22" spans="1:33">
      <c r="A22" s="5">
        <v>17</v>
      </c>
      <c r="B22" s="6" t="s">
        <v>71</v>
      </c>
      <c r="C22" s="11" t="s">
        <v>72</v>
      </c>
      <c r="D22" s="266"/>
      <c r="E22" s="267"/>
      <c r="F22" s="26"/>
      <c r="G22" s="25"/>
      <c r="H22" s="25"/>
      <c r="I22" s="25"/>
      <c r="J22" s="25"/>
      <c r="K22" s="25"/>
      <c r="L22" s="25"/>
      <c r="M22" s="25"/>
      <c r="N22" s="261"/>
      <c r="O22" s="281">
        <f t="shared" si="0"/>
        <v>0</v>
      </c>
      <c r="P22" s="282">
        <f t="shared" si="1"/>
        <v>0</v>
      </c>
      <c r="Q22" s="262"/>
      <c r="R22" s="25"/>
      <c r="S22" s="25"/>
      <c r="T22" s="261"/>
      <c r="U22" s="263">
        <f t="shared" si="2"/>
        <v>0</v>
      </c>
      <c r="V22" s="267"/>
      <c r="W22" s="26"/>
      <c r="X22" s="25"/>
      <c r="Y22" s="25"/>
      <c r="Z22" s="25"/>
      <c r="AA22" s="25"/>
      <c r="AB22" s="25"/>
      <c r="AC22" s="25"/>
      <c r="AD22" s="25"/>
      <c r="AE22" s="261"/>
      <c r="AF22" s="264">
        <f t="shared" si="3"/>
        <v>0</v>
      </c>
      <c r="AG22" s="265">
        <f t="shared" si="3"/>
        <v>0</v>
      </c>
    </row>
    <row r="23" spans="1:33">
      <c r="A23" s="5">
        <v>18</v>
      </c>
      <c r="B23" s="6" t="s">
        <v>73</v>
      </c>
      <c r="C23" s="11" t="s">
        <v>74</v>
      </c>
      <c r="D23" s="266"/>
      <c r="E23" s="267"/>
      <c r="F23" s="26"/>
      <c r="G23" s="25"/>
      <c r="H23" s="25"/>
      <c r="I23" s="25"/>
      <c r="J23" s="25"/>
      <c r="K23" s="25"/>
      <c r="L23" s="25"/>
      <c r="M23" s="25"/>
      <c r="N23" s="261"/>
      <c r="O23" s="281">
        <f t="shared" si="0"/>
        <v>0</v>
      </c>
      <c r="P23" s="282">
        <f t="shared" si="1"/>
        <v>0</v>
      </c>
      <c r="Q23" s="262"/>
      <c r="R23" s="25"/>
      <c r="S23" s="25"/>
      <c r="T23" s="261"/>
      <c r="U23" s="263">
        <f t="shared" si="2"/>
        <v>0</v>
      </c>
      <c r="V23" s="267"/>
      <c r="W23" s="26"/>
      <c r="X23" s="25"/>
      <c r="Y23" s="25"/>
      <c r="Z23" s="25"/>
      <c r="AA23" s="25"/>
      <c r="AB23" s="25"/>
      <c r="AC23" s="25"/>
      <c r="AD23" s="25"/>
      <c r="AE23" s="261"/>
      <c r="AF23" s="264">
        <f t="shared" si="3"/>
        <v>0</v>
      </c>
      <c r="AG23" s="265">
        <f t="shared" si="3"/>
        <v>0</v>
      </c>
    </row>
    <row r="24" spans="1:33">
      <c r="A24" s="5">
        <v>19</v>
      </c>
      <c r="B24" s="6" t="s">
        <v>75</v>
      </c>
      <c r="C24" s="11" t="s">
        <v>76</v>
      </c>
      <c r="D24" s="266"/>
      <c r="E24" s="267"/>
      <c r="F24" s="26"/>
      <c r="G24" s="25"/>
      <c r="H24" s="25"/>
      <c r="I24" s="25"/>
      <c r="J24" s="25"/>
      <c r="K24" s="25"/>
      <c r="L24" s="25"/>
      <c r="M24" s="25"/>
      <c r="N24" s="261"/>
      <c r="O24" s="281">
        <f t="shared" si="0"/>
        <v>0</v>
      </c>
      <c r="P24" s="282">
        <f t="shared" si="1"/>
        <v>0</v>
      </c>
      <c r="Q24" s="262"/>
      <c r="R24" s="25"/>
      <c r="S24" s="25"/>
      <c r="T24" s="261"/>
      <c r="U24" s="263">
        <f t="shared" si="2"/>
        <v>0</v>
      </c>
      <c r="V24" s="267"/>
      <c r="W24" s="26"/>
      <c r="X24" s="25"/>
      <c r="Y24" s="25"/>
      <c r="Z24" s="25"/>
      <c r="AA24" s="25"/>
      <c r="AB24" s="25"/>
      <c r="AC24" s="25"/>
      <c r="AD24" s="25"/>
      <c r="AE24" s="261"/>
      <c r="AF24" s="264">
        <f t="shared" si="3"/>
        <v>0</v>
      </c>
      <c r="AG24" s="265">
        <f t="shared" si="3"/>
        <v>0</v>
      </c>
    </row>
    <row r="25" spans="1:33">
      <c r="A25" s="5">
        <v>20</v>
      </c>
      <c r="B25" s="6" t="s">
        <v>77</v>
      </c>
      <c r="C25" s="11" t="s">
        <v>78</v>
      </c>
      <c r="D25" s="266"/>
      <c r="E25" s="267"/>
      <c r="F25" s="26"/>
      <c r="G25" s="25"/>
      <c r="H25" s="25"/>
      <c r="I25" s="25"/>
      <c r="J25" s="25"/>
      <c r="K25" s="25"/>
      <c r="L25" s="25"/>
      <c r="M25" s="25"/>
      <c r="N25" s="261"/>
      <c r="O25" s="281">
        <f t="shared" si="0"/>
        <v>0</v>
      </c>
      <c r="P25" s="282">
        <f t="shared" si="1"/>
        <v>0</v>
      </c>
      <c r="Q25" s="262"/>
      <c r="R25" s="25"/>
      <c r="S25" s="25"/>
      <c r="T25" s="261"/>
      <c r="U25" s="263">
        <f t="shared" si="2"/>
        <v>0</v>
      </c>
      <c r="V25" s="267"/>
      <c r="W25" s="26"/>
      <c r="X25" s="25"/>
      <c r="Y25" s="25"/>
      <c r="Z25" s="25"/>
      <c r="AA25" s="25"/>
      <c r="AB25" s="25"/>
      <c r="AC25" s="25"/>
      <c r="AD25" s="25"/>
      <c r="AE25" s="261"/>
      <c r="AF25" s="264">
        <f t="shared" si="3"/>
        <v>0</v>
      </c>
      <c r="AG25" s="265">
        <f t="shared" si="3"/>
        <v>0</v>
      </c>
    </row>
    <row r="26" spans="1:33">
      <c r="A26" s="5">
        <v>21</v>
      </c>
      <c r="B26" s="6" t="s">
        <v>79</v>
      </c>
      <c r="C26" s="11" t="s">
        <v>80</v>
      </c>
      <c r="D26" s="266"/>
      <c r="E26" s="267"/>
      <c r="F26" s="26"/>
      <c r="G26" s="25"/>
      <c r="H26" s="25"/>
      <c r="I26" s="25"/>
      <c r="J26" s="25"/>
      <c r="K26" s="25"/>
      <c r="L26" s="25"/>
      <c r="M26" s="25"/>
      <c r="N26" s="261"/>
      <c r="O26" s="281">
        <f t="shared" si="0"/>
        <v>0</v>
      </c>
      <c r="P26" s="282">
        <f t="shared" si="1"/>
        <v>0</v>
      </c>
      <c r="Q26" s="262"/>
      <c r="R26" s="25"/>
      <c r="S26" s="25"/>
      <c r="T26" s="261"/>
      <c r="U26" s="263">
        <f t="shared" si="2"/>
        <v>0</v>
      </c>
      <c r="V26" s="267"/>
      <c r="W26" s="26"/>
      <c r="X26" s="25"/>
      <c r="Y26" s="25"/>
      <c r="Z26" s="25"/>
      <c r="AA26" s="25"/>
      <c r="AB26" s="25"/>
      <c r="AC26" s="25"/>
      <c r="AD26" s="25"/>
      <c r="AE26" s="261"/>
      <c r="AF26" s="264">
        <f t="shared" si="3"/>
        <v>0</v>
      </c>
      <c r="AG26" s="265">
        <f t="shared" si="3"/>
        <v>0</v>
      </c>
    </row>
    <row r="27" spans="1:33">
      <c r="A27" s="5">
        <v>22</v>
      </c>
      <c r="B27" s="6" t="s">
        <v>81</v>
      </c>
      <c r="C27" s="11" t="s">
        <v>82</v>
      </c>
      <c r="D27" s="266"/>
      <c r="E27" s="267"/>
      <c r="F27" s="26"/>
      <c r="G27" s="25"/>
      <c r="H27" s="25"/>
      <c r="I27" s="25"/>
      <c r="J27" s="25"/>
      <c r="K27" s="25"/>
      <c r="L27" s="25"/>
      <c r="M27" s="25"/>
      <c r="N27" s="261"/>
      <c r="O27" s="281">
        <f t="shared" si="0"/>
        <v>0</v>
      </c>
      <c r="P27" s="282">
        <f t="shared" si="1"/>
        <v>0</v>
      </c>
      <c r="Q27" s="262"/>
      <c r="R27" s="25"/>
      <c r="S27" s="25"/>
      <c r="T27" s="261"/>
      <c r="U27" s="263">
        <f t="shared" si="2"/>
        <v>0</v>
      </c>
      <c r="V27" s="267"/>
      <c r="W27" s="26"/>
      <c r="X27" s="25"/>
      <c r="Y27" s="25"/>
      <c r="Z27" s="25"/>
      <c r="AA27" s="25"/>
      <c r="AB27" s="25"/>
      <c r="AC27" s="25"/>
      <c r="AD27" s="25"/>
      <c r="AE27" s="261"/>
      <c r="AF27" s="264">
        <f t="shared" si="3"/>
        <v>0</v>
      </c>
      <c r="AG27" s="265">
        <f t="shared" si="3"/>
        <v>0</v>
      </c>
    </row>
    <row r="28" spans="1:33">
      <c r="A28" s="5">
        <v>23</v>
      </c>
      <c r="B28" s="6" t="s">
        <v>83</v>
      </c>
      <c r="C28" s="11" t="s">
        <v>84</v>
      </c>
      <c r="D28" s="266"/>
      <c r="E28" s="267"/>
      <c r="F28" s="26"/>
      <c r="G28" s="25"/>
      <c r="H28" s="25"/>
      <c r="I28" s="25"/>
      <c r="J28" s="25"/>
      <c r="K28" s="25"/>
      <c r="L28" s="25"/>
      <c r="M28" s="25"/>
      <c r="N28" s="261"/>
      <c r="O28" s="281">
        <f t="shared" si="0"/>
        <v>0</v>
      </c>
      <c r="P28" s="282">
        <f t="shared" si="1"/>
        <v>0</v>
      </c>
      <c r="Q28" s="262"/>
      <c r="R28" s="25"/>
      <c r="S28" s="25"/>
      <c r="T28" s="261"/>
      <c r="U28" s="263">
        <f t="shared" si="2"/>
        <v>0</v>
      </c>
      <c r="V28" s="267"/>
      <c r="W28" s="26"/>
      <c r="X28" s="25"/>
      <c r="Y28" s="25"/>
      <c r="Z28" s="25"/>
      <c r="AA28" s="25"/>
      <c r="AB28" s="25"/>
      <c r="AC28" s="25"/>
      <c r="AD28" s="25"/>
      <c r="AE28" s="261"/>
      <c r="AF28" s="264">
        <f t="shared" si="3"/>
        <v>0</v>
      </c>
      <c r="AG28" s="265">
        <f t="shared" si="3"/>
        <v>0</v>
      </c>
    </row>
    <row r="29" spans="1:33">
      <c r="A29" s="5">
        <v>24</v>
      </c>
      <c r="B29" s="6" t="s">
        <v>85</v>
      </c>
      <c r="C29" s="11" t="s">
        <v>86</v>
      </c>
      <c r="D29" s="266"/>
      <c r="E29" s="267"/>
      <c r="F29" s="26"/>
      <c r="G29" s="25"/>
      <c r="H29" s="25"/>
      <c r="I29" s="25"/>
      <c r="J29" s="25"/>
      <c r="K29" s="25"/>
      <c r="L29" s="25"/>
      <c r="M29" s="25"/>
      <c r="N29" s="261"/>
      <c r="O29" s="281">
        <f t="shared" si="0"/>
        <v>0</v>
      </c>
      <c r="P29" s="282">
        <f t="shared" si="1"/>
        <v>0</v>
      </c>
      <c r="Q29" s="262"/>
      <c r="R29" s="25"/>
      <c r="S29" s="25"/>
      <c r="T29" s="261"/>
      <c r="U29" s="263">
        <f t="shared" si="2"/>
        <v>0</v>
      </c>
      <c r="V29" s="267"/>
      <c r="W29" s="26"/>
      <c r="X29" s="25"/>
      <c r="Y29" s="25"/>
      <c r="Z29" s="25"/>
      <c r="AA29" s="25"/>
      <c r="AB29" s="25"/>
      <c r="AC29" s="25"/>
      <c r="AD29" s="25"/>
      <c r="AE29" s="261"/>
      <c r="AF29" s="264">
        <f t="shared" si="3"/>
        <v>0</v>
      </c>
      <c r="AG29" s="265">
        <f t="shared" si="3"/>
        <v>0</v>
      </c>
    </row>
    <row r="30" spans="1:33">
      <c r="A30" s="5">
        <v>25</v>
      </c>
      <c r="B30" s="6" t="s">
        <v>87</v>
      </c>
      <c r="C30" s="11" t="s">
        <v>88</v>
      </c>
      <c r="D30" s="266"/>
      <c r="E30" s="267"/>
      <c r="F30" s="26"/>
      <c r="G30" s="25"/>
      <c r="H30" s="25"/>
      <c r="I30" s="25"/>
      <c r="J30" s="25"/>
      <c r="K30" s="25"/>
      <c r="L30" s="25"/>
      <c r="M30" s="25"/>
      <c r="N30" s="261"/>
      <c r="O30" s="281">
        <f t="shared" si="0"/>
        <v>0</v>
      </c>
      <c r="P30" s="282">
        <f t="shared" si="1"/>
        <v>0</v>
      </c>
      <c r="Q30" s="262"/>
      <c r="R30" s="25"/>
      <c r="S30" s="25"/>
      <c r="T30" s="261"/>
      <c r="U30" s="263">
        <f t="shared" si="2"/>
        <v>0</v>
      </c>
      <c r="V30" s="267"/>
      <c r="W30" s="26"/>
      <c r="X30" s="25"/>
      <c r="Y30" s="25"/>
      <c r="Z30" s="25"/>
      <c r="AA30" s="25"/>
      <c r="AB30" s="25"/>
      <c r="AC30" s="25"/>
      <c r="AD30" s="25"/>
      <c r="AE30" s="261"/>
      <c r="AF30" s="264">
        <f t="shared" si="3"/>
        <v>0</v>
      </c>
      <c r="AG30" s="265">
        <f t="shared" si="3"/>
        <v>0</v>
      </c>
    </row>
    <row r="31" spans="1:33">
      <c r="A31" s="5">
        <v>26</v>
      </c>
      <c r="B31" s="6" t="s">
        <v>89</v>
      </c>
      <c r="C31" s="11" t="s">
        <v>90</v>
      </c>
      <c r="D31" s="266"/>
      <c r="E31" s="267"/>
      <c r="F31" s="26"/>
      <c r="G31" s="25"/>
      <c r="H31" s="25"/>
      <c r="I31" s="25"/>
      <c r="J31" s="25"/>
      <c r="K31" s="25"/>
      <c r="L31" s="25"/>
      <c r="M31" s="25"/>
      <c r="N31" s="261"/>
      <c r="O31" s="281">
        <f t="shared" si="0"/>
        <v>0</v>
      </c>
      <c r="P31" s="282">
        <f t="shared" si="1"/>
        <v>0</v>
      </c>
      <c r="Q31" s="262"/>
      <c r="R31" s="25"/>
      <c r="S31" s="25"/>
      <c r="T31" s="261"/>
      <c r="U31" s="263">
        <f t="shared" si="2"/>
        <v>0</v>
      </c>
      <c r="V31" s="267"/>
      <c r="W31" s="26"/>
      <c r="X31" s="25"/>
      <c r="Y31" s="25"/>
      <c r="Z31" s="25"/>
      <c r="AA31" s="25"/>
      <c r="AB31" s="25"/>
      <c r="AC31" s="25"/>
      <c r="AD31" s="25"/>
      <c r="AE31" s="261"/>
      <c r="AF31" s="264">
        <f t="shared" si="3"/>
        <v>0</v>
      </c>
      <c r="AG31" s="265">
        <f t="shared" si="3"/>
        <v>0</v>
      </c>
    </row>
    <row r="32" spans="1:33">
      <c r="A32" s="5">
        <v>27</v>
      </c>
      <c r="B32" s="6" t="s">
        <v>91</v>
      </c>
      <c r="C32" s="11" t="s">
        <v>92</v>
      </c>
      <c r="D32" s="266"/>
      <c r="E32" s="267"/>
      <c r="F32" s="26"/>
      <c r="G32" s="25"/>
      <c r="H32" s="25"/>
      <c r="I32" s="25"/>
      <c r="J32" s="25"/>
      <c r="K32" s="25"/>
      <c r="L32" s="25"/>
      <c r="M32" s="25"/>
      <c r="N32" s="261"/>
      <c r="O32" s="281">
        <f t="shared" si="0"/>
        <v>0</v>
      </c>
      <c r="P32" s="282">
        <f t="shared" si="1"/>
        <v>0</v>
      </c>
      <c r="Q32" s="262"/>
      <c r="R32" s="25"/>
      <c r="S32" s="25"/>
      <c r="T32" s="261"/>
      <c r="U32" s="263">
        <f t="shared" si="2"/>
        <v>0</v>
      </c>
      <c r="V32" s="267"/>
      <c r="W32" s="26"/>
      <c r="X32" s="25"/>
      <c r="Y32" s="25"/>
      <c r="Z32" s="25"/>
      <c r="AA32" s="25"/>
      <c r="AB32" s="25"/>
      <c r="AC32" s="25"/>
      <c r="AD32" s="25"/>
      <c r="AE32" s="261"/>
      <c r="AF32" s="264">
        <f t="shared" si="3"/>
        <v>0</v>
      </c>
      <c r="AG32" s="265">
        <f t="shared" si="3"/>
        <v>0</v>
      </c>
    </row>
    <row r="33" spans="1:33">
      <c r="A33" s="5">
        <v>28</v>
      </c>
      <c r="B33" s="6" t="s">
        <v>93</v>
      </c>
      <c r="C33" s="11" t="s">
        <v>94</v>
      </c>
      <c r="D33" s="266"/>
      <c r="E33" s="267"/>
      <c r="F33" s="26"/>
      <c r="G33" s="25"/>
      <c r="H33" s="25"/>
      <c r="I33" s="25"/>
      <c r="J33" s="25"/>
      <c r="K33" s="25"/>
      <c r="L33" s="25"/>
      <c r="M33" s="25"/>
      <c r="N33" s="261"/>
      <c r="O33" s="281">
        <f t="shared" si="0"/>
        <v>0</v>
      </c>
      <c r="P33" s="282">
        <f t="shared" si="1"/>
        <v>0</v>
      </c>
      <c r="Q33" s="262"/>
      <c r="R33" s="25"/>
      <c r="S33" s="25"/>
      <c r="T33" s="261"/>
      <c r="U33" s="263">
        <f t="shared" si="2"/>
        <v>0</v>
      </c>
      <c r="V33" s="267"/>
      <c r="W33" s="26"/>
      <c r="X33" s="25"/>
      <c r="Y33" s="25"/>
      <c r="Z33" s="25"/>
      <c r="AA33" s="25"/>
      <c r="AB33" s="25"/>
      <c r="AC33" s="25"/>
      <c r="AD33" s="25"/>
      <c r="AE33" s="261"/>
      <c r="AF33" s="264">
        <f t="shared" si="3"/>
        <v>0</v>
      </c>
      <c r="AG33" s="265">
        <f t="shared" si="3"/>
        <v>0</v>
      </c>
    </row>
    <row r="34" spans="1:33">
      <c r="A34" s="5">
        <v>29</v>
      </c>
      <c r="B34" s="6" t="s">
        <v>95</v>
      </c>
      <c r="C34" s="11" t="s">
        <v>96</v>
      </c>
      <c r="D34" s="266"/>
      <c r="E34" s="267"/>
      <c r="F34" s="26"/>
      <c r="G34" s="25"/>
      <c r="H34" s="25"/>
      <c r="I34" s="25"/>
      <c r="J34" s="25"/>
      <c r="K34" s="25"/>
      <c r="L34" s="25"/>
      <c r="M34" s="25"/>
      <c r="N34" s="261"/>
      <c r="O34" s="281">
        <f t="shared" si="0"/>
        <v>0</v>
      </c>
      <c r="P34" s="282">
        <f t="shared" si="1"/>
        <v>0</v>
      </c>
      <c r="Q34" s="262"/>
      <c r="R34" s="25"/>
      <c r="S34" s="25"/>
      <c r="T34" s="261"/>
      <c r="U34" s="263">
        <f t="shared" si="2"/>
        <v>0</v>
      </c>
      <c r="V34" s="267"/>
      <c r="W34" s="26"/>
      <c r="X34" s="25"/>
      <c r="Y34" s="25"/>
      <c r="Z34" s="25"/>
      <c r="AA34" s="25"/>
      <c r="AB34" s="25"/>
      <c r="AC34" s="25"/>
      <c r="AD34" s="25"/>
      <c r="AE34" s="261"/>
      <c r="AF34" s="264">
        <f t="shared" si="3"/>
        <v>0</v>
      </c>
      <c r="AG34" s="265">
        <f t="shared" si="3"/>
        <v>0</v>
      </c>
    </row>
    <row r="35" spans="1:33">
      <c r="A35" s="5">
        <v>30</v>
      </c>
      <c r="B35" s="6" t="s">
        <v>97</v>
      </c>
      <c r="C35" s="11" t="s">
        <v>98</v>
      </c>
      <c r="D35" s="266"/>
      <c r="E35" s="267"/>
      <c r="F35" s="26"/>
      <c r="G35" s="25"/>
      <c r="H35" s="25"/>
      <c r="I35" s="25"/>
      <c r="J35" s="25"/>
      <c r="K35" s="25"/>
      <c r="L35" s="25"/>
      <c r="M35" s="25"/>
      <c r="N35" s="261"/>
      <c r="O35" s="281">
        <f t="shared" si="0"/>
        <v>0</v>
      </c>
      <c r="P35" s="282">
        <f t="shared" si="1"/>
        <v>0</v>
      </c>
      <c r="Q35" s="262"/>
      <c r="R35" s="25"/>
      <c r="S35" s="25"/>
      <c r="T35" s="261"/>
      <c r="U35" s="263">
        <f t="shared" si="2"/>
        <v>0</v>
      </c>
      <c r="V35" s="267"/>
      <c r="W35" s="26"/>
      <c r="X35" s="25"/>
      <c r="Y35" s="25"/>
      <c r="Z35" s="25"/>
      <c r="AA35" s="25"/>
      <c r="AB35" s="25"/>
      <c r="AC35" s="25"/>
      <c r="AD35" s="25"/>
      <c r="AE35" s="261"/>
      <c r="AF35" s="264">
        <f t="shared" si="3"/>
        <v>0</v>
      </c>
      <c r="AG35" s="265">
        <f t="shared" si="3"/>
        <v>0</v>
      </c>
    </row>
    <row r="36" spans="1:33">
      <c r="A36" s="5">
        <v>31</v>
      </c>
      <c r="B36" s="6" t="s">
        <v>99</v>
      </c>
      <c r="C36" s="11" t="s">
        <v>100</v>
      </c>
      <c r="D36" s="266"/>
      <c r="E36" s="267"/>
      <c r="F36" s="26"/>
      <c r="G36" s="25"/>
      <c r="H36" s="25"/>
      <c r="I36" s="25"/>
      <c r="J36" s="25"/>
      <c r="K36" s="25"/>
      <c r="L36" s="25"/>
      <c r="M36" s="25"/>
      <c r="N36" s="261"/>
      <c r="O36" s="281">
        <f t="shared" si="0"/>
        <v>0</v>
      </c>
      <c r="P36" s="282">
        <f t="shared" si="1"/>
        <v>0</v>
      </c>
      <c r="Q36" s="262"/>
      <c r="R36" s="25"/>
      <c r="S36" s="25"/>
      <c r="T36" s="261"/>
      <c r="U36" s="263">
        <f t="shared" si="2"/>
        <v>0</v>
      </c>
      <c r="V36" s="267"/>
      <c r="W36" s="26"/>
      <c r="X36" s="25"/>
      <c r="Y36" s="25"/>
      <c r="Z36" s="25"/>
      <c r="AA36" s="25"/>
      <c r="AB36" s="25"/>
      <c r="AC36" s="25"/>
      <c r="AD36" s="25"/>
      <c r="AE36" s="261"/>
      <c r="AF36" s="264">
        <f t="shared" si="3"/>
        <v>0</v>
      </c>
      <c r="AG36" s="265">
        <f t="shared" si="3"/>
        <v>0</v>
      </c>
    </row>
    <row r="37" spans="1:33">
      <c r="A37" s="5">
        <v>32</v>
      </c>
      <c r="B37" s="6" t="s">
        <v>101</v>
      </c>
      <c r="C37" s="11" t="s">
        <v>102</v>
      </c>
      <c r="D37" s="266"/>
      <c r="E37" s="267"/>
      <c r="F37" s="26"/>
      <c r="G37" s="25"/>
      <c r="H37" s="25"/>
      <c r="I37" s="25"/>
      <c r="J37" s="25"/>
      <c r="K37" s="25"/>
      <c r="L37" s="25"/>
      <c r="M37" s="25"/>
      <c r="N37" s="261"/>
      <c r="O37" s="281">
        <f t="shared" si="0"/>
        <v>0</v>
      </c>
      <c r="P37" s="282">
        <f t="shared" si="1"/>
        <v>0</v>
      </c>
      <c r="Q37" s="262"/>
      <c r="R37" s="25"/>
      <c r="S37" s="25"/>
      <c r="T37" s="261"/>
      <c r="U37" s="263">
        <f t="shared" si="2"/>
        <v>0</v>
      </c>
      <c r="V37" s="267"/>
      <c r="W37" s="26"/>
      <c r="X37" s="25"/>
      <c r="Y37" s="25"/>
      <c r="Z37" s="25"/>
      <c r="AA37" s="25"/>
      <c r="AB37" s="25"/>
      <c r="AC37" s="25"/>
      <c r="AD37" s="25"/>
      <c r="AE37" s="261"/>
      <c r="AF37" s="264">
        <f t="shared" si="3"/>
        <v>0</v>
      </c>
      <c r="AG37" s="265">
        <f t="shared" si="3"/>
        <v>0</v>
      </c>
    </row>
    <row r="38" spans="1:33">
      <c r="A38" s="5">
        <v>33</v>
      </c>
      <c r="B38" s="6" t="s">
        <v>103</v>
      </c>
      <c r="C38" s="11" t="s">
        <v>104</v>
      </c>
      <c r="D38" s="266"/>
      <c r="E38" s="267"/>
      <c r="F38" s="26"/>
      <c r="G38" s="25"/>
      <c r="H38" s="25"/>
      <c r="I38" s="25"/>
      <c r="J38" s="25"/>
      <c r="K38" s="25"/>
      <c r="L38" s="25"/>
      <c r="M38" s="25"/>
      <c r="N38" s="261"/>
      <c r="O38" s="281">
        <f t="shared" si="0"/>
        <v>0</v>
      </c>
      <c r="P38" s="282">
        <f t="shared" si="1"/>
        <v>0</v>
      </c>
      <c r="Q38" s="262"/>
      <c r="R38" s="25"/>
      <c r="S38" s="25"/>
      <c r="T38" s="261"/>
      <c r="U38" s="263">
        <f t="shared" si="2"/>
        <v>0</v>
      </c>
      <c r="V38" s="267"/>
      <c r="W38" s="26"/>
      <c r="X38" s="25"/>
      <c r="Y38" s="25"/>
      <c r="Z38" s="25"/>
      <c r="AA38" s="25"/>
      <c r="AB38" s="25"/>
      <c r="AC38" s="25"/>
      <c r="AD38" s="25"/>
      <c r="AE38" s="261"/>
      <c r="AF38" s="264">
        <f t="shared" si="3"/>
        <v>0</v>
      </c>
      <c r="AG38" s="265">
        <f t="shared" si="3"/>
        <v>0</v>
      </c>
    </row>
    <row r="39" spans="1:33">
      <c r="A39" s="5">
        <v>34</v>
      </c>
      <c r="B39" s="6" t="s">
        <v>105</v>
      </c>
      <c r="C39" s="11" t="s">
        <v>106</v>
      </c>
      <c r="D39" s="266"/>
      <c r="E39" s="267"/>
      <c r="F39" s="26"/>
      <c r="G39" s="25"/>
      <c r="H39" s="25"/>
      <c r="I39" s="25"/>
      <c r="J39" s="25"/>
      <c r="K39" s="25"/>
      <c r="L39" s="25"/>
      <c r="M39" s="25"/>
      <c r="N39" s="261"/>
      <c r="O39" s="281">
        <f t="shared" si="0"/>
        <v>0</v>
      </c>
      <c r="P39" s="282">
        <f t="shared" si="1"/>
        <v>0</v>
      </c>
      <c r="Q39" s="262"/>
      <c r="R39" s="25"/>
      <c r="S39" s="25"/>
      <c r="T39" s="261"/>
      <c r="U39" s="263">
        <f t="shared" si="2"/>
        <v>0</v>
      </c>
      <c r="V39" s="267"/>
      <c r="W39" s="26"/>
      <c r="X39" s="25"/>
      <c r="Y39" s="25"/>
      <c r="Z39" s="25"/>
      <c r="AA39" s="25"/>
      <c r="AB39" s="25"/>
      <c r="AC39" s="25"/>
      <c r="AD39" s="25"/>
      <c r="AE39" s="261"/>
      <c r="AF39" s="264">
        <f t="shared" si="3"/>
        <v>0</v>
      </c>
      <c r="AG39" s="265">
        <f t="shared" si="3"/>
        <v>0</v>
      </c>
    </row>
    <row r="40" spans="1:33">
      <c r="A40" s="5">
        <v>35</v>
      </c>
      <c r="B40" s="6" t="s">
        <v>107</v>
      </c>
      <c r="C40" s="11" t="s">
        <v>108</v>
      </c>
      <c r="D40" s="266"/>
      <c r="E40" s="267"/>
      <c r="F40" s="26"/>
      <c r="G40" s="25"/>
      <c r="H40" s="25"/>
      <c r="I40" s="25"/>
      <c r="J40" s="25"/>
      <c r="K40" s="25"/>
      <c r="L40" s="25"/>
      <c r="M40" s="25"/>
      <c r="N40" s="261"/>
      <c r="O40" s="281">
        <f t="shared" si="0"/>
        <v>0</v>
      </c>
      <c r="P40" s="282">
        <f t="shared" si="1"/>
        <v>0</v>
      </c>
      <c r="Q40" s="262"/>
      <c r="R40" s="25"/>
      <c r="S40" s="25"/>
      <c r="T40" s="261"/>
      <c r="U40" s="263">
        <f t="shared" si="2"/>
        <v>0</v>
      </c>
      <c r="V40" s="267"/>
      <c r="W40" s="26"/>
      <c r="X40" s="25"/>
      <c r="Y40" s="25"/>
      <c r="Z40" s="25"/>
      <c r="AA40" s="25"/>
      <c r="AB40" s="25"/>
      <c r="AC40" s="25"/>
      <c r="AD40" s="25"/>
      <c r="AE40" s="261"/>
      <c r="AF40" s="264">
        <f t="shared" si="3"/>
        <v>0</v>
      </c>
      <c r="AG40" s="265">
        <f t="shared" si="3"/>
        <v>0</v>
      </c>
    </row>
    <row r="41" spans="1:33">
      <c r="A41" s="5">
        <v>36</v>
      </c>
      <c r="B41" s="6" t="s">
        <v>109</v>
      </c>
      <c r="C41" s="11" t="s">
        <v>110</v>
      </c>
      <c r="D41" s="266"/>
      <c r="E41" s="267"/>
      <c r="F41" s="26"/>
      <c r="G41" s="25"/>
      <c r="H41" s="25"/>
      <c r="I41" s="25"/>
      <c r="J41" s="25"/>
      <c r="K41" s="25"/>
      <c r="L41" s="25"/>
      <c r="M41" s="25"/>
      <c r="N41" s="261"/>
      <c r="O41" s="281">
        <f t="shared" si="0"/>
        <v>0</v>
      </c>
      <c r="P41" s="282">
        <f t="shared" si="1"/>
        <v>0</v>
      </c>
      <c r="Q41" s="262"/>
      <c r="R41" s="25"/>
      <c r="S41" s="25"/>
      <c r="T41" s="261"/>
      <c r="U41" s="263">
        <f t="shared" si="2"/>
        <v>0</v>
      </c>
      <c r="V41" s="267"/>
      <c r="W41" s="26"/>
      <c r="X41" s="25"/>
      <c r="Y41" s="25"/>
      <c r="Z41" s="25"/>
      <c r="AA41" s="25"/>
      <c r="AB41" s="25"/>
      <c r="AC41" s="25"/>
      <c r="AD41" s="25"/>
      <c r="AE41" s="261"/>
      <c r="AF41" s="264">
        <f t="shared" si="3"/>
        <v>0</v>
      </c>
      <c r="AG41" s="265">
        <f t="shared" si="3"/>
        <v>0</v>
      </c>
    </row>
    <row r="42" spans="1:33">
      <c r="A42" s="5">
        <v>37</v>
      </c>
      <c r="B42" s="6" t="s">
        <v>111</v>
      </c>
      <c r="C42" s="11" t="s">
        <v>112</v>
      </c>
      <c r="D42" s="266"/>
      <c r="E42" s="267"/>
      <c r="F42" s="26"/>
      <c r="G42" s="25"/>
      <c r="H42" s="25"/>
      <c r="I42" s="25"/>
      <c r="J42" s="25"/>
      <c r="K42" s="25"/>
      <c r="L42" s="25"/>
      <c r="M42" s="25"/>
      <c r="N42" s="261"/>
      <c r="O42" s="281">
        <f t="shared" si="0"/>
        <v>0</v>
      </c>
      <c r="P42" s="282">
        <f t="shared" si="1"/>
        <v>0</v>
      </c>
      <c r="Q42" s="262"/>
      <c r="R42" s="25"/>
      <c r="S42" s="25"/>
      <c r="T42" s="261"/>
      <c r="U42" s="263">
        <f t="shared" si="2"/>
        <v>0</v>
      </c>
      <c r="V42" s="267"/>
      <c r="W42" s="26"/>
      <c r="X42" s="25"/>
      <c r="Y42" s="25"/>
      <c r="Z42" s="25"/>
      <c r="AA42" s="25"/>
      <c r="AB42" s="25"/>
      <c r="AC42" s="25"/>
      <c r="AD42" s="25"/>
      <c r="AE42" s="261"/>
      <c r="AF42" s="264">
        <f t="shared" si="3"/>
        <v>0</v>
      </c>
      <c r="AG42" s="265">
        <f t="shared" si="3"/>
        <v>0</v>
      </c>
    </row>
    <row r="43" spans="1:33">
      <c r="A43" s="5">
        <v>38</v>
      </c>
      <c r="B43" s="6" t="s">
        <v>113</v>
      </c>
      <c r="C43" s="11" t="s">
        <v>114</v>
      </c>
      <c r="D43" s="266"/>
      <c r="E43" s="267"/>
      <c r="F43" s="26"/>
      <c r="G43" s="25"/>
      <c r="H43" s="25"/>
      <c r="I43" s="25"/>
      <c r="J43" s="25"/>
      <c r="K43" s="25"/>
      <c r="L43" s="25"/>
      <c r="M43" s="25"/>
      <c r="N43" s="261"/>
      <c r="O43" s="281">
        <f t="shared" si="0"/>
        <v>0</v>
      </c>
      <c r="P43" s="282">
        <f t="shared" si="1"/>
        <v>0</v>
      </c>
      <c r="Q43" s="262"/>
      <c r="R43" s="25"/>
      <c r="S43" s="25"/>
      <c r="T43" s="261"/>
      <c r="U43" s="263">
        <f t="shared" si="2"/>
        <v>0</v>
      </c>
      <c r="V43" s="267"/>
      <c r="W43" s="26"/>
      <c r="X43" s="25"/>
      <c r="Y43" s="25"/>
      <c r="Z43" s="25"/>
      <c r="AA43" s="25"/>
      <c r="AB43" s="25"/>
      <c r="AC43" s="25"/>
      <c r="AD43" s="25"/>
      <c r="AE43" s="261"/>
      <c r="AF43" s="264">
        <f t="shared" si="3"/>
        <v>0</v>
      </c>
      <c r="AG43" s="265">
        <f t="shared" si="3"/>
        <v>0</v>
      </c>
    </row>
    <row r="44" spans="1:33">
      <c r="A44" s="5">
        <v>39</v>
      </c>
      <c r="B44" s="6" t="s">
        <v>115</v>
      </c>
      <c r="C44" s="11" t="s">
        <v>116</v>
      </c>
      <c r="D44" s="266"/>
      <c r="E44" s="267"/>
      <c r="F44" s="26"/>
      <c r="G44" s="25"/>
      <c r="H44" s="25"/>
      <c r="I44" s="25"/>
      <c r="J44" s="25"/>
      <c r="K44" s="25"/>
      <c r="L44" s="25"/>
      <c r="M44" s="25"/>
      <c r="N44" s="261"/>
      <c r="O44" s="281">
        <f t="shared" si="0"/>
        <v>0</v>
      </c>
      <c r="P44" s="282">
        <f t="shared" si="1"/>
        <v>0</v>
      </c>
      <c r="Q44" s="262"/>
      <c r="R44" s="25"/>
      <c r="S44" s="25"/>
      <c r="T44" s="261"/>
      <c r="U44" s="263">
        <f t="shared" si="2"/>
        <v>0</v>
      </c>
      <c r="V44" s="267"/>
      <c r="W44" s="26"/>
      <c r="X44" s="25"/>
      <c r="Y44" s="25"/>
      <c r="Z44" s="25"/>
      <c r="AA44" s="25"/>
      <c r="AB44" s="25"/>
      <c r="AC44" s="25"/>
      <c r="AD44" s="25"/>
      <c r="AE44" s="261"/>
      <c r="AF44" s="264">
        <f t="shared" si="3"/>
        <v>0</v>
      </c>
      <c r="AG44" s="265">
        <f t="shared" si="3"/>
        <v>0</v>
      </c>
    </row>
    <row r="45" spans="1:33">
      <c r="A45" s="5">
        <v>40</v>
      </c>
      <c r="B45" s="6" t="s">
        <v>117</v>
      </c>
      <c r="C45" s="11" t="s">
        <v>118</v>
      </c>
      <c r="D45" s="266"/>
      <c r="E45" s="267"/>
      <c r="F45" s="26"/>
      <c r="G45" s="25"/>
      <c r="H45" s="25"/>
      <c r="I45" s="25"/>
      <c r="J45" s="25"/>
      <c r="K45" s="25"/>
      <c r="L45" s="25"/>
      <c r="M45" s="25"/>
      <c r="N45" s="261"/>
      <c r="O45" s="281">
        <f t="shared" si="0"/>
        <v>0</v>
      </c>
      <c r="P45" s="282">
        <f t="shared" si="1"/>
        <v>0</v>
      </c>
      <c r="Q45" s="262"/>
      <c r="R45" s="25"/>
      <c r="S45" s="25"/>
      <c r="T45" s="261"/>
      <c r="U45" s="263">
        <f t="shared" si="2"/>
        <v>0</v>
      </c>
      <c r="V45" s="267"/>
      <c r="W45" s="26"/>
      <c r="X45" s="25"/>
      <c r="Y45" s="25"/>
      <c r="Z45" s="25"/>
      <c r="AA45" s="25"/>
      <c r="AB45" s="25"/>
      <c r="AC45" s="25"/>
      <c r="AD45" s="25"/>
      <c r="AE45" s="261"/>
      <c r="AF45" s="264">
        <f t="shared" si="3"/>
        <v>0</v>
      </c>
      <c r="AG45" s="265">
        <f t="shared" si="3"/>
        <v>0</v>
      </c>
    </row>
    <row r="46" spans="1:33">
      <c r="A46" s="5">
        <v>41</v>
      </c>
      <c r="B46" s="6" t="s">
        <v>119</v>
      </c>
      <c r="C46" s="11" t="s">
        <v>120</v>
      </c>
      <c r="D46" s="266"/>
      <c r="E46" s="267"/>
      <c r="F46" s="26"/>
      <c r="G46" s="25"/>
      <c r="H46" s="25"/>
      <c r="I46" s="25"/>
      <c r="J46" s="25"/>
      <c r="K46" s="25"/>
      <c r="L46" s="25"/>
      <c r="M46" s="25"/>
      <c r="N46" s="261"/>
      <c r="O46" s="281">
        <f t="shared" si="0"/>
        <v>0</v>
      </c>
      <c r="P46" s="282">
        <f t="shared" si="1"/>
        <v>0</v>
      </c>
      <c r="Q46" s="262"/>
      <c r="R46" s="25"/>
      <c r="S46" s="25"/>
      <c r="T46" s="261"/>
      <c r="U46" s="263">
        <f t="shared" si="2"/>
        <v>0</v>
      </c>
      <c r="V46" s="267"/>
      <c r="W46" s="26"/>
      <c r="X46" s="25"/>
      <c r="Y46" s="25"/>
      <c r="Z46" s="25"/>
      <c r="AA46" s="25"/>
      <c r="AB46" s="25"/>
      <c r="AC46" s="25"/>
      <c r="AD46" s="25"/>
      <c r="AE46" s="261"/>
      <c r="AF46" s="264">
        <f t="shared" si="3"/>
        <v>0</v>
      </c>
      <c r="AG46" s="265">
        <f t="shared" si="3"/>
        <v>0</v>
      </c>
    </row>
    <row r="47" spans="1:33">
      <c r="A47" s="5">
        <v>42</v>
      </c>
      <c r="B47" s="6" t="s">
        <v>121</v>
      </c>
      <c r="C47" s="11" t="s">
        <v>122</v>
      </c>
      <c r="D47" s="266"/>
      <c r="E47" s="267"/>
      <c r="F47" s="26"/>
      <c r="G47" s="25"/>
      <c r="H47" s="25"/>
      <c r="I47" s="25"/>
      <c r="J47" s="25"/>
      <c r="K47" s="25"/>
      <c r="L47" s="25"/>
      <c r="M47" s="25"/>
      <c r="N47" s="261"/>
      <c r="O47" s="281">
        <f t="shared" si="0"/>
        <v>0</v>
      </c>
      <c r="P47" s="282">
        <f t="shared" si="1"/>
        <v>0</v>
      </c>
      <c r="Q47" s="262"/>
      <c r="R47" s="25"/>
      <c r="S47" s="25"/>
      <c r="T47" s="261"/>
      <c r="U47" s="263">
        <f t="shared" si="2"/>
        <v>0</v>
      </c>
      <c r="V47" s="267"/>
      <c r="W47" s="26"/>
      <c r="X47" s="25"/>
      <c r="Y47" s="25"/>
      <c r="Z47" s="25"/>
      <c r="AA47" s="25"/>
      <c r="AB47" s="25"/>
      <c r="AC47" s="25"/>
      <c r="AD47" s="25"/>
      <c r="AE47" s="261"/>
      <c r="AF47" s="264">
        <f t="shared" si="3"/>
        <v>0</v>
      </c>
      <c r="AG47" s="265">
        <f t="shared" si="3"/>
        <v>0</v>
      </c>
    </row>
    <row r="48" spans="1:33">
      <c r="A48" s="5">
        <v>43</v>
      </c>
      <c r="B48" s="6" t="s">
        <v>123</v>
      </c>
      <c r="C48" s="11" t="s">
        <v>124</v>
      </c>
      <c r="D48" s="266"/>
      <c r="E48" s="267"/>
      <c r="F48" s="26"/>
      <c r="G48" s="25"/>
      <c r="H48" s="25"/>
      <c r="I48" s="25"/>
      <c r="J48" s="25"/>
      <c r="K48" s="25"/>
      <c r="L48" s="25"/>
      <c r="M48" s="25"/>
      <c r="N48" s="261"/>
      <c r="O48" s="281">
        <f t="shared" si="0"/>
        <v>0</v>
      </c>
      <c r="P48" s="282">
        <f t="shared" si="1"/>
        <v>0</v>
      </c>
      <c r="Q48" s="262"/>
      <c r="R48" s="25"/>
      <c r="S48" s="25"/>
      <c r="T48" s="261"/>
      <c r="U48" s="263">
        <f t="shared" si="2"/>
        <v>0</v>
      </c>
      <c r="V48" s="267"/>
      <c r="W48" s="26"/>
      <c r="X48" s="25"/>
      <c r="Y48" s="25"/>
      <c r="Z48" s="25"/>
      <c r="AA48" s="25"/>
      <c r="AB48" s="25"/>
      <c r="AC48" s="25"/>
      <c r="AD48" s="25"/>
      <c r="AE48" s="261"/>
      <c r="AF48" s="264">
        <f t="shared" si="3"/>
        <v>0</v>
      </c>
      <c r="AG48" s="265">
        <f t="shared" si="3"/>
        <v>0</v>
      </c>
    </row>
    <row r="49" spans="1:33">
      <c r="A49" s="5">
        <v>44</v>
      </c>
      <c r="B49" s="6" t="s">
        <v>125</v>
      </c>
      <c r="C49" s="11" t="s">
        <v>126</v>
      </c>
      <c r="D49" s="266"/>
      <c r="E49" s="267"/>
      <c r="F49" s="26"/>
      <c r="G49" s="25"/>
      <c r="H49" s="25"/>
      <c r="I49" s="25"/>
      <c r="J49" s="25"/>
      <c r="K49" s="25"/>
      <c r="L49" s="25"/>
      <c r="M49" s="25"/>
      <c r="N49" s="261"/>
      <c r="O49" s="281">
        <f t="shared" si="0"/>
        <v>0</v>
      </c>
      <c r="P49" s="282">
        <f t="shared" si="1"/>
        <v>0</v>
      </c>
      <c r="Q49" s="262"/>
      <c r="R49" s="25"/>
      <c r="S49" s="25"/>
      <c r="T49" s="261"/>
      <c r="U49" s="263">
        <f t="shared" si="2"/>
        <v>0</v>
      </c>
      <c r="V49" s="267"/>
      <c r="W49" s="26"/>
      <c r="X49" s="25"/>
      <c r="Y49" s="25"/>
      <c r="Z49" s="25"/>
      <c r="AA49" s="25"/>
      <c r="AB49" s="25"/>
      <c r="AC49" s="25"/>
      <c r="AD49" s="25"/>
      <c r="AE49" s="261"/>
      <c r="AF49" s="264">
        <f t="shared" si="3"/>
        <v>0</v>
      </c>
      <c r="AG49" s="265">
        <f t="shared" si="3"/>
        <v>0</v>
      </c>
    </row>
    <row r="50" spans="1:33" ht="12.5" thickBot="1">
      <c r="A50" s="7">
        <v>45</v>
      </c>
      <c r="B50" s="8" t="s">
        <v>127</v>
      </c>
      <c r="C50" s="12" t="s">
        <v>128</v>
      </c>
      <c r="D50" s="270"/>
      <c r="E50" s="271"/>
      <c r="F50" s="27"/>
      <c r="G50" s="28"/>
      <c r="H50" s="28"/>
      <c r="I50" s="28"/>
      <c r="J50" s="28"/>
      <c r="K50" s="28"/>
      <c r="L50" s="28"/>
      <c r="M50" s="28"/>
      <c r="N50" s="272"/>
      <c r="O50" s="283">
        <f t="shared" si="0"/>
        <v>0</v>
      </c>
      <c r="P50" s="284">
        <f t="shared" si="1"/>
        <v>0</v>
      </c>
      <c r="Q50" s="273"/>
      <c r="R50" s="28"/>
      <c r="S50" s="28"/>
      <c r="T50" s="272"/>
      <c r="U50" s="274">
        <f t="shared" si="2"/>
        <v>0</v>
      </c>
      <c r="V50" s="271"/>
      <c r="W50" s="27"/>
      <c r="X50" s="28"/>
      <c r="Y50" s="28"/>
      <c r="Z50" s="28"/>
      <c r="AA50" s="28"/>
      <c r="AB50" s="28"/>
      <c r="AC50" s="28"/>
      <c r="AD50" s="28"/>
      <c r="AE50" s="272"/>
      <c r="AF50" s="275">
        <f t="shared" si="3"/>
        <v>0</v>
      </c>
      <c r="AG50" s="276">
        <f t="shared" si="3"/>
        <v>0</v>
      </c>
    </row>
  </sheetData>
  <mergeCells count="16">
    <mergeCell ref="V3:AG3"/>
    <mergeCell ref="E3:P3"/>
    <mergeCell ref="AF4:AG4"/>
    <mergeCell ref="Z4:AA4"/>
    <mergeCell ref="E4:F4"/>
    <mergeCell ref="G4:H4"/>
    <mergeCell ref="I4:J4"/>
    <mergeCell ref="K4:L4"/>
    <mergeCell ref="M4:N4"/>
    <mergeCell ref="Q4:R4"/>
    <mergeCell ref="S4:T4"/>
    <mergeCell ref="V4:W4"/>
    <mergeCell ref="X4:Y4"/>
    <mergeCell ref="AB4:AC4"/>
    <mergeCell ref="AD4:AE4"/>
    <mergeCell ref="O4:P4"/>
  </mergeCells>
  <dataValidations count="2">
    <dataValidation operator="greaterThanOrEqual" allowBlank="1" showInputMessage="1" showErrorMessage="1" error="Date" promptTitle="Reporting Period" sqref="B2"/>
    <dataValidation type="decimal" allowBlank="1" showInputMessage="1" showErrorMessage="1" sqref="AD6:AD50 X6:X50 Z6:Z50 D6:V50 AF6:AF50">
      <formula1>-100000000000</formula1>
      <formula2>100000000000</formula2>
    </dataValidation>
  </dataValidations>
  <pageMargins left="0.7" right="0.7" top="0.75" bottom="0.75" header="0.3" footer="0.3"/>
  <pageSetup scale="1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50"/>
  <sheetViews>
    <sheetView showGridLines="0" view="pageBreakPreview" zoomScale="55" zoomScaleNormal="80" zoomScaleSheetLayoutView="55" workbookViewId="0">
      <selection activeCell="G4" sqref="G4:H4"/>
    </sheetView>
  </sheetViews>
  <sheetFormatPr defaultColWidth="8.90625" defaultRowHeight="12"/>
  <cols>
    <col min="1" max="1" width="8.1796875" style="18" bestFit="1" customWidth="1"/>
    <col min="2" max="2" width="20.90625" style="18" customWidth="1"/>
    <col min="3" max="3" width="5.90625" style="18" customWidth="1"/>
    <col min="4" max="4" width="20.453125" style="18" customWidth="1"/>
    <col min="5" max="10" width="14" style="18" customWidth="1"/>
    <col min="11" max="11" width="17.54296875" style="18" customWidth="1"/>
    <col min="12" max="12" width="18.54296875" style="18" customWidth="1"/>
    <col min="13" max="13" width="17.54296875" style="18" customWidth="1"/>
    <col min="14" max="14" width="18.54296875" style="18" customWidth="1"/>
    <col min="15" max="15" width="17.54296875" style="18" customWidth="1"/>
    <col min="16" max="16" width="18.54296875" style="18" customWidth="1"/>
    <col min="17" max="17" width="21.81640625" style="18" customWidth="1"/>
    <col min="18" max="29" width="18.54296875" style="18" customWidth="1"/>
    <col min="30" max="16384" width="8.90625" style="18"/>
  </cols>
  <sheetData>
    <row r="1" spans="1:29">
      <c r="A1" s="163" t="s">
        <v>146</v>
      </c>
      <c r="B1" s="164">
        <f>Info!C4</f>
        <v>0</v>
      </c>
      <c r="C1" s="29"/>
      <c r="D1" s="29"/>
      <c r="E1" s="29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</row>
    <row r="2" spans="1:29" ht="12.5" thickBot="1">
      <c r="A2" s="163" t="s">
        <v>13</v>
      </c>
      <c r="B2" s="165" t="e">
        <f ca="1">Info!C7</f>
        <v>#VALUE!</v>
      </c>
      <c r="C2" s="29"/>
      <c r="D2" s="29"/>
      <c r="E2" s="29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</row>
    <row r="3" spans="1:29" ht="15" customHeight="1" thickBot="1">
      <c r="A3" s="81"/>
      <c r="B3" s="81"/>
      <c r="C3" s="81"/>
      <c r="D3" s="81"/>
      <c r="E3" s="286" t="s">
        <v>221</v>
      </c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8"/>
      <c r="Q3" s="81"/>
      <c r="R3" s="286" t="s">
        <v>220</v>
      </c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8"/>
    </row>
    <row r="4" spans="1:29" ht="21.65" customHeight="1" thickBot="1">
      <c r="A4" s="81"/>
      <c r="B4" s="162" t="s">
        <v>223</v>
      </c>
      <c r="C4" s="81"/>
      <c r="D4" s="81"/>
      <c r="E4" s="289" t="s">
        <v>216</v>
      </c>
      <c r="F4" s="290"/>
      <c r="G4" s="289" t="s">
        <v>230</v>
      </c>
      <c r="H4" s="290"/>
      <c r="I4" s="289" t="s">
        <v>224</v>
      </c>
      <c r="J4" s="290"/>
      <c r="K4" s="289" t="s">
        <v>225</v>
      </c>
      <c r="L4" s="290"/>
      <c r="M4" s="289" t="s">
        <v>226</v>
      </c>
      <c r="N4" s="290"/>
      <c r="O4" s="286" t="s">
        <v>158</v>
      </c>
      <c r="P4" s="288"/>
      <c r="Q4" s="81"/>
      <c r="R4" s="289" t="s">
        <v>216</v>
      </c>
      <c r="S4" s="290"/>
      <c r="T4" s="289" t="s">
        <v>230</v>
      </c>
      <c r="U4" s="290"/>
      <c r="V4" s="289" t="s">
        <v>224</v>
      </c>
      <c r="W4" s="290"/>
      <c r="X4" s="289" t="s">
        <v>225</v>
      </c>
      <c r="Y4" s="290"/>
      <c r="Z4" s="289" t="s">
        <v>226</v>
      </c>
      <c r="AA4" s="290"/>
      <c r="AB4" s="286" t="s">
        <v>158</v>
      </c>
      <c r="AC4" s="288"/>
    </row>
    <row r="5" spans="1:29" ht="24.5" thickBot="1">
      <c r="A5" s="106" t="s">
        <v>15</v>
      </c>
      <c r="B5" s="95" t="s">
        <v>148</v>
      </c>
      <c r="C5" s="94"/>
      <c r="D5" s="95" t="s">
        <v>149</v>
      </c>
      <c r="E5" s="258" t="s">
        <v>38</v>
      </c>
      <c r="F5" s="108" t="s">
        <v>39</v>
      </c>
      <c r="G5" s="108" t="s">
        <v>38</v>
      </c>
      <c r="H5" s="108" t="s">
        <v>39</v>
      </c>
      <c r="I5" s="108" t="s">
        <v>38</v>
      </c>
      <c r="J5" s="108" t="s">
        <v>39</v>
      </c>
      <c r="K5" s="108" t="s">
        <v>38</v>
      </c>
      <c r="L5" s="108" t="s">
        <v>39</v>
      </c>
      <c r="M5" s="108" t="s">
        <v>38</v>
      </c>
      <c r="N5" s="166" t="s">
        <v>39</v>
      </c>
      <c r="O5" s="280" t="s">
        <v>38</v>
      </c>
      <c r="P5" s="109" t="s">
        <v>39</v>
      </c>
      <c r="Q5" s="253" t="s">
        <v>150</v>
      </c>
      <c r="R5" s="107" t="s">
        <v>38</v>
      </c>
      <c r="S5" s="109" t="s">
        <v>39</v>
      </c>
      <c r="T5" s="107" t="s">
        <v>38</v>
      </c>
      <c r="U5" s="109" t="s">
        <v>39</v>
      </c>
      <c r="V5" s="107" t="s">
        <v>38</v>
      </c>
      <c r="W5" s="109" t="s">
        <v>39</v>
      </c>
      <c r="X5" s="253" t="s">
        <v>38</v>
      </c>
      <c r="Y5" s="253" t="s">
        <v>39</v>
      </c>
      <c r="Z5" s="107" t="s">
        <v>38</v>
      </c>
      <c r="AA5" s="109" t="s">
        <v>39</v>
      </c>
      <c r="AB5" s="107" t="s">
        <v>38</v>
      </c>
      <c r="AC5" s="109" t="s">
        <v>39</v>
      </c>
    </row>
    <row r="6" spans="1:29">
      <c r="A6" s="9">
        <v>1</v>
      </c>
      <c r="B6" s="4" t="s">
        <v>16</v>
      </c>
      <c r="C6" s="10" t="s">
        <v>40</v>
      </c>
      <c r="D6" s="259"/>
      <c r="E6" s="260"/>
      <c r="F6" s="24"/>
      <c r="G6" s="25"/>
      <c r="H6" s="25"/>
      <c r="I6" s="25"/>
      <c r="J6" s="25"/>
      <c r="K6" s="25"/>
      <c r="L6" s="25"/>
      <c r="M6" s="25"/>
      <c r="N6" s="261"/>
      <c r="O6" s="281">
        <f>SUM(E6,G6,I6,K6,M6)</f>
        <v>0</v>
      </c>
      <c r="P6" s="282">
        <f>SUM(F6,H6,J6,L6,N6)</f>
        <v>0</v>
      </c>
      <c r="Q6" s="263">
        <f>SUM(D6,O6)-P6</f>
        <v>0</v>
      </c>
      <c r="R6" s="260"/>
      <c r="S6" s="24"/>
      <c r="T6" s="25"/>
      <c r="U6" s="25"/>
      <c r="V6" s="25"/>
      <c r="W6" s="25"/>
      <c r="X6" s="25"/>
      <c r="Y6" s="25"/>
      <c r="Z6" s="25"/>
      <c r="AA6" s="261"/>
      <c r="AB6" s="264">
        <f>SUM(R6,T6,V6,X6,Z6)</f>
        <v>0</v>
      </c>
      <c r="AC6" s="265">
        <f>SUM(S6,U6,W6,Y6,AA6)</f>
        <v>0</v>
      </c>
    </row>
    <row r="7" spans="1:29">
      <c r="A7" s="5">
        <v>2</v>
      </c>
      <c r="B7" s="6" t="s">
        <v>41</v>
      </c>
      <c r="C7" s="11" t="s">
        <v>42</v>
      </c>
      <c r="D7" s="266"/>
      <c r="E7" s="267"/>
      <c r="F7" s="26"/>
      <c r="G7" s="25"/>
      <c r="H7" s="25"/>
      <c r="I7" s="25"/>
      <c r="J7" s="25"/>
      <c r="K7" s="25"/>
      <c r="L7" s="25"/>
      <c r="M7" s="25"/>
      <c r="N7" s="261"/>
      <c r="O7" s="281">
        <f t="shared" ref="O7:O50" si="0">SUM(E7,G7,I7,K7,M7)</f>
        <v>0</v>
      </c>
      <c r="P7" s="282">
        <f t="shared" ref="P7:P50" si="1">SUM(F7,H7,J7,L7,N7)</f>
        <v>0</v>
      </c>
      <c r="Q7" s="263">
        <f t="shared" ref="Q7:Q50" si="2">SUM(D7,O7)-P7</f>
        <v>0</v>
      </c>
      <c r="R7" s="267"/>
      <c r="S7" s="26"/>
      <c r="T7" s="25"/>
      <c r="U7" s="25"/>
      <c r="V7" s="25"/>
      <c r="W7" s="25"/>
      <c r="X7" s="25"/>
      <c r="Y7" s="25"/>
      <c r="Z7" s="25"/>
      <c r="AA7" s="261"/>
      <c r="AB7" s="268">
        <f t="shared" ref="AB7:AC50" si="3">SUM(R7,T7,V7,X7,Z7)</f>
        <v>0</v>
      </c>
      <c r="AC7" s="269">
        <f t="shared" si="3"/>
        <v>0</v>
      </c>
    </row>
    <row r="8" spans="1:29">
      <c r="A8" s="5">
        <v>3</v>
      </c>
      <c r="B8" s="6" t="s">
        <v>43</v>
      </c>
      <c r="C8" s="11" t="s">
        <v>44</v>
      </c>
      <c r="D8" s="266"/>
      <c r="E8" s="267"/>
      <c r="F8" s="26"/>
      <c r="G8" s="25"/>
      <c r="H8" s="25"/>
      <c r="I8" s="25"/>
      <c r="J8" s="25"/>
      <c r="K8" s="25"/>
      <c r="L8" s="25"/>
      <c r="M8" s="25"/>
      <c r="N8" s="261"/>
      <c r="O8" s="281">
        <f t="shared" si="0"/>
        <v>0</v>
      </c>
      <c r="P8" s="282">
        <f t="shared" si="1"/>
        <v>0</v>
      </c>
      <c r="Q8" s="263">
        <f t="shared" si="2"/>
        <v>0</v>
      </c>
      <c r="R8" s="267"/>
      <c r="S8" s="26"/>
      <c r="T8" s="25"/>
      <c r="U8" s="25"/>
      <c r="V8" s="25"/>
      <c r="W8" s="25"/>
      <c r="X8" s="25"/>
      <c r="Y8" s="25"/>
      <c r="Z8" s="25"/>
      <c r="AA8" s="261"/>
      <c r="AB8" s="264">
        <f t="shared" si="3"/>
        <v>0</v>
      </c>
      <c r="AC8" s="269">
        <f t="shared" si="3"/>
        <v>0</v>
      </c>
    </row>
    <row r="9" spans="1:29">
      <c r="A9" s="5">
        <v>4</v>
      </c>
      <c r="B9" s="6" t="s">
        <v>45</v>
      </c>
      <c r="C9" s="11" t="s">
        <v>46</v>
      </c>
      <c r="D9" s="266"/>
      <c r="E9" s="267"/>
      <c r="F9" s="26"/>
      <c r="G9" s="25"/>
      <c r="H9" s="25"/>
      <c r="I9" s="25"/>
      <c r="J9" s="25"/>
      <c r="K9" s="25"/>
      <c r="L9" s="25"/>
      <c r="M9" s="25"/>
      <c r="N9" s="261"/>
      <c r="O9" s="281">
        <f t="shared" si="0"/>
        <v>0</v>
      </c>
      <c r="P9" s="282">
        <f t="shared" si="1"/>
        <v>0</v>
      </c>
      <c r="Q9" s="263">
        <f t="shared" si="2"/>
        <v>0</v>
      </c>
      <c r="R9" s="267"/>
      <c r="S9" s="26"/>
      <c r="T9" s="25"/>
      <c r="U9" s="25"/>
      <c r="V9" s="25"/>
      <c r="W9" s="25"/>
      <c r="X9" s="25"/>
      <c r="Y9" s="25"/>
      <c r="Z9" s="25"/>
      <c r="AA9" s="261"/>
      <c r="AB9" s="268">
        <f t="shared" si="3"/>
        <v>0</v>
      </c>
      <c r="AC9" s="265">
        <f t="shared" si="3"/>
        <v>0</v>
      </c>
    </row>
    <row r="10" spans="1:29">
      <c r="A10" s="5">
        <v>5</v>
      </c>
      <c r="B10" s="6" t="s">
        <v>47</v>
      </c>
      <c r="C10" s="11" t="s">
        <v>48</v>
      </c>
      <c r="D10" s="266"/>
      <c r="E10" s="267"/>
      <c r="F10" s="26"/>
      <c r="G10" s="25"/>
      <c r="H10" s="25"/>
      <c r="I10" s="25"/>
      <c r="J10" s="25"/>
      <c r="K10" s="25"/>
      <c r="L10" s="25"/>
      <c r="M10" s="25"/>
      <c r="N10" s="261"/>
      <c r="O10" s="281">
        <f t="shared" si="0"/>
        <v>0</v>
      </c>
      <c r="P10" s="282">
        <f t="shared" si="1"/>
        <v>0</v>
      </c>
      <c r="Q10" s="263">
        <f t="shared" si="2"/>
        <v>0</v>
      </c>
      <c r="R10" s="267"/>
      <c r="S10" s="26"/>
      <c r="T10" s="25"/>
      <c r="U10" s="25"/>
      <c r="V10" s="25"/>
      <c r="W10" s="25"/>
      <c r="X10" s="25"/>
      <c r="Y10" s="25"/>
      <c r="Z10" s="25"/>
      <c r="AA10" s="261"/>
      <c r="AB10" s="264">
        <f t="shared" si="3"/>
        <v>0</v>
      </c>
      <c r="AC10" s="265">
        <f t="shared" si="3"/>
        <v>0</v>
      </c>
    </row>
    <row r="11" spans="1:29">
      <c r="A11" s="5">
        <v>6</v>
      </c>
      <c r="B11" s="6" t="s">
        <v>49</v>
      </c>
      <c r="C11" s="11" t="s">
        <v>50</v>
      </c>
      <c r="D11" s="266"/>
      <c r="E11" s="267"/>
      <c r="F11" s="26"/>
      <c r="G11" s="25"/>
      <c r="H11" s="25"/>
      <c r="I11" s="25"/>
      <c r="J11" s="25"/>
      <c r="K11" s="25"/>
      <c r="L11" s="25"/>
      <c r="M11" s="25"/>
      <c r="N11" s="261"/>
      <c r="O11" s="281">
        <f t="shared" si="0"/>
        <v>0</v>
      </c>
      <c r="P11" s="282">
        <f t="shared" si="1"/>
        <v>0</v>
      </c>
      <c r="Q11" s="263">
        <f t="shared" si="2"/>
        <v>0</v>
      </c>
      <c r="R11" s="267"/>
      <c r="S11" s="26"/>
      <c r="T11" s="25"/>
      <c r="U11" s="25"/>
      <c r="V11" s="25"/>
      <c r="W11" s="25"/>
      <c r="X11" s="25"/>
      <c r="Y11" s="25"/>
      <c r="Z11" s="25"/>
      <c r="AA11" s="261"/>
      <c r="AB11" s="264">
        <f t="shared" si="3"/>
        <v>0</v>
      </c>
      <c r="AC11" s="265">
        <f t="shared" si="3"/>
        <v>0</v>
      </c>
    </row>
    <row r="12" spans="1:29">
      <c r="A12" s="5">
        <v>7</v>
      </c>
      <c r="B12" s="6" t="s">
        <v>51</v>
      </c>
      <c r="C12" s="11" t="s">
        <v>52</v>
      </c>
      <c r="D12" s="266"/>
      <c r="E12" s="267"/>
      <c r="F12" s="26"/>
      <c r="G12" s="25"/>
      <c r="H12" s="25"/>
      <c r="I12" s="25"/>
      <c r="J12" s="25"/>
      <c r="K12" s="25"/>
      <c r="L12" s="25"/>
      <c r="M12" s="25"/>
      <c r="N12" s="261"/>
      <c r="O12" s="281">
        <f t="shared" si="0"/>
        <v>0</v>
      </c>
      <c r="P12" s="282">
        <f t="shared" si="1"/>
        <v>0</v>
      </c>
      <c r="Q12" s="263">
        <f t="shared" si="2"/>
        <v>0</v>
      </c>
      <c r="R12" s="267"/>
      <c r="S12" s="26"/>
      <c r="T12" s="25"/>
      <c r="U12" s="25"/>
      <c r="V12" s="25"/>
      <c r="W12" s="25"/>
      <c r="X12" s="25"/>
      <c r="Y12" s="25"/>
      <c r="Z12" s="25"/>
      <c r="AA12" s="261"/>
      <c r="AB12" s="268">
        <f t="shared" si="3"/>
        <v>0</v>
      </c>
      <c r="AC12" s="265">
        <f t="shared" si="3"/>
        <v>0</v>
      </c>
    </row>
    <row r="13" spans="1:29">
      <c r="A13" s="5">
        <v>8</v>
      </c>
      <c r="B13" s="6" t="s">
        <v>53</v>
      </c>
      <c r="C13" s="11" t="s">
        <v>54</v>
      </c>
      <c r="D13" s="266"/>
      <c r="E13" s="267"/>
      <c r="F13" s="26"/>
      <c r="G13" s="25"/>
      <c r="H13" s="25"/>
      <c r="I13" s="25"/>
      <c r="J13" s="25"/>
      <c r="K13" s="25"/>
      <c r="L13" s="25"/>
      <c r="M13" s="25"/>
      <c r="N13" s="261"/>
      <c r="O13" s="281">
        <f t="shared" si="0"/>
        <v>0</v>
      </c>
      <c r="P13" s="282">
        <f t="shared" si="1"/>
        <v>0</v>
      </c>
      <c r="Q13" s="263">
        <f t="shared" si="2"/>
        <v>0</v>
      </c>
      <c r="R13" s="267"/>
      <c r="S13" s="26"/>
      <c r="T13" s="25"/>
      <c r="U13" s="25"/>
      <c r="V13" s="25"/>
      <c r="W13" s="25"/>
      <c r="X13" s="25"/>
      <c r="Y13" s="25"/>
      <c r="Z13" s="25"/>
      <c r="AA13" s="261"/>
      <c r="AB13" s="268">
        <f t="shared" si="3"/>
        <v>0</v>
      </c>
      <c r="AC13" s="265">
        <f t="shared" si="3"/>
        <v>0</v>
      </c>
    </row>
    <row r="14" spans="1:29">
      <c r="A14" s="5">
        <v>9</v>
      </c>
      <c r="B14" s="6" t="s">
        <v>55</v>
      </c>
      <c r="C14" s="11" t="s">
        <v>56</v>
      </c>
      <c r="D14" s="266"/>
      <c r="E14" s="267"/>
      <c r="F14" s="26"/>
      <c r="G14" s="25"/>
      <c r="H14" s="25"/>
      <c r="I14" s="25"/>
      <c r="J14" s="25"/>
      <c r="K14" s="25"/>
      <c r="L14" s="25"/>
      <c r="M14" s="25"/>
      <c r="N14" s="261"/>
      <c r="O14" s="281">
        <f t="shared" si="0"/>
        <v>0</v>
      </c>
      <c r="P14" s="282">
        <f t="shared" si="1"/>
        <v>0</v>
      </c>
      <c r="Q14" s="263">
        <f t="shared" si="2"/>
        <v>0</v>
      </c>
      <c r="R14" s="267"/>
      <c r="S14" s="26"/>
      <c r="T14" s="25"/>
      <c r="U14" s="25"/>
      <c r="V14" s="25"/>
      <c r="W14" s="25"/>
      <c r="X14" s="25"/>
      <c r="Y14" s="25"/>
      <c r="Z14" s="25"/>
      <c r="AA14" s="261"/>
      <c r="AB14" s="264">
        <f t="shared" si="3"/>
        <v>0</v>
      </c>
      <c r="AC14" s="265">
        <f t="shared" si="3"/>
        <v>0</v>
      </c>
    </row>
    <row r="15" spans="1:29">
      <c r="A15" s="5">
        <v>10</v>
      </c>
      <c r="B15" s="6" t="s">
        <v>57</v>
      </c>
      <c r="C15" s="11" t="s">
        <v>58</v>
      </c>
      <c r="D15" s="266"/>
      <c r="E15" s="267"/>
      <c r="F15" s="26"/>
      <c r="G15" s="25"/>
      <c r="H15" s="25"/>
      <c r="I15" s="25"/>
      <c r="J15" s="25"/>
      <c r="K15" s="25"/>
      <c r="L15" s="25"/>
      <c r="M15" s="25"/>
      <c r="N15" s="261"/>
      <c r="O15" s="281">
        <f t="shared" si="0"/>
        <v>0</v>
      </c>
      <c r="P15" s="282">
        <f t="shared" si="1"/>
        <v>0</v>
      </c>
      <c r="Q15" s="263">
        <f t="shared" si="2"/>
        <v>0</v>
      </c>
      <c r="R15" s="267"/>
      <c r="S15" s="26"/>
      <c r="T15" s="25"/>
      <c r="U15" s="25"/>
      <c r="V15" s="25"/>
      <c r="W15" s="25"/>
      <c r="X15" s="25"/>
      <c r="Y15" s="25"/>
      <c r="Z15" s="25"/>
      <c r="AA15" s="261"/>
      <c r="AB15" s="264">
        <f t="shared" si="3"/>
        <v>0</v>
      </c>
      <c r="AC15" s="265">
        <f t="shared" si="3"/>
        <v>0</v>
      </c>
    </row>
    <row r="16" spans="1:29">
      <c r="A16" s="5">
        <v>11</v>
      </c>
      <c r="B16" s="6" t="s">
        <v>59</v>
      </c>
      <c r="C16" s="11" t="s">
        <v>60</v>
      </c>
      <c r="D16" s="266"/>
      <c r="E16" s="267"/>
      <c r="F16" s="26"/>
      <c r="G16" s="25"/>
      <c r="H16" s="25"/>
      <c r="I16" s="25"/>
      <c r="J16" s="25"/>
      <c r="K16" s="25"/>
      <c r="L16" s="25"/>
      <c r="M16" s="25"/>
      <c r="N16" s="261"/>
      <c r="O16" s="281">
        <f t="shared" si="0"/>
        <v>0</v>
      </c>
      <c r="P16" s="282">
        <f t="shared" si="1"/>
        <v>0</v>
      </c>
      <c r="Q16" s="263">
        <f t="shared" si="2"/>
        <v>0</v>
      </c>
      <c r="R16" s="267"/>
      <c r="S16" s="26"/>
      <c r="T16" s="25"/>
      <c r="U16" s="25"/>
      <c r="V16" s="25"/>
      <c r="W16" s="25"/>
      <c r="X16" s="25"/>
      <c r="Y16" s="25"/>
      <c r="Z16" s="25"/>
      <c r="AA16" s="261"/>
      <c r="AB16" s="264">
        <f t="shared" si="3"/>
        <v>0</v>
      </c>
      <c r="AC16" s="265">
        <f t="shared" si="3"/>
        <v>0</v>
      </c>
    </row>
    <row r="17" spans="1:29">
      <c r="A17" s="5">
        <v>12</v>
      </c>
      <c r="B17" s="6" t="s">
        <v>61</v>
      </c>
      <c r="C17" s="11" t="s">
        <v>62</v>
      </c>
      <c r="D17" s="266"/>
      <c r="E17" s="267"/>
      <c r="F17" s="26"/>
      <c r="G17" s="25"/>
      <c r="H17" s="25"/>
      <c r="I17" s="25"/>
      <c r="J17" s="25"/>
      <c r="K17" s="25"/>
      <c r="L17" s="25"/>
      <c r="M17" s="25"/>
      <c r="N17" s="261"/>
      <c r="O17" s="281">
        <f t="shared" si="0"/>
        <v>0</v>
      </c>
      <c r="P17" s="282">
        <f t="shared" si="1"/>
        <v>0</v>
      </c>
      <c r="Q17" s="263">
        <f t="shared" si="2"/>
        <v>0</v>
      </c>
      <c r="R17" s="267"/>
      <c r="S17" s="26"/>
      <c r="T17" s="25"/>
      <c r="U17" s="25"/>
      <c r="V17" s="25"/>
      <c r="W17" s="25"/>
      <c r="X17" s="25"/>
      <c r="Y17" s="25"/>
      <c r="Z17" s="25"/>
      <c r="AA17" s="261"/>
      <c r="AB17" s="264">
        <f t="shared" si="3"/>
        <v>0</v>
      </c>
      <c r="AC17" s="265">
        <f t="shared" si="3"/>
        <v>0</v>
      </c>
    </row>
    <row r="18" spans="1:29">
      <c r="A18" s="5">
        <v>13</v>
      </c>
      <c r="B18" s="6" t="s">
        <v>63</v>
      </c>
      <c r="C18" s="11" t="s">
        <v>64</v>
      </c>
      <c r="D18" s="266"/>
      <c r="E18" s="267"/>
      <c r="F18" s="26"/>
      <c r="G18" s="25"/>
      <c r="H18" s="25"/>
      <c r="I18" s="25"/>
      <c r="J18" s="25"/>
      <c r="K18" s="25"/>
      <c r="L18" s="25"/>
      <c r="M18" s="25"/>
      <c r="N18" s="261"/>
      <c r="O18" s="281">
        <f t="shared" si="0"/>
        <v>0</v>
      </c>
      <c r="P18" s="282">
        <f t="shared" si="1"/>
        <v>0</v>
      </c>
      <c r="Q18" s="263">
        <f t="shared" si="2"/>
        <v>0</v>
      </c>
      <c r="R18" s="267"/>
      <c r="S18" s="26"/>
      <c r="T18" s="25"/>
      <c r="U18" s="25"/>
      <c r="V18" s="25"/>
      <c r="W18" s="25"/>
      <c r="X18" s="25"/>
      <c r="Y18" s="25"/>
      <c r="Z18" s="25"/>
      <c r="AA18" s="261"/>
      <c r="AB18" s="264">
        <f t="shared" si="3"/>
        <v>0</v>
      </c>
      <c r="AC18" s="265">
        <f t="shared" si="3"/>
        <v>0</v>
      </c>
    </row>
    <row r="19" spans="1:29">
      <c r="A19" s="5">
        <v>14</v>
      </c>
      <c r="B19" s="6" t="s">
        <v>65</v>
      </c>
      <c r="C19" s="11" t="s">
        <v>66</v>
      </c>
      <c r="D19" s="266"/>
      <c r="E19" s="267"/>
      <c r="F19" s="26"/>
      <c r="G19" s="25"/>
      <c r="H19" s="25"/>
      <c r="I19" s="25"/>
      <c r="J19" s="25"/>
      <c r="K19" s="25"/>
      <c r="L19" s="25"/>
      <c r="M19" s="25"/>
      <c r="N19" s="261"/>
      <c r="O19" s="281">
        <f t="shared" si="0"/>
        <v>0</v>
      </c>
      <c r="P19" s="282">
        <f t="shared" si="1"/>
        <v>0</v>
      </c>
      <c r="Q19" s="263">
        <f t="shared" si="2"/>
        <v>0</v>
      </c>
      <c r="R19" s="267"/>
      <c r="S19" s="26"/>
      <c r="T19" s="25"/>
      <c r="U19" s="25"/>
      <c r="V19" s="25"/>
      <c r="W19" s="25"/>
      <c r="X19" s="25"/>
      <c r="Y19" s="25"/>
      <c r="Z19" s="25"/>
      <c r="AA19" s="261"/>
      <c r="AB19" s="264">
        <f t="shared" si="3"/>
        <v>0</v>
      </c>
      <c r="AC19" s="265">
        <f t="shared" si="3"/>
        <v>0</v>
      </c>
    </row>
    <row r="20" spans="1:29">
      <c r="A20" s="5">
        <v>15</v>
      </c>
      <c r="B20" s="6" t="s">
        <v>67</v>
      </c>
      <c r="C20" s="11" t="s">
        <v>68</v>
      </c>
      <c r="D20" s="266"/>
      <c r="E20" s="267"/>
      <c r="F20" s="26"/>
      <c r="G20" s="25"/>
      <c r="H20" s="25"/>
      <c r="I20" s="25"/>
      <c r="J20" s="25"/>
      <c r="K20" s="25"/>
      <c r="L20" s="25"/>
      <c r="M20" s="25"/>
      <c r="N20" s="261"/>
      <c r="O20" s="281">
        <f t="shared" si="0"/>
        <v>0</v>
      </c>
      <c r="P20" s="282">
        <f t="shared" si="1"/>
        <v>0</v>
      </c>
      <c r="Q20" s="263">
        <f t="shared" si="2"/>
        <v>0</v>
      </c>
      <c r="R20" s="267"/>
      <c r="S20" s="26"/>
      <c r="T20" s="25"/>
      <c r="U20" s="25"/>
      <c r="V20" s="25"/>
      <c r="W20" s="25"/>
      <c r="X20" s="25"/>
      <c r="Y20" s="25"/>
      <c r="Z20" s="25"/>
      <c r="AA20" s="261"/>
      <c r="AB20" s="264">
        <f t="shared" si="3"/>
        <v>0</v>
      </c>
      <c r="AC20" s="265">
        <f t="shared" si="3"/>
        <v>0</v>
      </c>
    </row>
    <row r="21" spans="1:29">
      <c r="A21" s="5">
        <v>16</v>
      </c>
      <c r="B21" s="6" t="s">
        <v>69</v>
      </c>
      <c r="C21" s="11" t="s">
        <v>70</v>
      </c>
      <c r="D21" s="266"/>
      <c r="E21" s="267"/>
      <c r="F21" s="26"/>
      <c r="G21" s="25"/>
      <c r="H21" s="25"/>
      <c r="I21" s="25"/>
      <c r="J21" s="25"/>
      <c r="K21" s="25"/>
      <c r="L21" s="25"/>
      <c r="M21" s="25"/>
      <c r="N21" s="261"/>
      <c r="O21" s="281">
        <f t="shared" si="0"/>
        <v>0</v>
      </c>
      <c r="P21" s="282">
        <f t="shared" si="1"/>
        <v>0</v>
      </c>
      <c r="Q21" s="263">
        <f t="shared" si="2"/>
        <v>0</v>
      </c>
      <c r="R21" s="267"/>
      <c r="S21" s="26"/>
      <c r="T21" s="25"/>
      <c r="U21" s="25"/>
      <c r="V21" s="25"/>
      <c r="W21" s="25"/>
      <c r="X21" s="25"/>
      <c r="Y21" s="25"/>
      <c r="Z21" s="25"/>
      <c r="AA21" s="261"/>
      <c r="AB21" s="264">
        <f t="shared" si="3"/>
        <v>0</v>
      </c>
      <c r="AC21" s="265">
        <f t="shared" si="3"/>
        <v>0</v>
      </c>
    </row>
    <row r="22" spans="1:29">
      <c r="A22" s="5">
        <v>17</v>
      </c>
      <c r="B22" s="6" t="s">
        <v>71</v>
      </c>
      <c r="C22" s="11" t="s">
        <v>72</v>
      </c>
      <c r="D22" s="266"/>
      <c r="E22" s="267"/>
      <c r="F22" s="26"/>
      <c r="G22" s="25"/>
      <c r="H22" s="25"/>
      <c r="I22" s="25"/>
      <c r="J22" s="25"/>
      <c r="K22" s="25"/>
      <c r="L22" s="25"/>
      <c r="M22" s="25"/>
      <c r="N22" s="261"/>
      <c r="O22" s="281">
        <f t="shared" si="0"/>
        <v>0</v>
      </c>
      <c r="P22" s="282">
        <f t="shared" si="1"/>
        <v>0</v>
      </c>
      <c r="Q22" s="263">
        <f t="shared" si="2"/>
        <v>0</v>
      </c>
      <c r="R22" s="267"/>
      <c r="S22" s="26"/>
      <c r="T22" s="25"/>
      <c r="U22" s="25"/>
      <c r="V22" s="25"/>
      <c r="W22" s="25"/>
      <c r="X22" s="25"/>
      <c r="Y22" s="25"/>
      <c r="Z22" s="25"/>
      <c r="AA22" s="261"/>
      <c r="AB22" s="264">
        <f t="shared" si="3"/>
        <v>0</v>
      </c>
      <c r="AC22" s="265">
        <f t="shared" si="3"/>
        <v>0</v>
      </c>
    </row>
    <row r="23" spans="1:29">
      <c r="A23" s="5">
        <v>18</v>
      </c>
      <c r="B23" s="6" t="s">
        <v>73</v>
      </c>
      <c r="C23" s="11" t="s">
        <v>74</v>
      </c>
      <c r="D23" s="266"/>
      <c r="E23" s="267"/>
      <c r="F23" s="26"/>
      <c r="G23" s="25"/>
      <c r="H23" s="25"/>
      <c r="I23" s="25"/>
      <c r="J23" s="25"/>
      <c r="K23" s="25"/>
      <c r="L23" s="25"/>
      <c r="M23" s="25"/>
      <c r="N23" s="261"/>
      <c r="O23" s="281">
        <f t="shared" si="0"/>
        <v>0</v>
      </c>
      <c r="P23" s="282">
        <f t="shared" si="1"/>
        <v>0</v>
      </c>
      <c r="Q23" s="263">
        <f t="shared" si="2"/>
        <v>0</v>
      </c>
      <c r="R23" s="267"/>
      <c r="S23" s="26"/>
      <c r="T23" s="25"/>
      <c r="U23" s="25"/>
      <c r="V23" s="25"/>
      <c r="W23" s="25"/>
      <c r="X23" s="25"/>
      <c r="Y23" s="25"/>
      <c r="Z23" s="25"/>
      <c r="AA23" s="261"/>
      <c r="AB23" s="264">
        <f t="shared" si="3"/>
        <v>0</v>
      </c>
      <c r="AC23" s="265">
        <f t="shared" si="3"/>
        <v>0</v>
      </c>
    </row>
    <row r="24" spans="1:29">
      <c r="A24" s="5">
        <v>19</v>
      </c>
      <c r="B24" s="6" t="s">
        <v>75</v>
      </c>
      <c r="C24" s="11" t="s">
        <v>76</v>
      </c>
      <c r="D24" s="266"/>
      <c r="E24" s="267"/>
      <c r="F24" s="26"/>
      <c r="G24" s="25"/>
      <c r="H24" s="25"/>
      <c r="I24" s="25"/>
      <c r="J24" s="25"/>
      <c r="K24" s="25"/>
      <c r="L24" s="25"/>
      <c r="M24" s="25"/>
      <c r="N24" s="261"/>
      <c r="O24" s="281">
        <f t="shared" si="0"/>
        <v>0</v>
      </c>
      <c r="P24" s="282">
        <f t="shared" si="1"/>
        <v>0</v>
      </c>
      <c r="Q24" s="263">
        <f t="shared" si="2"/>
        <v>0</v>
      </c>
      <c r="R24" s="267"/>
      <c r="S24" s="26"/>
      <c r="T24" s="25"/>
      <c r="U24" s="25"/>
      <c r="V24" s="25"/>
      <c r="W24" s="25"/>
      <c r="X24" s="25"/>
      <c r="Y24" s="25"/>
      <c r="Z24" s="25"/>
      <c r="AA24" s="261"/>
      <c r="AB24" s="264">
        <f t="shared" si="3"/>
        <v>0</v>
      </c>
      <c r="AC24" s="265">
        <f t="shared" si="3"/>
        <v>0</v>
      </c>
    </row>
    <row r="25" spans="1:29">
      <c r="A25" s="5">
        <v>20</v>
      </c>
      <c r="B25" s="6" t="s">
        <v>77</v>
      </c>
      <c r="C25" s="11" t="s">
        <v>78</v>
      </c>
      <c r="D25" s="266"/>
      <c r="E25" s="267"/>
      <c r="F25" s="26"/>
      <c r="G25" s="25"/>
      <c r="H25" s="25"/>
      <c r="I25" s="25"/>
      <c r="J25" s="25"/>
      <c r="K25" s="25"/>
      <c r="L25" s="25"/>
      <c r="M25" s="25"/>
      <c r="N25" s="261"/>
      <c r="O25" s="281">
        <f t="shared" si="0"/>
        <v>0</v>
      </c>
      <c r="P25" s="282">
        <f t="shared" si="1"/>
        <v>0</v>
      </c>
      <c r="Q25" s="263">
        <f t="shared" si="2"/>
        <v>0</v>
      </c>
      <c r="R25" s="267"/>
      <c r="S25" s="26"/>
      <c r="T25" s="25"/>
      <c r="U25" s="25"/>
      <c r="V25" s="25"/>
      <c r="W25" s="25"/>
      <c r="X25" s="25"/>
      <c r="Y25" s="25"/>
      <c r="Z25" s="25"/>
      <c r="AA25" s="261"/>
      <c r="AB25" s="264">
        <f t="shared" si="3"/>
        <v>0</v>
      </c>
      <c r="AC25" s="265">
        <f t="shared" si="3"/>
        <v>0</v>
      </c>
    </row>
    <row r="26" spans="1:29">
      <c r="A26" s="5">
        <v>21</v>
      </c>
      <c r="B26" s="6" t="s">
        <v>79</v>
      </c>
      <c r="C26" s="11" t="s">
        <v>80</v>
      </c>
      <c r="D26" s="266"/>
      <c r="E26" s="267"/>
      <c r="F26" s="26"/>
      <c r="G26" s="25"/>
      <c r="H26" s="25"/>
      <c r="I26" s="25"/>
      <c r="J26" s="25"/>
      <c r="K26" s="25"/>
      <c r="L26" s="25"/>
      <c r="M26" s="25"/>
      <c r="N26" s="261"/>
      <c r="O26" s="281">
        <f t="shared" si="0"/>
        <v>0</v>
      </c>
      <c r="P26" s="282">
        <f t="shared" si="1"/>
        <v>0</v>
      </c>
      <c r="Q26" s="263">
        <f t="shared" si="2"/>
        <v>0</v>
      </c>
      <c r="R26" s="267"/>
      <c r="S26" s="26"/>
      <c r="T26" s="25"/>
      <c r="U26" s="25"/>
      <c r="V26" s="25"/>
      <c r="W26" s="25"/>
      <c r="X26" s="25"/>
      <c r="Y26" s="25"/>
      <c r="Z26" s="25"/>
      <c r="AA26" s="261"/>
      <c r="AB26" s="264">
        <f t="shared" si="3"/>
        <v>0</v>
      </c>
      <c r="AC26" s="265">
        <f t="shared" si="3"/>
        <v>0</v>
      </c>
    </row>
    <row r="27" spans="1:29">
      <c r="A27" s="5">
        <v>22</v>
      </c>
      <c r="B27" s="6" t="s">
        <v>81</v>
      </c>
      <c r="C27" s="11" t="s">
        <v>82</v>
      </c>
      <c r="D27" s="266"/>
      <c r="E27" s="267"/>
      <c r="F27" s="26"/>
      <c r="G27" s="25"/>
      <c r="H27" s="25"/>
      <c r="I27" s="25"/>
      <c r="J27" s="25"/>
      <c r="K27" s="25"/>
      <c r="L27" s="25"/>
      <c r="M27" s="25"/>
      <c r="N27" s="261"/>
      <c r="O27" s="281">
        <f t="shared" si="0"/>
        <v>0</v>
      </c>
      <c r="P27" s="282">
        <f t="shared" si="1"/>
        <v>0</v>
      </c>
      <c r="Q27" s="263">
        <f t="shared" si="2"/>
        <v>0</v>
      </c>
      <c r="R27" s="267"/>
      <c r="S27" s="26"/>
      <c r="T27" s="25"/>
      <c r="U27" s="25"/>
      <c r="V27" s="25"/>
      <c r="W27" s="25"/>
      <c r="X27" s="25"/>
      <c r="Y27" s="25"/>
      <c r="Z27" s="25"/>
      <c r="AA27" s="261"/>
      <c r="AB27" s="264">
        <f t="shared" si="3"/>
        <v>0</v>
      </c>
      <c r="AC27" s="265">
        <f t="shared" si="3"/>
        <v>0</v>
      </c>
    </row>
    <row r="28" spans="1:29">
      <c r="A28" s="5">
        <v>23</v>
      </c>
      <c r="B28" s="6" t="s">
        <v>83</v>
      </c>
      <c r="C28" s="11" t="s">
        <v>84</v>
      </c>
      <c r="D28" s="266"/>
      <c r="E28" s="267"/>
      <c r="F28" s="26"/>
      <c r="G28" s="25"/>
      <c r="H28" s="25"/>
      <c r="I28" s="25"/>
      <c r="J28" s="25"/>
      <c r="K28" s="25"/>
      <c r="L28" s="25"/>
      <c r="M28" s="25"/>
      <c r="N28" s="261"/>
      <c r="O28" s="281">
        <f t="shared" si="0"/>
        <v>0</v>
      </c>
      <c r="P28" s="282">
        <f t="shared" si="1"/>
        <v>0</v>
      </c>
      <c r="Q28" s="263">
        <f t="shared" si="2"/>
        <v>0</v>
      </c>
      <c r="R28" s="267"/>
      <c r="S28" s="26"/>
      <c r="T28" s="25"/>
      <c r="U28" s="25"/>
      <c r="V28" s="25"/>
      <c r="W28" s="25"/>
      <c r="X28" s="25"/>
      <c r="Y28" s="25"/>
      <c r="Z28" s="25"/>
      <c r="AA28" s="261"/>
      <c r="AB28" s="264">
        <f t="shared" si="3"/>
        <v>0</v>
      </c>
      <c r="AC28" s="265">
        <f t="shared" si="3"/>
        <v>0</v>
      </c>
    </row>
    <row r="29" spans="1:29">
      <c r="A29" s="5">
        <v>24</v>
      </c>
      <c r="B29" s="6" t="s">
        <v>85</v>
      </c>
      <c r="C29" s="11" t="s">
        <v>86</v>
      </c>
      <c r="D29" s="266"/>
      <c r="E29" s="267"/>
      <c r="F29" s="26"/>
      <c r="G29" s="25"/>
      <c r="H29" s="25"/>
      <c r="I29" s="25"/>
      <c r="J29" s="25"/>
      <c r="K29" s="25"/>
      <c r="L29" s="25"/>
      <c r="M29" s="25"/>
      <c r="N29" s="261"/>
      <c r="O29" s="281">
        <f t="shared" si="0"/>
        <v>0</v>
      </c>
      <c r="P29" s="282">
        <f t="shared" si="1"/>
        <v>0</v>
      </c>
      <c r="Q29" s="263">
        <f t="shared" si="2"/>
        <v>0</v>
      </c>
      <c r="R29" s="267"/>
      <c r="S29" s="26"/>
      <c r="T29" s="25"/>
      <c r="U29" s="25"/>
      <c r="V29" s="25"/>
      <c r="W29" s="25"/>
      <c r="X29" s="25"/>
      <c r="Y29" s="25"/>
      <c r="Z29" s="25"/>
      <c r="AA29" s="261"/>
      <c r="AB29" s="264">
        <f t="shared" si="3"/>
        <v>0</v>
      </c>
      <c r="AC29" s="265">
        <f t="shared" si="3"/>
        <v>0</v>
      </c>
    </row>
    <row r="30" spans="1:29">
      <c r="A30" s="5">
        <v>25</v>
      </c>
      <c r="B30" s="6" t="s">
        <v>87</v>
      </c>
      <c r="C30" s="11" t="s">
        <v>88</v>
      </c>
      <c r="D30" s="266"/>
      <c r="E30" s="267"/>
      <c r="F30" s="26"/>
      <c r="G30" s="25"/>
      <c r="H30" s="25"/>
      <c r="I30" s="25"/>
      <c r="J30" s="25"/>
      <c r="K30" s="25"/>
      <c r="L30" s="25"/>
      <c r="M30" s="25"/>
      <c r="N30" s="261"/>
      <c r="O30" s="281">
        <f t="shared" si="0"/>
        <v>0</v>
      </c>
      <c r="P30" s="282">
        <f t="shared" si="1"/>
        <v>0</v>
      </c>
      <c r="Q30" s="263">
        <f t="shared" si="2"/>
        <v>0</v>
      </c>
      <c r="R30" s="267"/>
      <c r="S30" s="26"/>
      <c r="T30" s="25"/>
      <c r="U30" s="25"/>
      <c r="V30" s="25"/>
      <c r="W30" s="25"/>
      <c r="X30" s="25"/>
      <c r="Y30" s="25"/>
      <c r="Z30" s="25"/>
      <c r="AA30" s="261"/>
      <c r="AB30" s="264">
        <f t="shared" si="3"/>
        <v>0</v>
      </c>
      <c r="AC30" s="265">
        <f t="shared" si="3"/>
        <v>0</v>
      </c>
    </row>
    <row r="31" spans="1:29">
      <c r="A31" s="5">
        <v>26</v>
      </c>
      <c r="B31" s="6" t="s">
        <v>89</v>
      </c>
      <c r="C31" s="11" t="s">
        <v>90</v>
      </c>
      <c r="D31" s="266"/>
      <c r="E31" s="267"/>
      <c r="F31" s="26"/>
      <c r="G31" s="25"/>
      <c r="H31" s="25"/>
      <c r="I31" s="25"/>
      <c r="J31" s="25"/>
      <c r="K31" s="25"/>
      <c r="L31" s="25"/>
      <c r="M31" s="25"/>
      <c r="N31" s="261"/>
      <c r="O31" s="281">
        <f t="shared" si="0"/>
        <v>0</v>
      </c>
      <c r="P31" s="282">
        <f t="shared" si="1"/>
        <v>0</v>
      </c>
      <c r="Q31" s="263">
        <f t="shared" si="2"/>
        <v>0</v>
      </c>
      <c r="R31" s="267"/>
      <c r="S31" s="26"/>
      <c r="T31" s="25"/>
      <c r="U31" s="25"/>
      <c r="V31" s="25"/>
      <c r="W31" s="25"/>
      <c r="X31" s="25"/>
      <c r="Y31" s="25"/>
      <c r="Z31" s="25"/>
      <c r="AA31" s="261"/>
      <c r="AB31" s="264">
        <f t="shared" si="3"/>
        <v>0</v>
      </c>
      <c r="AC31" s="265">
        <f t="shared" si="3"/>
        <v>0</v>
      </c>
    </row>
    <row r="32" spans="1:29">
      <c r="A32" s="5">
        <v>27</v>
      </c>
      <c r="B32" s="6" t="s">
        <v>91</v>
      </c>
      <c r="C32" s="11" t="s">
        <v>92</v>
      </c>
      <c r="D32" s="266"/>
      <c r="E32" s="267"/>
      <c r="F32" s="26"/>
      <c r="G32" s="25"/>
      <c r="H32" s="25"/>
      <c r="I32" s="25"/>
      <c r="J32" s="25"/>
      <c r="K32" s="25"/>
      <c r="L32" s="25"/>
      <c r="M32" s="25"/>
      <c r="N32" s="261"/>
      <c r="O32" s="281">
        <f t="shared" si="0"/>
        <v>0</v>
      </c>
      <c r="P32" s="282">
        <f t="shared" si="1"/>
        <v>0</v>
      </c>
      <c r="Q32" s="263">
        <f t="shared" si="2"/>
        <v>0</v>
      </c>
      <c r="R32" s="267"/>
      <c r="S32" s="26"/>
      <c r="T32" s="25"/>
      <c r="U32" s="25"/>
      <c r="V32" s="25"/>
      <c r="W32" s="25"/>
      <c r="X32" s="25"/>
      <c r="Y32" s="25"/>
      <c r="Z32" s="25"/>
      <c r="AA32" s="261"/>
      <c r="AB32" s="264">
        <f t="shared" si="3"/>
        <v>0</v>
      </c>
      <c r="AC32" s="265">
        <f t="shared" si="3"/>
        <v>0</v>
      </c>
    </row>
    <row r="33" spans="1:29">
      <c r="A33" s="5">
        <v>28</v>
      </c>
      <c r="B33" s="6" t="s">
        <v>93</v>
      </c>
      <c r="C33" s="11" t="s">
        <v>94</v>
      </c>
      <c r="D33" s="266"/>
      <c r="E33" s="267"/>
      <c r="F33" s="26"/>
      <c r="G33" s="25"/>
      <c r="H33" s="25"/>
      <c r="I33" s="25"/>
      <c r="J33" s="25"/>
      <c r="K33" s="25"/>
      <c r="L33" s="25"/>
      <c r="M33" s="25"/>
      <c r="N33" s="261"/>
      <c r="O33" s="281">
        <f t="shared" si="0"/>
        <v>0</v>
      </c>
      <c r="P33" s="282">
        <f t="shared" si="1"/>
        <v>0</v>
      </c>
      <c r="Q33" s="263">
        <f t="shared" si="2"/>
        <v>0</v>
      </c>
      <c r="R33" s="267"/>
      <c r="S33" s="26"/>
      <c r="T33" s="25"/>
      <c r="U33" s="25"/>
      <c r="V33" s="25"/>
      <c r="W33" s="25"/>
      <c r="X33" s="25"/>
      <c r="Y33" s="25"/>
      <c r="Z33" s="25"/>
      <c r="AA33" s="261"/>
      <c r="AB33" s="264">
        <f t="shared" si="3"/>
        <v>0</v>
      </c>
      <c r="AC33" s="265">
        <f t="shared" si="3"/>
        <v>0</v>
      </c>
    </row>
    <row r="34" spans="1:29">
      <c r="A34" s="5">
        <v>29</v>
      </c>
      <c r="B34" s="6" t="s">
        <v>95</v>
      </c>
      <c r="C34" s="11" t="s">
        <v>96</v>
      </c>
      <c r="D34" s="266"/>
      <c r="E34" s="267"/>
      <c r="F34" s="26"/>
      <c r="G34" s="25"/>
      <c r="H34" s="25"/>
      <c r="I34" s="25"/>
      <c r="J34" s="25"/>
      <c r="K34" s="25"/>
      <c r="L34" s="25"/>
      <c r="M34" s="25"/>
      <c r="N34" s="261"/>
      <c r="O34" s="281">
        <f t="shared" si="0"/>
        <v>0</v>
      </c>
      <c r="P34" s="282">
        <f t="shared" si="1"/>
        <v>0</v>
      </c>
      <c r="Q34" s="263">
        <f t="shared" si="2"/>
        <v>0</v>
      </c>
      <c r="R34" s="267"/>
      <c r="S34" s="26"/>
      <c r="T34" s="25"/>
      <c r="U34" s="25"/>
      <c r="V34" s="25"/>
      <c r="W34" s="25"/>
      <c r="X34" s="25"/>
      <c r="Y34" s="25"/>
      <c r="Z34" s="25"/>
      <c r="AA34" s="261"/>
      <c r="AB34" s="264">
        <f t="shared" si="3"/>
        <v>0</v>
      </c>
      <c r="AC34" s="265">
        <f t="shared" si="3"/>
        <v>0</v>
      </c>
    </row>
    <row r="35" spans="1:29">
      <c r="A35" s="5">
        <v>30</v>
      </c>
      <c r="B35" s="6" t="s">
        <v>97</v>
      </c>
      <c r="C35" s="11" t="s">
        <v>98</v>
      </c>
      <c r="D35" s="266"/>
      <c r="E35" s="267"/>
      <c r="F35" s="26"/>
      <c r="G35" s="25"/>
      <c r="H35" s="25"/>
      <c r="I35" s="25"/>
      <c r="J35" s="25"/>
      <c r="K35" s="25"/>
      <c r="L35" s="25"/>
      <c r="M35" s="25"/>
      <c r="N35" s="261"/>
      <c r="O35" s="281">
        <f t="shared" si="0"/>
        <v>0</v>
      </c>
      <c r="P35" s="282">
        <f t="shared" si="1"/>
        <v>0</v>
      </c>
      <c r="Q35" s="263">
        <f t="shared" si="2"/>
        <v>0</v>
      </c>
      <c r="R35" s="267"/>
      <c r="S35" s="26"/>
      <c r="T35" s="25"/>
      <c r="U35" s="25"/>
      <c r="V35" s="25"/>
      <c r="W35" s="25"/>
      <c r="X35" s="25"/>
      <c r="Y35" s="25"/>
      <c r="Z35" s="25"/>
      <c r="AA35" s="261"/>
      <c r="AB35" s="264">
        <f t="shared" si="3"/>
        <v>0</v>
      </c>
      <c r="AC35" s="265">
        <f t="shared" si="3"/>
        <v>0</v>
      </c>
    </row>
    <row r="36" spans="1:29">
      <c r="A36" s="5">
        <v>31</v>
      </c>
      <c r="B36" s="6" t="s">
        <v>99</v>
      </c>
      <c r="C36" s="11" t="s">
        <v>100</v>
      </c>
      <c r="D36" s="266"/>
      <c r="E36" s="267"/>
      <c r="F36" s="26"/>
      <c r="G36" s="25"/>
      <c r="H36" s="25"/>
      <c r="I36" s="25"/>
      <c r="J36" s="25"/>
      <c r="K36" s="25"/>
      <c r="L36" s="25"/>
      <c r="M36" s="25"/>
      <c r="N36" s="261"/>
      <c r="O36" s="281">
        <f t="shared" si="0"/>
        <v>0</v>
      </c>
      <c r="P36" s="282">
        <f t="shared" si="1"/>
        <v>0</v>
      </c>
      <c r="Q36" s="263">
        <f t="shared" si="2"/>
        <v>0</v>
      </c>
      <c r="R36" s="267"/>
      <c r="S36" s="26"/>
      <c r="T36" s="25"/>
      <c r="U36" s="25"/>
      <c r="V36" s="25"/>
      <c r="W36" s="25"/>
      <c r="X36" s="25"/>
      <c r="Y36" s="25"/>
      <c r="Z36" s="25"/>
      <c r="AA36" s="261"/>
      <c r="AB36" s="264">
        <f t="shared" si="3"/>
        <v>0</v>
      </c>
      <c r="AC36" s="265">
        <f t="shared" si="3"/>
        <v>0</v>
      </c>
    </row>
    <row r="37" spans="1:29">
      <c r="A37" s="5">
        <v>32</v>
      </c>
      <c r="B37" s="6" t="s">
        <v>101</v>
      </c>
      <c r="C37" s="11" t="s">
        <v>102</v>
      </c>
      <c r="D37" s="266"/>
      <c r="E37" s="267"/>
      <c r="F37" s="26"/>
      <c r="G37" s="25"/>
      <c r="H37" s="25"/>
      <c r="I37" s="25"/>
      <c r="J37" s="25"/>
      <c r="K37" s="25"/>
      <c r="L37" s="25"/>
      <c r="M37" s="25"/>
      <c r="N37" s="261"/>
      <c r="O37" s="281">
        <f t="shared" si="0"/>
        <v>0</v>
      </c>
      <c r="P37" s="282">
        <f t="shared" si="1"/>
        <v>0</v>
      </c>
      <c r="Q37" s="263">
        <f t="shared" si="2"/>
        <v>0</v>
      </c>
      <c r="R37" s="267"/>
      <c r="S37" s="26"/>
      <c r="T37" s="25"/>
      <c r="U37" s="25"/>
      <c r="V37" s="25"/>
      <c r="W37" s="25"/>
      <c r="X37" s="25"/>
      <c r="Y37" s="25"/>
      <c r="Z37" s="25"/>
      <c r="AA37" s="261"/>
      <c r="AB37" s="264">
        <f t="shared" si="3"/>
        <v>0</v>
      </c>
      <c r="AC37" s="265">
        <f t="shared" si="3"/>
        <v>0</v>
      </c>
    </row>
    <row r="38" spans="1:29">
      <c r="A38" s="5">
        <v>33</v>
      </c>
      <c r="B38" s="6" t="s">
        <v>103</v>
      </c>
      <c r="C38" s="11" t="s">
        <v>104</v>
      </c>
      <c r="D38" s="266"/>
      <c r="E38" s="267"/>
      <c r="F38" s="26"/>
      <c r="G38" s="25"/>
      <c r="H38" s="25"/>
      <c r="I38" s="25"/>
      <c r="J38" s="25"/>
      <c r="K38" s="25"/>
      <c r="L38" s="25"/>
      <c r="M38" s="25"/>
      <c r="N38" s="261"/>
      <c r="O38" s="281">
        <f t="shared" si="0"/>
        <v>0</v>
      </c>
      <c r="P38" s="282">
        <f t="shared" si="1"/>
        <v>0</v>
      </c>
      <c r="Q38" s="263">
        <f t="shared" si="2"/>
        <v>0</v>
      </c>
      <c r="R38" s="267"/>
      <c r="S38" s="26"/>
      <c r="T38" s="25"/>
      <c r="U38" s="25"/>
      <c r="V38" s="25"/>
      <c r="W38" s="25"/>
      <c r="X38" s="25"/>
      <c r="Y38" s="25"/>
      <c r="Z38" s="25"/>
      <c r="AA38" s="261"/>
      <c r="AB38" s="264">
        <f t="shared" si="3"/>
        <v>0</v>
      </c>
      <c r="AC38" s="265">
        <f t="shared" si="3"/>
        <v>0</v>
      </c>
    </row>
    <row r="39" spans="1:29">
      <c r="A39" s="5">
        <v>34</v>
      </c>
      <c r="B39" s="6" t="s">
        <v>105</v>
      </c>
      <c r="C39" s="11" t="s">
        <v>106</v>
      </c>
      <c r="D39" s="266"/>
      <c r="E39" s="267"/>
      <c r="F39" s="26"/>
      <c r="G39" s="25"/>
      <c r="H39" s="25"/>
      <c r="I39" s="25"/>
      <c r="J39" s="25"/>
      <c r="K39" s="25"/>
      <c r="L39" s="25"/>
      <c r="M39" s="25"/>
      <c r="N39" s="261"/>
      <c r="O39" s="281">
        <f t="shared" si="0"/>
        <v>0</v>
      </c>
      <c r="P39" s="282">
        <f t="shared" si="1"/>
        <v>0</v>
      </c>
      <c r="Q39" s="263">
        <f t="shared" si="2"/>
        <v>0</v>
      </c>
      <c r="R39" s="267"/>
      <c r="S39" s="26"/>
      <c r="T39" s="25"/>
      <c r="U39" s="25"/>
      <c r="V39" s="25"/>
      <c r="W39" s="25"/>
      <c r="X39" s="25"/>
      <c r="Y39" s="25"/>
      <c r="Z39" s="25"/>
      <c r="AA39" s="261"/>
      <c r="AB39" s="264">
        <f t="shared" si="3"/>
        <v>0</v>
      </c>
      <c r="AC39" s="265">
        <f t="shared" si="3"/>
        <v>0</v>
      </c>
    </row>
    <row r="40" spans="1:29">
      <c r="A40" s="5">
        <v>35</v>
      </c>
      <c r="B40" s="6" t="s">
        <v>107</v>
      </c>
      <c r="C40" s="11" t="s">
        <v>108</v>
      </c>
      <c r="D40" s="266"/>
      <c r="E40" s="267"/>
      <c r="F40" s="26"/>
      <c r="G40" s="25"/>
      <c r="H40" s="25"/>
      <c r="I40" s="25"/>
      <c r="J40" s="25"/>
      <c r="K40" s="25"/>
      <c r="L40" s="25"/>
      <c r="M40" s="25"/>
      <c r="N40" s="261"/>
      <c r="O40" s="281">
        <f t="shared" si="0"/>
        <v>0</v>
      </c>
      <c r="P40" s="282">
        <f t="shared" si="1"/>
        <v>0</v>
      </c>
      <c r="Q40" s="263">
        <f t="shared" si="2"/>
        <v>0</v>
      </c>
      <c r="R40" s="267"/>
      <c r="S40" s="26"/>
      <c r="T40" s="25"/>
      <c r="U40" s="25"/>
      <c r="V40" s="25"/>
      <c r="W40" s="25"/>
      <c r="X40" s="25"/>
      <c r="Y40" s="25"/>
      <c r="Z40" s="25"/>
      <c r="AA40" s="261"/>
      <c r="AB40" s="264">
        <f t="shared" si="3"/>
        <v>0</v>
      </c>
      <c r="AC40" s="265">
        <f t="shared" si="3"/>
        <v>0</v>
      </c>
    </row>
    <row r="41" spans="1:29">
      <c r="A41" s="5">
        <v>36</v>
      </c>
      <c r="B41" s="6" t="s">
        <v>109</v>
      </c>
      <c r="C41" s="11" t="s">
        <v>110</v>
      </c>
      <c r="D41" s="266"/>
      <c r="E41" s="267"/>
      <c r="F41" s="26"/>
      <c r="G41" s="25"/>
      <c r="H41" s="25"/>
      <c r="I41" s="25"/>
      <c r="J41" s="25"/>
      <c r="K41" s="25"/>
      <c r="L41" s="25"/>
      <c r="M41" s="25"/>
      <c r="N41" s="261"/>
      <c r="O41" s="281">
        <f t="shared" si="0"/>
        <v>0</v>
      </c>
      <c r="P41" s="282">
        <f t="shared" si="1"/>
        <v>0</v>
      </c>
      <c r="Q41" s="263">
        <f t="shared" si="2"/>
        <v>0</v>
      </c>
      <c r="R41" s="267"/>
      <c r="S41" s="26"/>
      <c r="T41" s="25"/>
      <c r="U41" s="25"/>
      <c r="V41" s="25"/>
      <c r="W41" s="25"/>
      <c r="X41" s="25"/>
      <c r="Y41" s="25"/>
      <c r="Z41" s="25"/>
      <c r="AA41" s="261"/>
      <c r="AB41" s="264">
        <f t="shared" si="3"/>
        <v>0</v>
      </c>
      <c r="AC41" s="265">
        <f t="shared" si="3"/>
        <v>0</v>
      </c>
    </row>
    <row r="42" spans="1:29">
      <c r="A42" s="5">
        <v>37</v>
      </c>
      <c r="B42" s="6" t="s">
        <v>111</v>
      </c>
      <c r="C42" s="11" t="s">
        <v>112</v>
      </c>
      <c r="D42" s="266"/>
      <c r="E42" s="267"/>
      <c r="F42" s="26"/>
      <c r="G42" s="25"/>
      <c r="H42" s="25"/>
      <c r="I42" s="25"/>
      <c r="J42" s="25"/>
      <c r="K42" s="25"/>
      <c r="L42" s="25"/>
      <c r="M42" s="25"/>
      <c r="N42" s="261"/>
      <c r="O42" s="281">
        <f t="shared" si="0"/>
        <v>0</v>
      </c>
      <c r="P42" s="282">
        <f t="shared" si="1"/>
        <v>0</v>
      </c>
      <c r="Q42" s="263">
        <f t="shared" si="2"/>
        <v>0</v>
      </c>
      <c r="R42" s="267"/>
      <c r="S42" s="26"/>
      <c r="T42" s="25"/>
      <c r="U42" s="25"/>
      <c r="V42" s="25"/>
      <c r="W42" s="25"/>
      <c r="X42" s="25"/>
      <c r="Y42" s="25"/>
      <c r="Z42" s="25"/>
      <c r="AA42" s="261"/>
      <c r="AB42" s="264">
        <f t="shared" si="3"/>
        <v>0</v>
      </c>
      <c r="AC42" s="265">
        <f t="shared" si="3"/>
        <v>0</v>
      </c>
    </row>
    <row r="43" spans="1:29">
      <c r="A43" s="5">
        <v>38</v>
      </c>
      <c r="B43" s="6" t="s">
        <v>113</v>
      </c>
      <c r="C43" s="11" t="s">
        <v>114</v>
      </c>
      <c r="D43" s="266"/>
      <c r="E43" s="267"/>
      <c r="F43" s="26"/>
      <c r="G43" s="25"/>
      <c r="H43" s="25"/>
      <c r="I43" s="25"/>
      <c r="J43" s="25"/>
      <c r="K43" s="25"/>
      <c r="L43" s="25"/>
      <c r="M43" s="25"/>
      <c r="N43" s="261"/>
      <c r="O43" s="281">
        <f t="shared" si="0"/>
        <v>0</v>
      </c>
      <c r="P43" s="282">
        <f t="shared" si="1"/>
        <v>0</v>
      </c>
      <c r="Q43" s="263">
        <f t="shared" si="2"/>
        <v>0</v>
      </c>
      <c r="R43" s="267"/>
      <c r="S43" s="26"/>
      <c r="T43" s="25"/>
      <c r="U43" s="25"/>
      <c r="V43" s="25"/>
      <c r="W43" s="25"/>
      <c r="X43" s="25"/>
      <c r="Y43" s="25"/>
      <c r="Z43" s="25"/>
      <c r="AA43" s="261"/>
      <c r="AB43" s="264">
        <f t="shared" si="3"/>
        <v>0</v>
      </c>
      <c r="AC43" s="265">
        <f t="shared" si="3"/>
        <v>0</v>
      </c>
    </row>
    <row r="44" spans="1:29">
      <c r="A44" s="5">
        <v>39</v>
      </c>
      <c r="B44" s="6" t="s">
        <v>115</v>
      </c>
      <c r="C44" s="11" t="s">
        <v>116</v>
      </c>
      <c r="D44" s="266"/>
      <c r="E44" s="267"/>
      <c r="F44" s="26"/>
      <c r="G44" s="25"/>
      <c r="H44" s="25"/>
      <c r="I44" s="25"/>
      <c r="J44" s="25"/>
      <c r="K44" s="25"/>
      <c r="L44" s="25"/>
      <c r="M44" s="25"/>
      <c r="N44" s="261"/>
      <c r="O44" s="281">
        <f t="shared" si="0"/>
        <v>0</v>
      </c>
      <c r="P44" s="282">
        <f t="shared" si="1"/>
        <v>0</v>
      </c>
      <c r="Q44" s="263">
        <f t="shared" si="2"/>
        <v>0</v>
      </c>
      <c r="R44" s="267"/>
      <c r="S44" s="26"/>
      <c r="T44" s="25"/>
      <c r="U44" s="25"/>
      <c r="V44" s="25"/>
      <c r="W44" s="25"/>
      <c r="X44" s="25"/>
      <c r="Y44" s="25"/>
      <c r="Z44" s="25"/>
      <c r="AA44" s="261"/>
      <c r="AB44" s="264">
        <f t="shared" si="3"/>
        <v>0</v>
      </c>
      <c r="AC44" s="265">
        <f t="shared" si="3"/>
        <v>0</v>
      </c>
    </row>
    <row r="45" spans="1:29">
      <c r="A45" s="5">
        <v>40</v>
      </c>
      <c r="B45" s="6" t="s">
        <v>117</v>
      </c>
      <c r="C45" s="11" t="s">
        <v>118</v>
      </c>
      <c r="D45" s="266"/>
      <c r="E45" s="267"/>
      <c r="F45" s="26"/>
      <c r="G45" s="25"/>
      <c r="H45" s="25"/>
      <c r="I45" s="25"/>
      <c r="J45" s="25"/>
      <c r="K45" s="25"/>
      <c r="L45" s="25"/>
      <c r="M45" s="25"/>
      <c r="N45" s="261"/>
      <c r="O45" s="281">
        <f t="shared" si="0"/>
        <v>0</v>
      </c>
      <c r="P45" s="282">
        <f t="shared" si="1"/>
        <v>0</v>
      </c>
      <c r="Q45" s="263">
        <f t="shared" si="2"/>
        <v>0</v>
      </c>
      <c r="R45" s="267"/>
      <c r="S45" s="26"/>
      <c r="T45" s="25"/>
      <c r="U45" s="25"/>
      <c r="V45" s="25"/>
      <c r="W45" s="25"/>
      <c r="X45" s="25"/>
      <c r="Y45" s="25"/>
      <c r="Z45" s="25"/>
      <c r="AA45" s="261"/>
      <c r="AB45" s="264">
        <f t="shared" si="3"/>
        <v>0</v>
      </c>
      <c r="AC45" s="265">
        <f t="shared" si="3"/>
        <v>0</v>
      </c>
    </row>
    <row r="46" spans="1:29">
      <c r="A46" s="5">
        <v>41</v>
      </c>
      <c r="B46" s="6" t="s">
        <v>119</v>
      </c>
      <c r="C46" s="11" t="s">
        <v>120</v>
      </c>
      <c r="D46" s="266"/>
      <c r="E46" s="267"/>
      <c r="F46" s="26"/>
      <c r="G46" s="25"/>
      <c r="H46" s="25"/>
      <c r="I46" s="25"/>
      <c r="J46" s="25"/>
      <c r="K46" s="25"/>
      <c r="L46" s="25"/>
      <c r="M46" s="25"/>
      <c r="N46" s="261"/>
      <c r="O46" s="281">
        <f t="shared" si="0"/>
        <v>0</v>
      </c>
      <c r="P46" s="282">
        <f t="shared" si="1"/>
        <v>0</v>
      </c>
      <c r="Q46" s="263">
        <f t="shared" si="2"/>
        <v>0</v>
      </c>
      <c r="R46" s="267"/>
      <c r="S46" s="26"/>
      <c r="T46" s="25"/>
      <c r="U46" s="25"/>
      <c r="V46" s="25"/>
      <c r="W46" s="25"/>
      <c r="X46" s="25"/>
      <c r="Y46" s="25"/>
      <c r="Z46" s="25"/>
      <c r="AA46" s="261"/>
      <c r="AB46" s="264">
        <f t="shared" si="3"/>
        <v>0</v>
      </c>
      <c r="AC46" s="265">
        <f t="shared" si="3"/>
        <v>0</v>
      </c>
    </row>
    <row r="47" spans="1:29">
      <c r="A47" s="5">
        <v>42</v>
      </c>
      <c r="B47" s="6" t="s">
        <v>121</v>
      </c>
      <c r="C47" s="11" t="s">
        <v>122</v>
      </c>
      <c r="D47" s="266"/>
      <c r="E47" s="267"/>
      <c r="F47" s="26"/>
      <c r="G47" s="25"/>
      <c r="H47" s="25"/>
      <c r="I47" s="25"/>
      <c r="J47" s="25"/>
      <c r="K47" s="25"/>
      <c r="L47" s="25"/>
      <c r="M47" s="25"/>
      <c r="N47" s="261"/>
      <c r="O47" s="281">
        <f t="shared" si="0"/>
        <v>0</v>
      </c>
      <c r="P47" s="282">
        <f t="shared" si="1"/>
        <v>0</v>
      </c>
      <c r="Q47" s="263">
        <f t="shared" si="2"/>
        <v>0</v>
      </c>
      <c r="R47" s="267"/>
      <c r="S47" s="26"/>
      <c r="T47" s="25"/>
      <c r="U47" s="25"/>
      <c r="V47" s="25"/>
      <c r="W47" s="25"/>
      <c r="X47" s="25"/>
      <c r="Y47" s="25"/>
      <c r="Z47" s="25"/>
      <c r="AA47" s="261"/>
      <c r="AB47" s="264">
        <f t="shared" si="3"/>
        <v>0</v>
      </c>
      <c r="AC47" s="265">
        <f t="shared" si="3"/>
        <v>0</v>
      </c>
    </row>
    <row r="48" spans="1:29">
      <c r="A48" s="5">
        <v>43</v>
      </c>
      <c r="B48" s="6" t="s">
        <v>123</v>
      </c>
      <c r="C48" s="11" t="s">
        <v>124</v>
      </c>
      <c r="D48" s="266"/>
      <c r="E48" s="267"/>
      <c r="F48" s="26"/>
      <c r="G48" s="25"/>
      <c r="H48" s="25"/>
      <c r="I48" s="25"/>
      <c r="J48" s="25"/>
      <c r="K48" s="25"/>
      <c r="L48" s="25"/>
      <c r="M48" s="25"/>
      <c r="N48" s="261"/>
      <c r="O48" s="281">
        <f t="shared" si="0"/>
        <v>0</v>
      </c>
      <c r="P48" s="282">
        <f t="shared" si="1"/>
        <v>0</v>
      </c>
      <c r="Q48" s="263">
        <f t="shared" si="2"/>
        <v>0</v>
      </c>
      <c r="R48" s="267"/>
      <c r="S48" s="26"/>
      <c r="T48" s="25"/>
      <c r="U48" s="25"/>
      <c r="V48" s="25"/>
      <c r="W48" s="25"/>
      <c r="X48" s="25"/>
      <c r="Y48" s="25"/>
      <c r="Z48" s="25"/>
      <c r="AA48" s="261"/>
      <c r="AB48" s="264">
        <f t="shared" si="3"/>
        <v>0</v>
      </c>
      <c r="AC48" s="265">
        <f t="shared" si="3"/>
        <v>0</v>
      </c>
    </row>
    <row r="49" spans="1:29">
      <c r="A49" s="5">
        <v>44</v>
      </c>
      <c r="B49" s="6" t="s">
        <v>125</v>
      </c>
      <c r="C49" s="11" t="s">
        <v>126</v>
      </c>
      <c r="D49" s="266"/>
      <c r="E49" s="267"/>
      <c r="F49" s="26"/>
      <c r="G49" s="25"/>
      <c r="H49" s="25"/>
      <c r="I49" s="25"/>
      <c r="J49" s="25"/>
      <c r="K49" s="25"/>
      <c r="L49" s="25"/>
      <c r="M49" s="25"/>
      <c r="N49" s="261"/>
      <c r="O49" s="281">
        <f t="shared" si="0"/>
        <v>0</v>
      </c>
      <c r="P49" s="282">
        <f t="shared" si="1"/>
        <v>0</v>
      </c>
      <c r="Q49" s="263">
        <f t="shared" si="2"/>
        <v>0</v>
      </c>
      <c r="R49" s="267"/>
      <c r="S49" s="26"/>
      <c r="T49" s="25"/>
      <c r="U49" s="25"/>
      <c r="V49" s="25"/>
      <c r="W49" s="25"/>
      <c r="X49" s="25"/>
      <c r="Y49" s="25"/>
      <c r="Z49" s="25"/>
      <c r="AA49" s="261"/>
      <c r="AB49" s="264">
        <f t="shared" si="3"/>
        <v>0</v>
      </c>
      <c r="AC49" s="265">
        <f t="shared" si="3"/>
        <v>0</v>
      </c>
    </row>
    <row r="50" spans="1:29" ht="12.5" thickBot="1">
      <c r="A50" s="7">
        <v>45</v>
      </c>
      <c r="B50" s="8" t="s">
        <v>127</v>
      </c>
      <c r="C50" s="12" t="s">
        <v>128</v>
      </c>
      <c r="D50" s="270"/>
      <c r="E50" s="271"/>
      <c r="F50" s="27"/>
      <c r="G50" s="28"/>
      <c r="H50" s="28"/>
      <c r="I50" s="28"/>
      <c r="J50" s="28"/>
      <c r="K50" s="28"/>
      <c r="L50" s="28"/>
      <c r="M50" s="28"/>
      <c r="N50" s="272"/>
      <c r="O50" s="283">
        <f t="shared" si="0"/>
        <v>0</v>
      </c>
      <c r="P50" s="284">
        <f t="shared" si="1"/>
        <v>0</v>
      </c>
      <c r="Q50" s="274">
        <f t="shared" si="2"/>
        <v>0</v>
      </c>
      <c r="R50" s="271"/>
      <c r="S50" s="27"/>
      <c r="T50" s="28"/>
      <c r="U50" s="28"/>
      <c r="V50" s="28"/>
      <c r="W50" s="28"/>
      <c r="X50" s="28"/>
      <c r="Y50" s="28"/>
      <c r="Z50" s="28"/>
      <c r="AA50" s="272"/>
      <c r="AB50" s="275">
        <f t="shared" si="3"/>
        <v>0</v>
      </c>
      <c r="AC50" s="276">
        <f t="shared" si="3"/>
        <v>0</v>
      </c>
    </row>
  </sheetData>
  <mergeCells count="14">
    <mergeCell ref="R4:S4"/>
    <mergeCell ref="O4:P4"/>
    <mergeCell ref="E3:P3"/>
    <mergeCell ref="R3:AC3"/>
    <mergeCell ref="AB4:AC4"/>
    <mergeCell ref="T4:U4"/>
    <mergeCell ref="V4:W4"/>
    <mergeCell ref="X4:Y4"/>
    <mergeCell ref="Z4:AA4"/>
    <mergeCell ref="E4:F4"/>
    <mergeCell ref="G4:H4"/>
    <mergeCell ref="I4:J4"/>
    <mergeCell ref="K4:L4"/>
    <mergeCell ref="M4:N4"/>
  </mergeCells>
  <dataValidations count="2">
    <dataValidation type="decimal" allowBlank="1" showInputMessage="1" showErrorMessage="1" sqref="Z6:Z50 T6:T50 V6:V50 AB6:AB50 D6:R50">
      <formula1>-100000000000</formula1>
      <formula2>100000000000</formula2>
    </dataValidation>
    <dataValidation operator="greaterThanOrEqual" allowBlank="1" showInputMessage="1" showErrorMessage="1" error="Date" promptTitle="Reporting Period" sqref="B2"/>
  </dataValidations>
  <pageMargins left="0.7" right="0.7" top="0.75" bottom="0.75" header="0.3" footer="0.3"/>
  <pageSetup scale="17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D18"/>
  <sheetViews>
    <sheetView showGridLines="0" view="pageBreakPreview" zoomScaleNormal="100" zoomScaleSheetLayoutView="100" workbookViewId="0">
      <selection activeCell="C11" sqref="C11"/>
    </sheetView>
  </sheetViews>
  <sheetFormatPr defaultRowHeight="14.5"/>
  <cols>
    <col min="1" max="1" width="6.36328125" bestFit="1" customWidth="1"/>
    <col min="2" max="2" width="69.36328125" bestFit="1" customWidth="1"/>
    <col min="3" max="3" width="11.08984375" bestFit="1" customWidth="1"/>
  </cols>
  <sheetData>
    <row r="1" spans="1:4">
      <c r="A1" s="96" t="s">
        <v>146</v>
      </c>
      <c r="B1" s="97">
        <f>Info!C4</f>
        <v>0</v>
      </c>
      <c r="C1" s="202"/>
    </row>
    <row r="2" spans="1:4">
      <c r="A2" s="96" t="s">
        <v>13</v>
      </c>
      <c r="B2" s="99" t="e">
        <f ca="1">Info!C7</f>
        <v>#VALUE!</v>
      </c>
      <c r="C2" s="202"/>
    </row>
    <row r="3" spans="1:4">
      <c r="A3" s="202"/>
      <c r="B3" s="202"/>
      <c r="C3" s="202"/>
    </row>
    <row r="4" spans="1:4">
      <c r="A4" s="203" t="s">
        <v>198</v>
      </c>
      <c r="B4" s="204" t="s">
        <v>197</v>
      </c>
      <c r="C4" s="205"/>
    </row>
    <row r="5" spans="1:4">
      <c r="A5" s="203"/>
      <c r="B5" s="204"/>
      <c r="C5" s="205"/>
    </row>
    <row r="6" spans="1:4" s="139" customFormat="1" ht="12" customHeight="1">
      <c r="A6" s="206"/>
      <c r="B6" s="207" t="s">
        <v>202</v>
      </c>
      <c r="C6" s="208">
        <f>MAX(C11,C18)</f>
        <v>0</v>
      </c>
      <c r="D6" s="138"/>
    </row>
    <row r="7" spans="1:4">
      <c r="A7" s="209"/>
      <c r="B7" s="209"/>
      <c r="C7" s="209"/>
    </row>
    <row r="8" spans="1:4" s="139" customFormat="1" ht="12" customHeight="1">
      <c r="A8" s="210">
        <v>1</v>
      </c>
      <c r="B8" s="228" t="s">
        <v>169</v>
      </c>
      <c r="C8" s="213">
        <f>'RC'!E25</f>
        <v>0</v>
      </c>
      <c r="D8" s="138"/>
    </row>
    <row r="9" spans="1:4" s="139" customFormat="1" ht="12" customHeight="1">
      <c r="A9" s="210">
        <v>1.1000000000000001</v>
      </c>
      <c r="B9" s="212" t="s">
        <v>212</v>
      </c>
      <c r="C9" s="227"/>
      <c r="D9" s="138"/>
    </row>
    <row r="10" spans="1:4" s="139" customFormat="1" ht="12" customHeight="1">
      <c r="A10" s="210">
        <v>1.2</v>
      </c>
      <c r="B10" s="212" t="s">
        <v>155</v>
      </c>
      <c r="C10" s="213">
        <f>'RC'!E9</f>
        <v>0</v>
      </c>
      <c r="D10" s="138"/>
    </row>
    <row r="11" spans="1:4" s="139" customFormat="1" ht="12" customHeight="1">
      <c r="A11" s="210">
        <v>2</v>
      </c>
      <c r="B11" s="211" t="s">
        <v>199</v>
      </c>
      <c r="C11" s="213">
        <f>C8-C9-C10</f>
        <v>0</v>
      </c>
      <c r="D11" s="138"/>
    </row>
    <row r="12" spans="1:4" s="139" customFormat="1" ht="12" customHeight="1">
      <c r="A12" s="222"/>
      <c r="B12" s="223"/>
      <c r="C12" s="225"/>
      <c r="D12" s="138"/>
    </row>
    <row r="13" spans="1:4" s="139" customFormat="1" ht="12" customHeight="1">
      <c r="A13" s="210">
        <v>3</v>
      </c>
      <c r="B13" s="228" t="s">
        <v>214</v>
      </c>
      <c r="C13" s="227"/>
      <c r="D13" s="138"/>
    </row>
    <row r="14" spans="1:4" s="139" customFormat="1" ht="12" customHeight="1">
      <c r="A14" s="210">
        <v>3.1</v>
      </c>
      <c r="B14" s="212" t="s">
        <v>213</v>
      </c>
      <c r="C14" s="227"/>
      <c r="D14" s="138"/>
    </row>
    <row r="15" spans="1:4" s="139" customFormat="1" ht="12" customHeight="1">
      <c r="A15" s="210">
        <v>3.2</v>
      </c>
      <c r="B15" s="212" t="s">
        <v>200</v>
      </c>
      <c r="C15" s="227"/>
      <c r="D15" s="138"/>
    </row>
    <row r="16" spans="1:4" s="139" customFormat="1" ht="12" customHeight="1">
      <c r="A16" s="210">
        <v>4</v>
      </c>
      <c r="B16" s="211" t="s">
        <v>207</v>
      </c>
      <c r="C16" s="213">
        <f>C13-C14-C15</f>
        <v>0</v>
      </c>
      <c r="D16" s="138"/>
    </row>
    <row r="17" spans="1:4" s="139" customFormat="1" ht="12" customHeight="1">
      <c r="A17" s="222"/>
      <c r="B17" s="224"/>
      <c r="C17" s="226"/>
      <c r="D17" s="138"/>
    </row>
    <row r="18" spans="1:4" s="139" customFormat="1" ht="14.4" customHeight="1">
      <c r="A18" s="210">
        <v>5</v>
      </c>
      <c r="B18" s="211" t="s">
        <v>201</v>
      </c>
      <c r="C18" s="213">
        <f>C16*20%</f>
        <v>0</v>
      </c>
      <c r="D18" s="138"/>
    </row>
  </sheetData>
  <conditionalFormatting sqref="C11">
    <cfRule type="expression" dxfId="96" priority="2">
      <formula>$C$11&lt;500000</formula>
    </cfRule>
  </conditionalFormatting>
  <conditionalFormatting sqref="C6 C11">
    <cfRule type="expression" dxfId="95" priority="1">
      <formula>$C$11&lt;$C$6</formula>
    </cfRule>
  </conditionalFormatting>
  <dataValidations disablePrompts="1" count="1">
    <dataValidation operator="greaterThanOrEqual" allowBlank="1" showInputMessage="1" showErrorMessage="1" error="Date" promptTitle="Reporting Period" sqref="B2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showGridLines="0" view="pageBreakPreview" topLeftCell="A4" zoomScale="85" zoomScaleNormal="85" zoomScaleSheetLayoutView="85" workbookViewId="0">
      <selection activeCell="D13" sqref="D13"/>
    </sheetView>
  </sheetViews>
  <sheetFormatPr defaultColWidth="8.90625" defaultRowHeight="12"/>
  <cols>
    <col min="1" max="1" width="6.90625" style="18" customWidth="1"/>
    <col min="2" max="2" width="20.90625" style="18" customWidth="1"/>
    <col min="3" max="3" width="5.90625" style="18" customWidth="1"/>
    <col min="4" max="4" width="18.36328125" style="18" bestFit="1" customWidth="1"/>
    <col min="5" max="6" width="14" style="18" customWidth="1"/>
    <col min="7" max="37" width="12.08984375" style="18" customWidth="1"/>
    <col min="38" max="16384" width="8.90625" style="18"/>
  </cols>
  <sheetData>
    <row r="1" spans="1:37">
      <c r="A1" s="29" t="s">
        <v>146</v>
      </c>
      <c r="B1" s="30">
        <f>Info!C4</f>
        <v>0</v>
      </c>
      <c r="C1" s="29"/>
      <c r="D1" s="29"/>
      <c r="E1" s="29"/>
      <c r="F1" s="29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</row>
    <row r="2" spans="1:37">
      <c r="A2" s="29" t="s">
        <v>13</v>
      </c>
      <c r="B2" s="32" t="e">
        <f ca="1">Info!C7</f>
        <v>#VALUE!</v>
      </c>
      <c r="C2" s="29"/>
      <c r="D2" s="29"/>
      <c r="E2" s="29"/>
      <c r="F2" s="29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</row>
    <row r="3" spans="1:37">
      <c r="A3" s="81"/>
      <c r="B3" s="81"/>
      <c r="C3" s="81"/>
      <c r="D3" s="81"/>
      <c r="E3" s="81"/>
      <c r="F3" s="81"/>
      <c r="G3" s="237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</row>
    <row r="4" spans="1:37" ht="21.65" customHeight="1" thickBot="1">
      <c r="A4" s="81"/>
      <c r="B4" s="20" t="s">
        <v>222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</row>
    <row r="5" spans="1:37" ht="24.5" thickBot="1">
      <c r="A5" s="106" t="s">
        <v>15</v>
      </c>
      <c r="B5" s="95" t="s">
        <v>148</v>
      </c>
      <c r="C5" s="94"/>
      <c r="D5" s="107" t="s">
        <v>186</v>
      </c>
      <c r="E5" s="108" t="s">
        <v>187</v>
      </c>
      <c r="F5" s="108" t="s">
        <v>206</v>
      </c>
      <c r="G5" s="108">
        <v>1</v>
      </c>
      <c r="H5" s="108">
        <v>2</v>
      </c>
      <c r="I5" s="108">
        <v>3</v>
      </c>
      <c r="J5" s="108">
        <v>4</v>
      </c>
      <c r="K5" s="108">
        <v>5</v>
      </c>
      <c r="L5" s="108">
        <v>6</v>
      </c>
      <c r="M5" s="108">
        <v>7</v>
      </c>
      <c r="N5" s="108">
        <v>8</v>
      </c>
      <c r="O5" s="108">
        <v>9</v>
      </c>
      <c r="P5" s="108">
        <v>10</v>
      </c>
      <c r="Q5" s="108">
        <v>11</v>
      </c>
      <c r="R5" s="108">
        <v>12</v>
      </c>
      <c r="S5" s="108">
        <v>13</v>
      </c>
      <c r="T5" s="108">
        <v>14</v>
      </c>
      <c r="U5" s="108">
        <v>15</v>
      </c>
      <c r="V5" s="108">
        <v>16</v>
      </c>
      <c r="W5" s="108">
        <v>17</v>
      </c>
      <c r="X5" s="108">
        <v>18</v>
      </c>
      <c r="Y5" s="108">
        <v>19</v>
      </c>
      <c r="Z5" s="108">
        <v>20</v>
      </c>
      <c r="AA5" s="108">
        <v>21</v>
      </c>
      <c r="AB5" s="108">
        <v>22</v>
      </c>
      <c r="AC5" s="108">
        <v>23</v>
      </c>
      <c r="AD5" s="108">
        <v>24</v>
      </c>
      <c r="AE5" s="108">
        <v>25</v>
      </c>
      <c r="AF5" s="108">
        <v>26</v>
      </c>
      <c r="AG5" s="108">
        <v>27</v>
      </c>
      <c r="AH5" s="108">
        <v>28</v>
      </c>
      <c r="AI5" s="108">
        <v>29</v>
      </c>
      <c r="AJ5" s="108">
        <v>30</v>
      </c>
      <c r="AK5" s="166">
        <v>31</v>
      </c>
    </row>
    <row r="6" spans="1:37">
      <c r="A6" s="9">
        <v>1</v>
      </c>
      <c r="B6" s="4" t="s">
        <v>16</v>
      </c>
      <c r="C6" s="10" t="s">
        <v>40</v>
      </c>
      <c r="D6" s="242">
        <f>D9</f>
        <v>0</v>
      </c>
      <c r="E6" s="254" t="str">
        <f ca="1">IFERROR(F6/D6,"")</f>
        <v/>
      </c>
      <c r="F6" s="238" t="str">
        <f ca="1">F9</f>
        <v/>
      </c>
      <c r="G6" s="243">
        <f t="shared" ref="G6:AK6" si="0">G9</f>
        <v>0</v>
      </c>
      <c r="H6" s="243">
        <f t="shared" si="0"/>
        <v>0</v>
      </c>
      <c r="I6" s="243">
        <f t="shared" si="0"/>
        <v>0</v>
      </c>
      <c r="J6" s="243">
        <f t="shared" si="0"/>
        <v>0</v>
      </c>
      <c r="K6" s="243">
        <f t="shared" si="0"/>
        <v>0</v>
      </c>
      <c r="L6" s="243">
        <f t="shared" si="0"/>
        <v>0</v>
      </c>
      <c r="M6" s="243">
        <f t="shared" si="0"/>
        <v>0</v>
      </c>
      <c r="N6" s="243">
        <f t="shared" si="0"/>
        <v>0</v>
      </c>
      <c r="O6" s="243">
        <f t="shared" si="0"/>
        <v>0</v>
      </c>
      <c r="P6" s="243">
        <f t="shared" si="0"/>
        <v>0</v>
      </c>
      <c r="Q6" s="243">
        <f t="shared" si="0"/>
        <v>0</v>
      </c>
      <c r="R6" s="243">
        <f t="shared" si="0"/>
        <v>0</v>
      </c>
      <c r="S6" s="243">
        <f t="shared" si="0"/>
        <v>0</v>
      </c>
      <c r="T6" s="243">
        <f t="shared" si="0"/>
        <v>0</v>
      </c>
      <c r="U6" s="243">
        <f t="shared" si="0"/>
        <v>0</v>
      </c>
      <c r="V6" s="243">
        <f t="shared" si="0"/>
        <v>0</v>
      </c>
      <c r="W6" s="243">
        <f t="shared" si="0"/>
        <v>0</v>
      </c>
      <c r="X6" s="243">
        <f t="shared" si="0"/>
        <v>0</v>
      </c>
      <c r="Y6" s="243">
        <f t="shared" si="0"/>
        <v>0</v>
      </c>
      <c r="Z6" s="243">
        <f t="shared" si="0"/>
        <v>0</v>
      </c>
      <c r="AA6" s="243">
        <f t="shared" si="0"/>
        <v>0</v>
      </c>
      <c r="AB6" s="243">
        <f t="shared" si="0"/>
        <v>0</v>
      </c>
      <c r="AC6" s="243">
        <f t="shared" si="0"/>
        <v>0</v>
      </c>
      <c r="AD6" s="243">
        <f t="shared" si="0"/>
        <v>0</v>
      </c>
      <c r="AE6" s="243">
        <f t="shared" si="0"/>
        <v>0</v>
      </c>
      <c r="AF6" s="243">
        <f t="shared" si="0"/>
        <v>0</v>
      </c>
      <c r="AG6" s="243">
        <f t="shared" si="0"/>
        <v>0</v>
      </c>
      <c r="AH6" s="243">
        <f t="shared" si="0"/>
        <v>0</v>
      </c>
      <c r="AI6" s="243">
        <f t="shared" si="0"/>
        <v>0</v>
      </c>
      <c r="AJ6" s="243">
        <f t="shared" si="0"/>
        <v>0</v>
      </c>
      <c r="AK6" s="244">
        <f t="shared" si="0"/>
        <v>0</v>
      </c>
    </row>
    <row r="7" spans="1:37" ht="12.5" thickBot="1">
      <c r="A7" s="229">
        <v>2</v>
      </c>
      <c r="B7" s="230" t="s">
        <v>157</v>
      </c>
      <c r="C7" s="231" t="s">
        <v>215</v>
      </c>
      <c r="D7" s="245">
        <f>SUM(D10:D53)</f>
        <v>0</v>
      </c>
      <c r="E7" s="255" t="str">
        <f ca="1">IFERROR(F7/D7,"")</f>
        <v/>
      </c>
      <c r="F7" s="239">
        <f ca="1">SUM(F9:F53)</f>
        <v>0</v>
      </c>
      <c r="G7" s="246">
        <f>SUM(G10:G53)</f>
        <v>0</v>
      </c>
      <c r="H7" s="246">
        <f t="shared" ref="H7:AK7" si="1">SUM(H10:H53)</f>
        <v>0</v>
      </c>
      <c r="I7" s="246">
        <f t="shared" si="1"/>
        <v>0</v>
      </c>
      <c r="J7" s="246">
        <f t="shared" si="1"/>
        <v>0</v>
      </c>
      <c r="K7" s="246">
        <f t="shared" si="1"/>
        <v>0</v>
      </c>
      <c r="L7" s="246">
        <f t="shared" si="1"/>
        <v>0</v>
      </c>
      <c r="M7" s="246">
        <f t="shared" si="1"/>
        <v>0</v>
      </c>
      <c r="N7" s="246">
        <f t="shared" si="1"/>
        <v>0</v>
      </c>
      <c r="O7" s="246">
        <f t="shared" si="1"/>
        <v>0</v>
      </c>
      <c r="P7" s="246">
        <f t="shared" si="1"/>
        <v>0</v>
      </c>
      <c r="Q7" s="246">
        <f t="shared" si="1"/>
        <v>0</v>
      </c>
      <c r="R7" s="246">
        <f t="shared" si="1"/>
        <v>0</v>
      </c>
      <c r="S7" s="246">
        <f t="shared" si="1"/>
        <v>0</v>
      </c>
      <c r="T7" s="246">
        <f t="shared" si="1"/>
        <v>0</v>
      </c>
      <c r="U7" s="246">
        <f t="shared" si="1"/>
        <v>0</v>
      </c>
      <c r="V7" s="246">
        <f t="shared" si="1"/>
        <v>0</v>
      </c>
      <c r="W7" s="246">
        <f t="shared" si="1"/>
        <v>0</v>
      </c>
      <c r="X7" s="246">
        <f t="shared" si="1"/>
        <v>0</v>
      </c>
      <c r="Y7" s="246">
        <f t="shared" si="1"/>
        <v>0</v>
      </c>
      <c r="Z7" s="246">
        <f t="shared" si="1"/>
        <v>0</v>
      </c>
      <c r="AA7" s="246">
        <f t="shared" si="1"/>
        <v>0</v>
      </c>
      <c r="AB7" s="246">
        <f t="shared" si="1"/>
        <v>0</v>
      </c>
      <c r="AC7" s="246">
        <f t="shared" si="1"/>
        <v>0</v>
      </c>
      <c r="AD7" s="246">
        <f t="shared" si="1"/>
        <v>0</v>
      </c>
      <c r="AE7" s="246">
        <f t="shared" si="1"/>
        <v>0</v>
      </c>
      <c r="AF7" s="246">
        <f t="shared" si="1"/>
        <v>0</v>
      </c>
      <c r="AG7" s="246">
        <f t="shared" si="1"/>
        <v>0</v>
      </c>
      <c r="AH7" s="246">
        <f t="shared" si="1"/>
        <v>0</v>
      </c>
      <c r="AI7" s="246">
        <f t="shared" si="1"/>
        <v>0</v>
      </c>
      <c r="AJ7" s="246">
        <f t="shared" si="1"/>
        <v>0</v>
      </c>
      <c r="AK7" s="247">
        <f t="shared" si="1"/>
        <v>0</v>
      </c>
    </row>
    <row r="8" spans="1:37" customFormat="1" ht="15" thickBot="1"/>
    <row r="9" spans="1:37" s="234" customFormat="1">
      <c r="A9" s="232">
        <v>1</v>
      </c>
      <c r="B9" s="4" t="s">
        <v>16</v>
      </c>
      <c r="C9" s="10" t="s">
        <v>40</v>
      </c>
      <c r="D9" s="233"/>
      <c r="E9" s="256" t="str">
        <f>IF(D9=0,"",IFERROR(F9/D9,0))</f>
        <v/>
      </c>
      <c r="F9" s="240" t="str">
        <f ca="1">IFERROR(SUM(G9:AK9)/DAY(Info!$C$7),"")</f>
        <v/>
      </c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</row>
    <row r="10" spans="1:37" s="235" customFormat="1">
      <c r="A10" s="5">
        <v>2</v>
      </c>
      <c r="B10" s="6" t="s">
        <v>41</v>
      </c>
      <c r="C10" s="11" t="s">
        <v>42</v>
      </c>
      <c r="D10" s="21"/>
      <c r="E10" s="254" t="str">
        <f t="shared" ref="E10:E53" si="2">IF(D10=0,"",IFERROR(F10/D10,0))</f>
        <v/>
      </c>
      <c r="F10" s="238" t="str">
        <f ca="1">IFERROR(SUM(G10:AK10)/DAY(Info!$C$7),"")</f>
        <v/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</row>
    <row r="11" spans="1:37" s="235" customFormat="1">
      <c r="A11" s="5">
        <v>3</v>
      </c>
      <c r="B11" s="6" t="s">
        <v>43</v>
      </c>
      <c r="C11" s="11" t="s">
        <v>44</v>
      </c>
      <c r="D11" s="21"/>
      <c r="E11" s="254" t="str">
        <f t="shared" si="2"/>
        <v/>
      </c>
      <c r="F11" s="238" t="str">
        <f ca="1">IFERROR(SUM(G11:AK11)/DAY(Info!$C$7),"")</f>
        <v/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</row>
    <row r="12" spans="1:37" s="235" customFormat="1">
      <c r="A12" s="5">
        <v>4</v>
      </c>
      <c r="B12" s="6" t="s">
        <v>45</v>
      </c>
      <c r="C12" s="11" t="s">
        <v>46</v>
      </c>
      <c r="D12" s="21"/>
      <c r="E12" s="254" t="str">
        <f t="shared" si="2"/>
        <v/>
      </c>
      <c r="F12" s="238" t="str">
        <f ca="1">IFERROR(SUM(G12:AK12)/DAY(Info!$C$7),"")</f>
        <v/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</row>
    <row r="13" spans="1:37" s="235" customFormat="1">
      <c r="A13" s="5">
        <v>5</v>
      </c>
      <c r="B13" s="6" t="s">
        <v>47</v>
      </c>
      <c r="C13" s="11" t="s">
        <v>48</v>
      </c>
      <c r="D13" s="21"/>
      <c r="E13" s="254" t="str">
        <f t="shared" si="2"/>
        <v/>
      </c>
      <c r="F13" s="238" t="str">
        <f ca="1">IFERROR(SUM(G13:AK13)/DAY(Info!$C$7),"")</f>
        <v/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37" s="235" customFormat="1">
      <c r="A14" s="5">
        <v>6</v>
      </c>
      <c r="B14" s="6" t="s">
        <v>49</v>
      </c>
      <c r="C14" s="11" t="s">
        <v>50</v>
      </c>
      <c r="D14" s="21"/>
      <c r="E14" s="254" t="str">
        <f t="shared" si="2"/>
        <v/>
      </c>
      <c r="F14" s="238" t="str">
        <f ca="1">IFERROR(SUM(G14:AK14)/DAY(Info!$C$7),"")</f>
        <v/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37" s="235" customFormat="1">
      <c r="A15" s="5">
        <v>7</v>
      </c>
      <c r="B15" s="6" t="s">
        <v>51</v>
      </c>
      <c r="C15" s="11" t="s">
        <v>52</v>
      </c>
      <c r="D15" s="21"/>
      <c r="E15" s="254" t="str">
        <f t="shared" si="2"/>
        <v/>
      </c>
      <c r="F15" s="238" t="str">
        <f ca="1">IFERROR(SUM(G15:AK15)/DAY(Info!$C$7),"")</f>
        <v/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37" s="235" customFormat="1">
      <c r="A16" s="5">
        <v>8</v>
      </c>
      <c r="B16" s="6" t="s">
        <v>53</v>
      </c>
      <c r="C16" s="11" t="s">
        <v>54</v>
      </c>
      <c r="D16" s="21"/>
      <c r="E16" s="254" t="str">
        <f t="shared" si="2"/>
        <v/>
      </c>
      <c r="F16" s="238" t="str">
        <f ca="1">IFERROR(SUM(G16:AK16)/DAY(Info!$C$7),"")</f>
        <v/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37" s="235" customFormat="1">
      <c r="A17" s="5">
        <v>9</v>
      </c>
      <c r="B17" s="6" t="s">
        <v>55</v>
      </c>
      <c r="C17" s="11" t="s">
        <v>56</v>
      </c>
      <c r="D17" s="21"/>
      <c r="E17" s="254" t="str">
        <f t="shared" si="2"/>
        <v/>
      </c>
      <c r="F17" s="238" t="str">
        <f ca="1">IFERROR(SUM(G17:AK17)/DAY(Info!$C$7),"")</f>
        <v/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s="235" customFormat="1">
      <c r="A18" s="5">
        <v>10</v>
      </c>
      <c r="B18" s="6" t="s">
        <v>57</v>
      </c>
      <c r="C18" s="11" t="s">
        <v>58</v>
      </c>
      <c r="D18" s="21"/>
      <c r="E18" s="254" t="str">
        <f t="shared" si="2"/>
        <v/>
      </c>
      <c r="F18" s="238" t="str">
        <f ca="1">IFERROR(SUM(G18:AK18)/DAY(Info!$C$7),"")</f>
        <v/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1:37" s="235" customFormat="1">
      <c r="A19" s="5">
        <v>11</v>
      </c>
      <c r="B19" s="6" t="s">
        <v>59</v>
      </c>
      <c r="C19" s="11" t="s">
        <v>60</v>
      </c>
      <c r="D19" s="21"/>
      <c r="E19" s="254" t="str">
        <f t="shared" si="2"/>
        <v/>
      </c>
      <c r="F19" s="238" t="str">
        <f ca="1">IFERROR(SUM(G19:AK19)/DAY(Info!$C$7),"")</f>
        <v/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1:37" s="235" customFormat="1">
      <c r="A20" s="5">
        <v>12</v>
      </c>
      <c r="B20" s="6" t="s">
        <v>61</v>
      </c>
      <c r="C20" s="11" t="s">
        <v>62</v>
      </c>
      <c r="D20" s="21"/>
      <c r="E20" s="254" t="str">
        <f t="shared" si="2"/>
        <v/>
      </c>
      <c r="F20" s="238" t="str">
        <f ca="1">IFERROR(SUM(G20:AK20)/DAY(Info!$C$7),"")</f>
        <v/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1:37" s="235" customFormat="1">
      <c r="A21" s="5">
        <v>13</v>
      </c>
      <c r="B21" s="6" t="s">
        <v>63</v>
      </c>
      <c r="C21" s="11" t="s">
        <v>64</v>
      </c>
      <c r="D21" s="21"/>
      <c r="E21" s="254" t="str">
        <f t="shared" si="2"/>
        <v/>
      </c>
      <c r="F21" s="238" t="str">
        <f ca="1">IFERROR(SUM(G21:AK21)/DAY(Info!$C$7),"")</f>
        <v/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1:37" s="235" customFormat="1">
      <c r="A22" s="5">
        <v>14</v>
      </c>
      <c r="B22" s="6" t="s">
        <v>65</v>
      </c>
      <c r="C22" s="11" t="s">
        <v>66</v>
      </c>
      <c r="D22" s="21"/>
      <c r="E22" s="254" t="str">
        <f t="shared" si="2"/>
        <v/>
      </c>
      <c r="F22" s="238" t="str">
        <f ca="1">IFERROR(SUM(G22:AK22)/DAY(Info!$C$7),"")</f>
        <v/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1:37" s="235" customFormat="1">
      <c r="A23" s="5">
        <v>15</v>
      </c>
      <c r="B23" s="6" t="s">
        <v>67</v>
      </c>
      <c r="C23" s="11" t="s">
        <v>68</v>
      </c>
      <c r="D23" s="21"/>
      <c r="E23" s="254" t="str">
        <f t="shared" si="2"/>
        <v/>
      </c>
      <c r="F23" s="238" t="str">
        <f ca="1">IFERROR(SUM(G23:AK23)/DAY(Info!$C$7),"")</f>
        <v/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</row>
    <row r="24" spans="1:37" s="235" customFormat="1">
      <c r="A24" s="5">
        <v>16</v>
      </c>
      <c r="B24" s="6" t="s">
        <v>69</v>
      </c>
      <c r="C24" s="11" t="s">
        <v>70</v>
      </c>
      <c r="D24" s="22"/>
      <c r="E24" s="254" t="str">
        <f t="shared" si="2"/>
        <v/>
      </c>
      <c r="F24" s="238" t="str">
        <f ca="1">IFERROR(SUM(G24:AK24)/DAY(Info!$C$7),"")</f>
        <v/>
      </c>
      <c r="G24" s="26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</row>
    <row r="25" spans="1:37" s="235" customFormat="1">
      <c r="A25" s="5">
        <v>17</v>
      </c>
      <c r="B25" s="6" t="s">
        <v>71</v>
      </c>
      <c r="C25" s="11" t="s">
        <v>72</v>
      </c>
      <c r="D25" s="22"/>
      <c r="E25" s="254" t="str">
        <f t="shared" si="2"/>
        <v/>
      </c>
      <c r="F25" s="238" t="str">
        <f ca="1">IFERROR(SUM(G25:AK25)/DAY(Info!$C$7),"")</f>
        <v/>
      </c>
      <c r="G25" s="26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</row>
    <row r="26" spans="1:37" s="235" customFormat="1">
      <c r="A26" s="5">
        <v>18</v>
      </c>
      <c r="B26" s="6" t="s">
        <v>73</v>
      </c>
      <c r="C26" s="11" t="s">
        <v>74</v>
      </c>
      <c r="D26" s="22"/>
      <c r="E26" s="254" t="str">
        <f t="shared" si="2"/>
        <v/>
      </c>
      <c r="F26" s="238" t="str">
        <f ca="1">IFERROR(SUM(G26:AK26)/DAY(Info!$C$7),"")</f>
        <v/>
      </c>
      <c r="G26" s="26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</row>
    <row r="27" spans="1:37" s="235" customFormat="1">
      <c r="A27" s="5">
        <v>19</v>
      </c>
      <c r="B27" s="6" t="s">
        <v>75</v>
      </c>
      <c r="C27" s="11" t="s">
        <v>76</v>
      </c>
      <c r="D27" s="22"/>
      <c r="E27" s="254" t="str">
        <f t="shared" si="2"/>
        <v/>
      </c>
      <c r="F27" s="238" t="str">
        <f ca="1">IFERROR(SUM(G27:AK27)/DAY(Info!$C$7),"")</f>
        <v/>
      </c>
      <c r="G27" s="26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</row>
    <row r="28" spans="1:37" s="235" customFormat="1">
      <c r="A28" s="5">
        <v>20</v>
      </c>
      <c r="B28" s="6" t="s">
        <v>77</v>
      </c>
      <c r="C28" s="11" t="s">
        <v>78</v>
      </c>
      <c r="D28" s="22"/>
      <c r="E28" s="254" t="str">
        <f t="shared" si="2"/>
        <v/>
      </c>
      <c r="F28" s="238" t="str">
        <f ca="1">IFERROR(SUM(G28:AK28)/DAY(Info!$C$7),"")</f>
        <v/>
      </c>
      <c r="G28" s="26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</row>
    <row r="29" spans="1:37" s="235" customFormat="1">
      <c r="A29" s="5">
        <v>21</v>
      </c>
      <c r="B29" s="6" t="s">
        <v>79</v>
      </c>
      <c r="C29" s="11" t="s">
        <v>80</v>
      </c>
      <c r="D29" s="22"/>
      <c r="E29" s="254" t="str">
        <f t="shared" si="2"/>
        <v/>
      </c>
      <c r="F29" s="238" t="str">
        <f ca="1">IFERROR(SUM(G29:AK29)/DAY(Info!$C$7),"")</f>
        <v/>
      </c>
      <c r="G29" s="26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</row>
    <row r="30" spans="1:37" s="235" customFormat="1">
      <c r="A30" s="5">
        <v>22</v>
      </c>
      <c r="B30" s="6" t="s">
        <v>81</v>
      </c>
      <c r="C30" s="11" t="s">
        <v>82</v>
      </c>
      <c r="D30" s="22"/>
      <c r="E30" s="254" t="str">
        <f t="shared" si="2"/>
        <v/>
      </c>
      <c r="F30" s="238" t="str">
        <f ca="1">IFERROR(SUM(G30:AK30)/DAY(Info!$C$7),"")</f>
        <v/>
      </c>
      <c r="G30" s="26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</row>
    <row r="31" spans="1:37" s="235" customFormat="1">
      <c r="A31" s="5">
        <v>23</v>
      </c>
      <c r="B31" s="6" t="s">
        <v>83</v>
      </c>
      <c r="C31" s="11" t="s">
        <v>84</v>
      </c>
      <c r="D31" s="22"/>
      <c r="E31" s="254" t="str">
        <f t="shared" si="2"/>
        <v/>
      </c>
      <c r="F31" s="238" t="str">
        <f ca="1">IFERROR(SUM(G31:AK31)/DAY(Info!$C$7),"")</f>
        <v/>
      </c>
      <c r="G31" s="26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</row>
    <row r="32" spans="1:37" s="235" customFormat="1">
      <c r="A32" s="5">
        <v>24</v>
      </c>
      <c r="B32" s="6" t="s">
        <v>85</v>
      </c>
      <c r="C32" s="11" t="s">
        <v>86</v>
      </c>
      <c r="D32" s="22"/>
      <c r="E32" s="254" t="str">
        <f t="shared" si="2"/>
        <v/>
      </c>
      <c r="F32" s="238" t="str">
        <f ca="1">IFERROR(SUM(G32:AK32)/DAY(Info!$C$7),"")</f>
        <v/>
      </c>
      <c r="G32" s="26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</row>
    <row r="33" spans="1:37" s="235" customFormat="1">
      <c r="A33" s="5">
        <v>25</v>
      </c>
      <c r="B33" s="6" t="s">
        <v>87</v>
      </c>
      <c r="C33" s="11" t="s">
        <v>88</v>
      </c>
      <c r="D33" s="22"/>
      <c r="E33" s="254" t="str">
        <f t="shared" si="2"/>
        <v/>
      </c>
      <c r="F33" s="238" t="str">
        <f ca="1">IFERROR(SUM(G33:AK33)/DAY(Info!$C$7),"")</f>
        <v/>
      </c>
      <c r="G33" s="26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</row>
    <row r="34" spans="1:37" s="235" customFormat="1">
      <c r="A34" s="5">
        <v>26</v>
      </c>
      <c r="B34" s="6" t="s">
        <v>89</v>
      </c>
      <c r="C34" s="11" t="s">
        <v>90</v>
      </c>
      <c r="D34" s="22"/>
      <c r="E34" s="254" t="str">
        <f t="shared" si="2"/>
        <v/>
      </c>
      <c r="F34" s="238" t="str">
        <f ca="1">IFERROR(SUM(G34:AK34)/DAY(Info!$C$7),"")</f>
        <v/>
      </c>
      <c r="G34" s="26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</row>
    <row r="35" spans="1:37" s="235" customFormat="1">
      <c r="A35" s="5">
        <v>27</v>
      </c>
      <c r="B35" s="6" t="s">
        <v>91</v>
      </c>
      <c r="C35" s="11" t="s">
        <v>92</v>
      </c>
      <c r="D35" s="22"/>
      <c r="E35" s="254" t="str">
        <f t="shared" si="2"/>
        <v/>
      </c>
      <c r="F35" s="238" t="str">
        <f ca="1">IFERROR(SUM(G35:AK35)/DAY(Info!$C$7),"")</f>
        <v/>
      </c>
      <c r="G35" s="26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</row>
    <row r="36" spans="1:37" s="235" customFormat="1">
      <c r="A36" s="5">
        <v>28</v>
      </c>
      <c r="B36" s="6" t="s">
        <v>93</v>
      </c>
      <c r="C36" s="11" t="s">
        <v>94</v>
      </c>
      <c r="D36" s="22"/>
      <c r="E36" s="254" t="str">
        <f t="shared" si="2"/>
        <v/>
      </c>
      <c r="F36" s="238" t="str">
        <f ca="1">IFERROR(SUM(G36:AK36)/DAY(Info!$C$7),"")</f>
        <v/>
      </c>
      <c r="G36" s="26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</row>
    <row r="37" spans="1:37" s="235" customFormat="1">
      <c r="A37" s="5">
        <v>29</v>
      </c>
      <c r="B37" s="6" t="s">
        <v>95</v>
      </c>
      <c r="C37" s="11" t="s">
        <v>96</v>
      </c>
      <c r="D37" s="22"/>
      <c r="E37" s="254" t="str">
        <f t="shared" si="2"/>
        <v/>
      </c>
      <c r="F37" s="238" t="str">
        <f ca="1">IFERROR(SUM(G37:AK37)/DAY(Info!$C$7),"")</f>
        <v/>
      </c>
      <c r="G37" s="26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</row>
    <row r="38" spans="1:37" s="235" customFormat="1">
      <c r="A38" s="5">
        <v>30</v>
      </c>
      <c r="B38" s="6" t="s">
        <v>97</v>
      </c>
      <c r="C38" s="11" t="s">
        <v>98</v>
      </c>
      <c r="D38" s="22"/>
      <c r="E38" s="254" t="str">
        <f t="shared" si="2"/>
        <v/>
      </c>
      <c r="F38" s="238" t="str">
        <f ca="1">IFERROR(SUM(G38:AK38)/DAY(Info!$C$7),"")</f>
        <v/>
      </c>
      <c r="G38" s="26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</row>
    <row r="39" spans="1:37" s="235" customFormat="1">
      <c r="A39" s="5">
        <v>31</v>
      </c>
      <c r="B39" s="6" t="s">
        <v>99</v>
      </c>
      <c r="C39" s="11" t="s">
        <v>100</v>
      </c>
      <c r="D39" s="22"/>
      <c r="E39" s="254" t="str">
        <f t="shared" si="2"/>
        <v/>
      </c>
      <c r="F39" s="238" t="str">
        <f ca="1">IFERROR(SUM(G39:AK39)/DAY(Info!$C$7),"")</f>
        <v/>
      </c>
      <c r="G39" s="26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</row>
    <row r="40" spans="1:37" s="235" customFormat="1">
      <c r="A40" s="5">
        <v>32</v>
      </c>
      <c r="B40" s="6" t="s">
        <v>101</v>
      </c>
      <c r="C40" s="11" t="s">
        <v>102</v>
      </c>
      <c r="D40" s="22"/>
      <c r="E40" s="254" t="str">
        <f t="shared" si="2"/>
        <v/>
      </c>
      <c r="F40" s="238" t="str">
        <f ca="1">IFERROR(SUM(G40:AK40)/DAY(Info!$C$7),"")</f>
        <v/>
      </c>
      <c r="G40" s="26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</row>
    <row r="41" spans="1:37" s="235" customFormat="1">
      <c r="A41" s="5">
        <v>33</v>
      </c>
      <c r="B41" s="6" t="s">
        <v>103</v>
      </c>
      <c r="C41" s="11" t="s">
        <v>104</v>
      </c>
      <c r="D41" s="22"/>
      <c r="E41" s="254" t="str">
        <f t="shared" si="2"/>
        <v/>
      </c>
      <c r="F41" s="238" t="str">
        <f ca="1">IFERROR(SUM(G41:AK41)/DAY(Info!$C$7),"")</f>
        <v/>
      </c>
      <c r="G41" s="26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</row>
    <row r="42" spans="1:37" s="235" customFormat="1">
      <c r="A42" s="5">
        <v>34</v>
      </c>
      <c r="B42" s="6" t="s">
        <v>105</v>
      </c>
      <c r="C42" s="11" t="s">
        <v>106</v>
      </c>
      <c r="D42" s="22"/>
      <c r="E42" s="254" t="str">
        <f t="shared" si="2"/>
        <v/>
      </c>
      <c r="F42" s="238" t="str">
        <f ca="1">IFERROR(SUM(G42:AK42)/DAY(Info!$C$7),"")</f>
        <v/>
      </c>
      <c r="G42" s="26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</row>
    <row r="43" spans="1:37" s="235" customFormat="1">
      <c r="A43" s="5">
        <v>35</v>
      </c>
      <c r="B43" s="6" t="s">
        <v>107</v>
      </c>
      <c r="C43" s="11" t="s">
        <v>108</v>
      </c>
      <c r="D43" s="22"/>
      <c r="E43" s="254" t="str">
        <f t="shared" si="2"/>
        <v/>
      </c>
      <c r="F43" s="238" t="str">
        <f ca="1">IFERROR(SUM(G43:AK43)/DAY(Info!$C$7),"")</f>
        <v/>
      </c>
      <c r="G43" s="26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</row>
    <row r="44" spans="1:37" s="235" customFormat="1">
      <c r="A44" s="5">
        <v>36</v>
      </c>
      <c r="B44" s="6" t="s">
        <v>109</v>
      </c>
      <c r="C44" s="11" t="s">
        <v>110</v>
      </c>
      <c r="D44" s="22"/>
      <c r="E44" s="254" t="str">
        <f t="shared" si="2"/>
        <v/>
      </c>
      <c r="F44" s="238" t="str">
        <f ca="1">IFERROR(SUM(G44:AK44)/DAY(Info!$C$7),"")</f>
        <v/>
      </c>
      <c r="G44" s="26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</row>
    <row r="45" spans="1:37" s="235" customFormat="1">
      <c r="A45" s="5">
        <v>37</v>
      </c>
      <c r="B45" s="6" t="s">
        <v>111</v>
      </c>
      <c r="C45" s="11" t="s">
        <v>112</v>
      </c>
      <c r="D45" s="22"/>
      <c r="E45" s="254" t="str">
        <f t="shared" si="2"/>
        <v/>
      </c>
      <c r="F45" s="238" t="str">
        <f ca="1">IFERROR(SUM(G45:AK45)/DAY(Info!$C$7),"")</f>
        <v/>
      </c>
      <c r="G45" s="26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</row>
    <row r="46" spans="1:37" s="235" customFormat="1">
      <c r="A46" s="5">
        <v>38</v>
      </c>
      <c r="B46" s="6" t="s">
        <v>113</v>
      </c>
      <c r="C46" s="11" t="s">
        <v>114</v>
      </c>
      <c r="D46" s="22"/>
      <c r="E46" s="254" t="str">
        <f t="shared" si="2"/>
        <v/>
      </c>
      <c r="F46" s="238" t="str">
        <f ca="1">IFERROR(SUM(G46:AK46)/DAY(Info!$C$7),"")</f>
        <v/>
      </c>
      <c r="G46" s="26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</row>
    <row r="47" spans="1:37" s="235" customFormat="1">
      <c r="A47" s="5">
        <v>39</v>
      </c>
      <c r="B47" s="6" t="s">
        <v>115</v>
      </c>
      <c r="C47" s="11" t="s">
        <v>116</v>
      </c>
      <c r="D47" s="22"/>
      <c r="E47" s="254" t="str">
        <f t="shared" si="2"/>
        <v/>
      </c>
      <c r="F47" s="238" t="str">
        <f ca="1">IFERROR(SUM(G47:AK47)/DAY(Info!$C$7),"")</f>
        <v/>
      </c>
      <c r="G47" s="26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</row>
    <row r="48" spans="1:37" s="235" customFormat="1">
      <c r="A48" s="5">
        <v>40</v>
      </c>
      <c r="B48" s="6" t="s">
        <v>117</v>
      </c>
      <c r="C48" s="11" t="s">
        <v>118</v>
      </c>
      <c r="D48" s="22"/>
      <c r="E48" s="254" t="str">
        <f t="shared" si="2"/>
        <v/>
      </c>
      <c r="F48" s="238" t="str">
        <f ca="1">IFERROR(SUM(G48:AK48)/DAY(Info!$C$7),"")</f>
        <v/>
      </c>
      <c r="G48" s="26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</row>
    <row r="49" spans="1:37" s="235" customFormat="1">
      <c r="A49" s="5">
        <v>41</v>
      </c>
      <c r="B49" s="6" t="s">
        <v>119</v>
      </c>
      <c r="C49" s="11" t="s">
        <v>120</v>
      </c>
      <c r="D49" s="22"/>
      <c r="E49" s="254" t="str">
        <f t="shared" si="2"/>
        <v/>
      </c>
      <c r="F49" s="238" t="str">
        <f ca="1">IFERROR(SUM(G49:AK49)/DAY(Info!$C$7),"")</f>
        <v/>
      </c>
      <c r="G49" s="26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</row>
    <row r="50" spans="1:37" s="235" customFormat="1">
      <c r="A50" s="5">
        <v>42</v>
      </c>
      <c r="B50" s="6" t="s">
        <v>121</v>
      </c>
      <c r="C50" s="11" t="s">
        <v>122</v>
      </c>
      <c r="D50" s="22"/>
      <c r="E50" s="254" t="str">
        <f t="shared" si="2"/>
        <v/>
      </c>
      <c r="F50" s="238" t="str">
        <f ca="1">IFERROR(SUM(G50:AK50)/DAY(Info!$C$7),"")</f>
        <v/>
      </c>
      <c r="G50" s="26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</row>
    <row r="51" spans="1:37" s="235" customFormat="1">
      <c r="A51" s="5">
        <v>43</v>
      </c>
      <c r="B51" s="6" t="s">
        <v>123</v>
      </c>
      <c r="C51" s="11" t="s">
        <v>124</v>
      </c>
      <c r="D51" s="22"/>
      <c r="E51" s="254" t="str">
        <f t="shared" si="2"/>
        <v/>
      </c>
      <c r="F51" s="238" t="str">
        <f ca="1">IFERROR(SUM(G51:AK51)/DAY(Info!$C$7),"")</f>
        <v/>
      </c>
      <c r="G51" s="26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</row>
    <row r="52" spans="1:37" s="235" customFormat="1">
      <c r="A52" s="5">
        <v>44</v>
      </c>
      <c r="B52" s="6" t="s">
        <v>125</v>
      </c>
      <c r="C52" s="11" t="s">
        <v>126</v>
      </c>
      <c r="D52" s="22"/>
      <c r="E52" s="254" t="str">
        <f t="shared" si="2"/>
        <v/>
      </c>
      <c r="F52" s="238" t="str">
        <f ca="1">IFERROR(SUM(G52:AK52)/DAY(Info!$C$7),"")</f>
        <v/>
      </c>
      <c r="G52" s="26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</row>
    <row r="53" spans="1:37" s="236" customFormat="1" ht="12.5" thickBot="1">
      <c r="A53" s="7">
        <v>45</v>
      </c>
      <c r="B53" s="8" t="s">
        <v>127</v>
      </c>
      <c r="C53" s="12" t="s">
        <v>128</v>
      </c>
      <c r="D53" s="23"/>
      <c r="E53" s="257" t="str">
        <f t="shared" si="2"/>
        <v/>
      </c>
      <c r="F53" s="241" t="str">
        <f ca="1">IFERROR(SUM(G53:AK53)/DAY(Info!$C$7),"")</f>
        <v/>
      </c>
      <c r="G53" s="27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7"/>
    </row>
  </sheetData>
  <conditionalFormatting sqref="E6:E7">
    <cfRule type="expression" dxfId="94" priority="2">
      <formula>E6&lt;0.4</formula>
    </cfRule>
  </conditionalFormatting>
  <conditionalFormatting sqref="G6:AK7">
    <cfRule type="expression" dxfId="93" priority="1">
      <formula>G6/$D6&lt;0.4</formula>
    </cfRule>
  </conditionalFormatting>
  <dataValidations count="2">
    <dataValidation type="decimal" allowBlank="1" showInputMessage="1" showErrorMessage="1" sqref="D6:D7 G9:AK53 D9:D53 G6:AK7">
      <formula1>-100000000000</formula1>
      <formula2>100000000000</formula2>
    </dataValidation>
    <dataValidation operator="greaterThanOrEqual" allowBlank="1" showInputMessage="1" showErrorMessage="1" error="Date" promptTitle="Reporting Period" sqref="B2"/>
  </dataValidations>
  <pageMargins left="0.7" right="0.7" top="0.75" bottom="0.75" header="0.3" footer="0.3"/>
  <pageSetup scale="54" orientation="portrait" r:id="rId1"/>
  <colBreaks count="1" manualBreakCount="1">
    <brk id="23" max="4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229"/>
  <sheetViews>
    <sheetView showGridLines="0" view="pageBreakPreview" topLeftCell="B1" zoomScale="85" zoomScaleNormal="80" zoomScaleSheetLayoutView="85" workbookViewId="0">
      <selection activeCell="C4" sqref="C4"/>
    </sheetView>
  </sheetViews>
  <sheetFormatPr defaultColWidth="8.90625" defaultRowHeight="14.5"/>
  <cols>
    <col min="1" max="1" width="4.90625" style="31" bestFit="1" customWidth="1"/>
    <col min="2" max="2" width="48.453125" style="31" bestFit="1" customWidth="1"/>
    <col min="3" max="4" width="25" style="31" customWidth="1"/>
    <col min="5" max="5" width="17.6328125" style="31" customWidth="1"/>
    <col min="6" max="6" width="9.90625" style="31" customWidth="1"/>
    <col min="7" max="7" width="7.08984375" style="31" customWidth="1"/>
    <col min="8" max="16384" width="8.90625" style="31"/>
  </cols>
  <sheetData>
    <row r="1" spans="1:7">
      <c r="A1" s="163" t="s">
        <v>146</v>
      </c>
      <c r="B1" s="30">
        <f>Info!C4</f>
        <v>0</v>
      </c>
    </row>
    <row r="2" spans="1:7">
      <c r="A2" s="163" t="s">
        <v>13</v>
      </c>
      <c r="B2" s="32" t="e">
        <f ca="1">Info!C7</f>
        <v>#VALUE!</v>
      </c>
    </row>
    <row r="4" spans="1:7" ht="24">
      <c r="A4" s="33" t="s">
        <v>19</v>
      </c>
      <c r="B4" s="34" t="s">
        <v>20</v>
      </c>
      <c r="C4" s="34"/>
      <c r="D4" s="34"/>
      <c r="E4" s="35"/>
      <c r="F4" s="36" t="s">
        <v>14</v>
      </c>
      <c r="G4" s="35"/>
    </row>
    <row r="5" spans="1:7">
      <c r="A5" s="293" t="s">
        <v>15</v>
      </c>
      <c r="B5" s="295" t="s">
        <v>21</v>
      </c>
      <c r="C5" s="291" t="s">
        <v>145</v>
      </c>
      <c r="D5" s="297" t="s">
        <v>208</v>
      </c>
      <c r="E5" s="297" t="s">
        <v>134</v>
      </c>
      <c r="F5" s="37"/>
      <c r="G5" s="38"/>
    </row>
    <row r="6" spans="1:7">
      <c r="A6" s="294"/>
      <c r="B6" s="296"/>
      <c r="C6" s="292"/>
      <c r="D6" s="298"/>
      <c r="E6" s="298"/>
      <c r="F6" s="39" t="s">
        <v>22</v>
      </c>
      <c r="G6" s="40" t="s">
        <v>23</v>
      </c>
    </row>
    <row r="7" spans="1:7">
      <c r="A7" s="41" t="s">
        <v>24</v>
      </c>
      <c r="B7" s="42" t="s">
        <v>25</v>
      </c>
      <c r="C7" s="43"/>
      <c r="D7" s="43"/>
      <c r="E7" s="43"/>
      <c r="F7" s="43"/>
      <c r="G7" s="44"/>
    </row>
    <row r="8" spans="1:7">
      <c r="A8" s="45">
        <v>1</v>
      </c>
      <c r="B8" s="46"/>
      <c r="C8" s="46"/>
      <c r="D8" s="46"/>
      <c r="E8" s="46"/>
      <c r="F8" s="47"/>
      <c r="G8" s="48">
        <f>IF(E8="ჩვეულებრივი",F8/$C$228,0)</f>
        <v>0</v>
      </c>
    </row>
    <row r="9" spans="1:7">
      <c r="A9" s="45">
        <v>2</v>
      </c>
      <c r="B9" s="46"/>
      <c r="C9" s="46"/>
      <c r="D9" s="46"/>
      <c r="E9" s="46"/>
      <c r="F9" s="47"/>
      <c r="G9" s="48">
        <f>IF(E9="ჩვეულებრივი",F9/$C$228,0)</f>
        <v>0</v>
      </c>
    </row>
    <row r="10" spans="1:7">
      <c r="A10" s="45">
        <v>3</v>
      </c>
      <c r="B10" s="46"/>
      <c r="C10" s="46"/>
      <c r="D10" s="46"/>
      <c r="E10" s="46"/>
      <c r="F10" s="47"/>
      <c r="G10" s="48">
        <f>IF(E10="ჩვეულებრივი",F10/$C$228,0)</f>
        <v>0</v>
      </c>
    </row>
    <row r="11" spans="1:7">
      <c r="A11" s="45">
        <v>4</v>
      </c>
      <c r="B11" s="46"/>
      <c r="C11" s="46"/>
      <c r="D11" s="46"/>
      <c r="E11" s="46"/>
      <c r="F11" s="47"/>
      <c r="G11" s="48">
        <f>IF(E11="ჩვეულებრივი",F11/$C$228,0)</f>
        <v>0</v>
      </c>
    </row>
    <row r="12" spans="1:7">
      <c r="A12" s="45">
        <v>5</v>
      </c>
      <c r="B12" s="46"/>
      <c r="C12" s="46"/>
      <c r="D12" s="46"/>
      <c r="E12" s="46"/>
      <c r="F12" s="47"/>
      <c r="G12" s="48">
        <f>IF(E12="ჩვეულებრივი",F12/$C$228,0)</f>
        <v>0</v>
      </c>
    </row>
    <row r="13" spans="1:7">
      <c r="A13" s="45">
        <v>6</v>
      </c>
      <c r="B13" s="46"/>
      <c r="C13" s="46"/>
      <c r="D13" s="46"/>
      <c r="E13" s="46"/>
      <c r="F13" s="47"/>
      <c r="G13" s="48">
        <f t="shared" ref="G13:G76" si="0">IF(E13="ჩვეულებრივი",F13/$C$228,0)</f>
        <v>0</v>
      </c>
    </row>
    <row r="14" spans="1:7">
      <c r="A14" s="45">
        <v>7</v>
      </c>
      <c r="B14" s="46"/>
      <c r="C14" s="46"/>
      <c r="D14" s="46"/>
      <c r="E14" s="46"/>
      <c r="F14" s="47"/>
      <c r="G14" s="48">
        <f t="shared" si="0"/>
        <v>0</v>
      </c>
    </row>
    <row r="15" spans="1:7">
      <c r="A15" s="45">
        <v>8</v>
      </c>
      <c r="B15" s="46"/>
      <c r="C15" s="46"/>
      <c r="D15" s="46"/>
      <c r="E15" s="46"/>
      <c r="F15" s="47"/>
      <c r="G15" s="48">
        <f t="shared" si="0"/>
        <v>0</v>
      </c>
    </row>
    <row r="16" spans="1:7">
      <c r="A16" s="45">
        <v>9</v>
      </c>
      <c r="B16" s="46"/>
      <c r="C16" s="46"/>
      <c r="D16" s="46"/>
      <c r="E16" s="46"/>
      <c r="F16" s="47"/>
      <c r="G16" s="48">
        <f t="shared" si="0"/>
        <v>0</v>
      </c>
    </row>
    <row r="17" spans="1:7">
      <c r="A17" s="45">
        <v>10</v>
      </c>
      <c r="B17" s="46"/>
      <c r="C17" s="46"/>
      <c r="D17" s="46"/>
      <c r="E17" s="46"/>
      <c r="F17" s="47"/>
      <c r="G17" s="48">
        <f t="shared" si="0"/>
        <v>0</v>
      </c>
    </row>
    <row r="18" spans="1:7">
      <c r="A18" s="45">
        <v>11</v>
      </c>
      <c r="B18" s="46"/>
      <c r="C18" s="46"/>
      <c r="D18" s="46"/>
      <c r="E18" s="46"/>
      <c r="F18" s="47"/>
      <c r="G18" s="48">
        <f t="shared" si="0"/>
        <v>0</v>
      </c>
    </row>
    <row r="19" spans="1:7">
      <c r="A19" s="45">
        <v>12</v>
      </c>
      <c r="B19" s="46"/>
      <c r="C19" s="46"/>
      <c r="D19" s="46"/>
      <c r="E19" s="46"/>
      <c r="F19" s="47"/>
      <c r="G19" s="48">
        <f t="shared" si="0"/>
        <v>0</v>
      </c>
    </row>
    <row r="20" spans="1:7">
      <c r="A20" s="45">
        <v>13</v>
      </c>
      <c r="B20" s="46"/>
      <c r="C20" s="46"/>
      <c r="D20" s="46"/>
      <c r="E20" s="46"/>
      <c r="F20" s="47"/>
      <c r="G20" s="48">
        <f t="shared" si="0"/>
        <v>0</v>
      </c>
    </row>
    <row r="21" spans="1:7">
      <c r="A21" s="45">
        <v>14</v>
      </c>
      <c r="B21" s="46"/>
      <c r="C21" s="46"/>
      <c r="D21" s="46"/>
      <c r="E21" s="46"/>
      <c r="F21" s="47"/>
      <c r="G21" s="48">
        <f t="shared" si="0"/>
        <v>0</v>
      </c>
    </row>
    <row r="22" spans="1:7">
      <c r="A22" s="45">
        <v>15</v>
      </c>
      <c r="B22" s="46"/>
      <c r="C22" s="46"/>
      <c r="D22" s="46"/>
      <c r="E22" s="46"/>
      <c r="F22" s="47"/>
      <c r="G22" s="48">
        <f t="shared" si="0"/>
        <v>0</v>
      </c>
    </row>
    <row r="23" spans="1:7">
      <c r="A23" s="45">
        <v>16</v>
      </c>
      <c r="B23" s="46"/>
      <c r="C23" s="46"/>
      <c r="D23" s="46"/>
      <c r="E23" s="46"/>
      <c r="F23" s="47"/>
      <c r="G23" s="48">
        <f t="shared" si="0"/>
        <v>0</v>
      </c>
    </row>
    <row r="24" spans="1:7">
      <c r="A24" s="45">
        <v>17</v>
      </c>
      <c r="B24" s="46"/>
      <c r="C24" s="46"/>
      <c r="D24" s="46"/>
      <c r="E24" s="46"/>
      <c r="F24" s="47"/>
      <c r="G24" s="48">
        <f t="shared" si="0"/>
        <v>0</v>
      </c>
    </row>
    <row r="25" spans="1:7">
      <c r="A25" s="45">
        <v>18</v>
      </c>
      <c r="B25" s="46"/>
      <c r="C25" s="46"/>
      <c r="D25" s="46"/>
      <c r="E25" s="46"/>
      <c r="F25" s="47"/>
      <c r="G25" s="48">
        <f t="shared" si="0"/>
        <v>0</v>
      </c>
    </row>
    <row r="26" spans="1:7">
      <c r="A26" s="45">
        <v>19</v>
      </c>
      <c r="B26" s="46"/>
      <c r="C26" s="46"/>
      <c r="D26" s="46"/>
      <c r="E26" s="46"/>
      <c r="F26" s="47"/>
      <c r="G26" s="48">
        <f t="shared" si="0"/>
        <v>0</v>
      </c>
    </row>
    <row r="27" spans="1:7">
      <c r="A27" s="45">
        <v>20</v>
      </c>
      <c r="B27" s="46"/>
      <c r="C27" s="46"/>
      <c r="D27" s="46"/>
      <c r="E27" s="46"/>
      <c r="F27" s="47"/>
      <c r="G27" s="48">
        <f t="shared" si="0"/>
        <v>0</v>
      </c>
    </row>
    <row r="28" spans="1:7" hidden="1">
      <c r="A28" s="45">
        <v>21</v>
      </c>
      <c r="B28" s="46"/>
      <c r="C28" s="46"/>
      <c r="D28" s="46"/>
      <c r="E28" s="46"/>
      <c r="F28" s="47"/>
      <c r="G28" s="48">
        <f t="shared" si="0"/>
        <v>0</v>
      </c>
    </row>
    <row r="29" spans="1:7" hidden="1">
      <c r="A29" s="45">
        <v>22</v>
      </c>
      <c r="B29" s="46"/>
      <c r="C29" s="46"/>
      <c r="D29" s="46"/>
      <c r="E29" s="46"/>
      <c r="F29" s="47"/>
      <c r="G29" s="48">
        <f t="shared" si="0"/>
        <v>0</v>
      </c>
    </row>
    <row r="30" spans="1:7" hidden="1">
      <c r="A30" s="45">
        <v>23</v>
      </c>
      <c r="B30" s="46"/>
      <c r="C30" s="46"/>
      <c r="D30" s="46"/>
      <c r="E30" s="46"/>
      <c r="F30" s="47"/>
      <c r="G30" s="48">
        <f t="shared" si="0"/>
        <v>0</v>
      </c>
    </row>
    <row r="31" spans="1:7" hidden="1">
      <c r="A31" s="45">
        <v>24</v>
      </c>
      <c r="B31" s="46"/>
      <c r="C31" s="46"/>
      <c r="D31" s="46"/>
      <c r="E31" s="46"/>
      <c r="F31" s="47"/>
      <c r="G31" s="48">
        <f t="shared" si="0"/>
        <v>0</v>
      </c>
    </row>
    <row r="32" spans="1:7" hidden="1">
      <c r="A32" s="45">
        <v>25</v>
      </c>
      <c r="B32" s="46"/>
      <c r="C32" s="46"/>
      <c r="D32" s="46"/>
      <c r="E32" s="46"/>
      <c r="F32" s="47"/>
      <c r="G32" s="48">
        <f t="shared" si="0"/>
        <v>0</v>
      </c>
    </row>
    <row r="33" spans="1:7" hidden="1">
      <c r="A33" s="45">
        <v>26</v>
      </c>
      <c r="B33" s="46"/>
      <c r="C33" s="46"/>
      <c r="D33" s="46"/>
      <c r="E33" s="46"/>
      <c r="F33" s="47"/>
      <c r="G33" s="48">
        <f t="shared" si="0"/>
        <v>0</v>
      </c>
    </row>
    <row r="34" spans="1:7" hidden="1">
      <c r="A34" s="45">
        <v>27</v>
      </c>
      <c r="B34" s="46"/>
      <c r="C34" s="46"/>
      <c r="D34" s="46"/>
      <c r="E34" s="46"/>
      <c r="F34" s="47"/>
      <c r="G34" s="48">
        <f t="shared" si="0"/>
        <v>0</v>
      </c>
    </row>
    <row r="35" spans="1:7" hidden="1">
      <c r="A35" s="45">
        <v>28</v>
      </c>
      <c r="B35" s="46"/>
      <c r="C35" s="46"/>
      <c r="D35" s="46"/>
      <c r="E35" s="46"/>
      <c r="F35" s="47"/>
      <c r="G35" s="48">
        <f t="shared" si="0"/>
        <v>0</v>
      </c>
    </row>
    <row r="36" spans="1:7" hidden="1">
      <c r="A36" s="45">
        <v>29</v>
      </c>
      <c r="B36" s="46"/>
      <c r="C36" s="46"/>
      <c r="D36" s="46"/>
      <c r="E36" s="46"/>
      <c r="F36" s="47"/>
      <c r="G36" s="48">
        <f t="shared" si="0"/>
        <v>0</v>
      </c>
    </row>
    <row r="37" spans="1:7" hidden="1">
      <c r="A37" s="45">
        <v>30</v>
      </c>
      <c r="B37" s="46"/>
      <c r="C37" s="46"/>
      <c r="D37" s="46"/>
      <c r="E37" s="46"/>
      <c r="F37" s="47"/>
      <c r="G37" s="48">
        <f t="shared" si="0"/>
        <v>0</v>
      </c>
    </row>
    <row r="38" spans="1:7" hidden="1">
      <c r="A38" s="45">
        <v>31</v>
      </c>
      <c r="B38" s="46"/>
      <c r="C38" s="46"/>
      <c r="D38" s="46"/>
      <c r="E38" s="46"/>
      <c r="F38" s="47"/>
      <c r="G38" s="48">
        <f t="shared" si="0"/>
        <v>0</v>
      </c>
    </row>
    <row r="39" spans="1:7" hidden="1">
      <c r="A39" s="45">
        <v>32</v>
      </c>
      <c r="B39" s="46"/>
      <c r="C39" s="46"/>
      <c r="D39" s="46"/>
      <c r="E39" s="46"/>
      <c r="F39" s="47"/>
      <c r="G39" s="48">
        <f t="shared" si="0"/>
        <v>0</v>
      </c>
    </row>
    <row r="40" spans="1:7" hidden="1">
      <c r="A40" s="45">
        <v>33</v>
      </c>
      <c r="B40" s="46"/>
      <c r="C40" s="46"/>
      <c r="D40" s="46"/>
      <c r="E40" s="46"/>
      <c r="F40" s="47"/>
      <c r="G40" s="48">
        <f t="shared" si="0"/>
        <v>0</v>
      </c>
    </row>
    <row r="41" spans="1:7" hidden="1">
      <c r="A41" s="45">
        <v>34</v>
      </c>
      <c r="B41" s="46"/>
      <c r="C41" s="46"/>
      <c r="D41" s="46"/>
      <c r="E41" s="46"/>
      <c r="F41" s="47"/>
      <c r="G41" s="48">
        <f t="shared" si="0"/>
        <v>0</v>
      </c>
    </row>
    <row r="42" spans="1:7" hidden="1">
      <c r="A42" s="45">
        <v>35</v>
      </c>
      <c r="B42" s="46"/>
      <c r="C42" s="46"/>
      <c r="D42" s="46"/>
      <c r="E42" s="46"/>
      <c r="F42" s="47"/>
      <c r="G42" s="48">
        <f t="shared" si="0"/>
        <v>0</v>
      </c>
    </row>
    <row r="43" spans="1:7" hidden="1">
      <c r="A43" s="45">
        <v>36</v>
      </c>
      <c r="B43" s="46"/>
      <c r="C43" s="46"/>
      <c r="D43" s="46"/>
      <c r="E43" s="46"/>
      <c r="F43" s="47"/>
      <c r="G43" s="48">
        <f t="shared" si="0"/>
        <v>0</v>
      </c>
    </row>
    <row r="44" spans="1:7" hidden="1">
      <c r="A44" s="45">
        <v>37</v>
      </c>
      <c r="B44" s="46"/>
      <c r="C44" s="46"/>
      <c r="D44" s="46"/>
      <c r="E44" s="46"/>
      <c r="F44" s="47"/>
      <c r="G44" s="48">
        <f t="shared" si="0"/>
        <v>0</v>
      </c>
    </row>
    <row r="45" spans="1:7" hidden="1">
      <c r="A45" s="45">
        <v>38</v>
      </c>
      <c r="B45" s="46"/>
      <c r="C45" s="46"/>
      <c r="D45" s="46"/>
      <c r="E45" s="46"/>
      <c r="F45" s="47"/>
      <c r="G45" s="48">
        <f t="shared" si="0"/>
        <v>0</v>
      </c>
    </row>
    <row r="46" spans="1:7" hidden="1">
      <c r="A46" s="45">
        <v>39</v>
      </c>
      <c r="B46" s="46"/>
      <c r="C46" s="46"/>
      <c r="D46" s="46"/>
      <c r="E46" s="46"/>
      <c r="F46" s="47"/>
      <c r="G46" s="48">
        <f t="shared" si="0"/>
        <v>0</v>
      </c>
    </row>
    <row r="47" spans="1:7" hidden="1">
      <c r="A47" s="45">
        <v>40</v>
      </c>
      <c r="B47" s="46"/>
      <c r="C47" s="46"/>
      <c r="D47" s="46"/>
      <c r="E47" s="46"/>
      <c r="F47" s="47"/>
      <c r="G47" s="48">
        <f t="shared" si="0"/>
        <v>0</v>
      </c>
    </row>
    <row r="48" spans="1:7" hidden="1">
      <c r="A48" s="45">
        <v>41</v>
      </c>
      <c r="B48" s="46"/>
      <c r="C48" s="46"/>
      <c r="D48" s="46"/>
      <c r="E48" s="46"/>
      <c r="F48" s="47"/>
      <c r="G48" s="48">
        <f t="shared" si="0"/>
        <v>0</v>
      </c>
    </row>
    <row r="49" spans="1:7" hidden="1">
      <c r="A49" s="45">
        <v>42</v>
      </c>
      <c r="B49" s="46"/>
      <c r="C49" s="46"/>
      <c r="D49" s="46"/>
      <c r="E49" s="46"/>
      <c r="F49" s="47"/>
      <c r="G49" s="48">
        <f t="shared" si="0"/>
        <v>0</v>
      </c>
    </row>
    <row r="50" spans="1:7" hidden="1">
      <c r="A50" s="45">
        <v>43</v>
      </c>
      <c r="B50" s="46"/>
      <c r="C50" s="46"/>
      <c r="D50" s="46"/>
      <c r="E50" s="46"/>
      <c r="F50" s="47"/>
      <c r="G50" s="48">
        <f t="shared" si="0"/>
        <v>0</v>
      </c>
    </row>
    <row r="51" spans="1:7" hidden="1">
      <c r="A51" s="45">
        <v>44</v>
      </c>
      <c r="B51" s="46"/>
      <c r="C51" s="46"/>
      <c r="D51" s="46"/>
      <c r="E51" s="46"/>
      <c r="F51" s="47"/>
      <c r="G51" s="48">
        <f t="shared" si="0"/>
        <v>0</v>
      </c>
    </row>
    <row r="52" spans="1:7" hidden="1">
      <c r="A52" s="45">
        <v>45</v>
      </c>
      <c r="B52" s="46"/>
      <c r="C52" s="46"/>
      <c r="D52" s="46"/>
      <c r="E52" s="46"/>
      <c r="F52" s="47"/>
      <c r="G52" s="48">
        <f t="shared" si="0"/>
        <v>0</v>
      </c>
    </row>
    <row r="53" spans="1:7" hidden="1">
      <c r="A53" s="45">
        <v>46</v>
      </c>
      <c r="B53" s="46"/>
      <c r="C53" s="46"/>
      <c r="D53" s="46"/>
      <c r="E53" s="46"/>
      <c r="F53" s="47"/>
      <c r="G53" s="48">
        <f t="shared" si="0"/>
        <v>0</v>
      </c>
    </row>
    <row r="54" spans="1:7" hidden="1">
      <c r="A54" s="45">
        <v>47</v>
      </c>
      <c r="B54" s="46"/>
      <c r="C54" s="46"/>
      <c r="D54" s="46"/>
      <c r="E54" s="46"/>
      <c r="F54" s="47"/>
      <c r="G54" s="48">
        <f t="shared" si="0"/>
        <v>0</v>
      </c>
    </row>
    <row r="55" spans="1:7" hidden="1">
      <c r="A55" s="45">
        <v>48</v>
      </c>
      <c r="B55" s="46"/>
      <c r="C55" s="46"/>
      <c r="D55" s="46"/>
      <c r="E55" s="46"/>
      <c r="F55" s="47"/>
      <c r="G55" s="48">
        <f t="shared" si="0"/>
        <v>0</v>
      </c>
    </row>
    <row r="56" spans="1:7" hidden="1">
      <c r="A56" s="45">
        <v>49</v>
      </c>
      <c r="B56" s="46"/>
      <c r="C56" s="46"/>
      <c r="D56" s="46"/>
      <c r="E56" s="46"/>
      <c r="F56" s="47"/>
      <c r="G56" s="48">
        <f t="shared" si="0"/>
        <v>0</v>
      </c>
    </row>
    <row r="57" spans="1:7" hidden="1">
      <c r="A57" s="45">
        <v>50</v>
      </c>
      <c r="B57" s="46"/>
      <c r="C57" s="46"/>
      <c r="D57" s="46"/>
      <c r="E57" s="46"/>
      <c r="F57" s="47"/>
      <c r="G57" s="48">
        <f t="shared" si="0"/>
        <v>0</v>
      </c>
    </row>
    <row r="58" spans="1:7" hidden="1">
      <c r="A58" s="45">
        <v>51</v>
      </c>
      <c r="B58" s="46"/>
      <c r="C58" s="46"/>
      <c r="D58" s="46"/>
      <c r="E58" s="46"/>
      <c r="F58" s="47"/>
      <c r="G58" s="48">
        <f t="shared" si="0"/>
        <v>0</v>
      </c>
    </row>
    <row r="59" spans="1:7" hidden="1">
      <c r="A59" s="45">
        <v>52</v>
      </c>
      <c r="B59" s="46"/>
      <c r="C59" s="46"/>
      <c r="D59" s="46"/>
      <c r="E59" s="46"/>
      <c r="F59" s="47"/>
      <c r="G59" s="48">
        <f t="shared" si="0"/>
        <v>0</v>
      </c>
    </row>
    <row r="60" spans="1:7" hidden="1">
      <c r="A60" s="45">
        <v>53</v>
      </c>
      <c r="B60" s="46"/>
      <c r="C60" s="46"/>
      <c r="D60" s="46"/>
      <c r="E60" s="46"/>
      <c r="F60" s="47"/>
      <c r="G60" s="48">
        <f t="shared" si="0"/>
        <v>0</v>
      </c>
    </row>
    <row r="61" spans="1:7" hidden="1">
      <c r="A61" s="45">
        <v>54</v>
      </c>
      <c r="B61" s="46"/>
      <c r="C61" s="46"/>
      <c r="D61" s="46"/>
      <c r="E61" s="46"/>
      <c r="F61" s="47"/>
      <c r="G61" s="48">
        <f t="shared" si="0"/>
        <v>0</v>
      </c>
    </row>
    <row r="62" spans="1:7" hidden="1">
      <c r="A62" s="45">
        <v>55</v>
      </c>
      <c r="B62" s="46"/>
      <c r="C62" s="46"/>
      <c r="D62" s="46"/>
      <c r="E62" s="46"/>
      <c r="F62" s="47"/>
      <c r="G62" s="48">
        <f t="shared" si="0"/>
        <v>0</v>
      </c>
    </row>
    <row r="63" spans="1:7" hidden="1">
      <c r="A63" s="45">
        <v>56</v>
      </c>
      <c r="B63" s="46"/>
      <c r="C63" s="46"/>
      <c r="D63" s="46"/>
      <c r="E63" s="46"/>
      <c r="F63" s="47"/>
      <c r="G63" s="48">
        <f t="shared" si="0"/>
        <v>0</v>
      </c>
    </row>
    <row r="64" spans="1:7" hidden="1">
      <c r="A64" s="45">
        <v>57</v>
      </c>
      <c r="B64" s="46"/>
      <c r="C64" s="46"/>
      <c r="D64" s="46"/>
      <c r="E64" s="46"/>
      <c r="F64" s="47"/>
      <c r="G64" s="48">
        <f t="shared" si="0"/>
        <v>0</v>
      </c>
    </row>
    <row r="65" spans="1:7" hidden="1">
      <c r="A65" s="45">
        <v>58</v>
      </c>
      <c r="B65" s="46"/>
      <c r="C65" s="46"/>
      <c r="D65" s="46"/>
      <c r="E65" s="46"/>
      <c r="F65" s="47"/>
      <c r="G65" s="48">
        <f t="shared" si="0"/>
        <v>0</v>
      </c>
    </row>
    <row r="66" spans="1:7" hidden="1">
      <c r="A66" s="45">
        <v>59</v>
      </c>
      <c r="B66" s="46"/>
      <c r="C66" s="46"/>
      <c r="D66" s="46"/>
      <c r="E66" s="46"/>
      <c r="F66" s="47"/>
      <c r="G66" s="48">
        <f t="shared" si="0"/>
        <v>0</v>
      </c>
    </row>
    <row r="67" spans="1:7" hidden="1">
      <c r="A67" s="45">
        <v>60</v>
      </c>
      <c r="B67" s="46"/>
      <c r="C67" s="46"/>
      <c r="D67" s="46"/>
      <c r="E67" s="46"/>
      <c r="F67" s="47"/>
      <c r="G67" s="48">
        <f t="shared" si="0"/>
        <v>0</v>
      </c>
    </row>
    <row r="68" spans="1:7" hidden="1">
      <c r="A68" s="45">
        <v>61</v>
      </c>
      <c r="B68" s="46"/>
      <c r="C68" s="46"/>
      <c r="D68" s="46"/>
      <c r="E68" s="46"/>
      <c r="F68" s="47"/>
      <c r="G68" s="48">
        <f t="shared" si="0"/>
        <v>0</v>
      </c>
    </row>
    <row r="69" spans="1:7" hidden="1">
      <c r="A69" s="45">
        <v>62</v>
      </c>
      <c r="B69" s="46"/>
      <c r="C69" s="46"/>
      <c r="D69" s="46"/>
      <c r="E69" s="46"/>
      <c r="F69" s="47"/>
      <c r="G69" s="48">
        <f t="shared" si="0"/>
        <v>0</v>
      </c>
    </row>
    <row r="70" spans="1:7" hidden="1">
      <c r="A70" s="45">
        <v>63</v>
      </c>
      <c r="B70" s="46"/>
      <c r="C70" s="46"/>
      <c r="D70" s="46"/>
      <c r="E70" s="46"/>
      <c r="F70" s="47"/>
      <c r="G70" s="48">
        <f t="shared" si="0"/>
        <v>0</v>
      </c>
    </row>
    <row r="71" spans="1:7" hidden="1">
      <c r="A71" s="45">
        <v>64</v>
      </c>
      <c r="B71" s="46"/>
      <c r="C71" s="46"/>
      <c r="D71" s="46"/>
      <c r="E71" s="46"/>
      <c r="F71" s="47"/>
      <c r="G71" s="48">
        <f t="shared" si="0"/>
        <v>0</v>
      </c>
    </row>
    <row r="72" spans="1:7" hidden="1">
      <c r="A72" s="45">
        <v>65</v>
      </c>
      <c r="B72" s="46"/>
      <c r="C72" s="46"/>
      <c r="D72" s="46"/>
      <c r="E72" s="46"/>
      <c r="F72" s="47"/>
      <c r="G72" s="48">
        <f t="shared" si="0"/>
        <v>0</v>
      </c>
    </row>
    <row r="73" spans="1:7" hidden="1">
      <c r="A73" s="45">
        <v>66</v>
      </c>
      <c r="B73" s="46"/>
      <c r="C73" s="46"/>
      <c r="D73" s="46"/>
      <c r="E73" s="46"/>
      <c r="F73" s="47"/>
      <c r="G73" s="48">
        <f t="shared" si="0"/>
        <v>0</v>
      </c>
    </row>
    <row r="74" spans="1:7" hidden="1">
      <c r="A74" s="45">
        <v>67</v>
      </c>
      <c r="B74" s="46"/>
      <c r="C74" s="46"/>
      <c r="D74" s="46"/>
      <c r="E74" s="46"/>
      <c r="F74" s="47"/>
      <c r="G74" s="48">
        <f t="shared" si="0"/>
        <v>0</v>
      </c>
    </row>
    <row r="75" spans="1:7" hidden="1">
      <c r="A75" s="45">
        <v>68</v>
      </c>
      <c r="B75" s="46"/>
      <c r="C75" s="46"/>
      <c r="D75" s="46"/>
      <c r="E75" s="46"/>
      <c r="F75" s="47"/>
      <c r="G75" s="48">
        <f t="shared" si="0"/>
        <v>0</v>
      </c>
    </row>
    <row r="76" spans="1:7" hidden="1">
      <c r="A76" s="45">
        <v>69</v>
      </c>
      <c r="B76" s="46"/>
      <c r="C76" s="46"/>
      <c r="D76" s="46"/>
      <c r="E76" s="46"/>
      <c r="F76" s="47"/>
      <c r="G76" s="48">
        <f t="shared" si="0"/>
        <v>0</v>
      </c>
    </row>
    <row r="77" spans="1:7" hidden="1">
      <c r="A77" s="45">
        <v>70</v>
      </c>
      <c r="B77" s="46"/>
      <c r="C77" s="46"/>
      <c r="D77" s="46"/>
      <c r="E77" s="46"/>
      <c r="F77" s="47"/>
      <c r="G77" s="48">
        <f t="shared" ref="G77:G102" si="1">IF(E77="ჩვეულებრივი",F77/$C$228,0)</f>
        <v>0</v>
      </c>
    </row>
    <row r="78" spans="1:7" hidden="1">
      <c r="A78" s="45">
        <v>71</v>
      </c>
      <c r="B78" s="46"/>
      <c r="C78" s="46"/>
      <c r="D78" s="46"/>
      <c r="E78" s="46"/>
      <c r="F78" s="47"/>
      <c r="G78" s="48">
        <f t="shared" si="1"/>
        <v>0</v>
      </c>
    </row>
    <row r="79" spans="1:7" hidden="1">
      <c r="A79" s="45">
        <v>72</v>
      </c>
      <c r="B79" s="46"/>
      <c r="C79" s="46"/>
      <c r="D79" s="46"/>
      <c r="E79" s="46"/>
      <c r="F79" s="47"/>
      <c r="G79" s="48">
        <f t="shared" si="1"/>
        <v>0</v>
      </c>
    </row>
    <row r="80" spans="1:7" hidden="1">
      <c r="A80" s="45">
        <v>73</v>
      </c>
      <c r="B80" s="46"/>
      <c r="C80" s="46"/>
      <c r="D80" s="46"/>
      <c r="E80" s="46"/>
      <c r="F80" s="47"/>
      <c r="G80" s="48">
        <f t="shared" si="1"/>
        <v>0</v>
      </c>
    </row>
    <row r="81" spans="1:7" hidden="1">
      <c r="A81" s="45">
        <v>74</v>
      </c>
      <c r="B81" s="46"/>
      <c r="C81" s="46"/>
      <c r="D81" s="46"/>
      <c r="E81" s="46"/>
      <c r="F81" s="47"/>
      <c r="G81" s="48">
        <f t="shared" si="1"/>
        <v>0</v>
      </c>
    </row>
    <row r="82" spans="1:7" hidden="1">
      <c r="A82" s="45">
        <v>75</v>
      </c>
      <c r="B82" s="46"/>
      <c r="C82" s="46"/>
      <c r="D82" s="46"/>
      <c r="E82" s="46"/>
      <c r="F82" s="47"/>
      <c r="G82" s="48">
        <f t="shared" si="1"/>
        <v>0</v>
      </c>
    </row>
    <row r="83" spans="1:7" hidden="1">
      <c r="A83" s="45">
        <v>76</v>
      </c>
      <c r="B83" s="46"/>
      <c r="C83" s="46"/>
      <c r="D83" s="46"/>
      <c r="E83" s="46"/>
      <c r="F83" s="47"/>
      <c r="G83" s="48">
        <f t="shared" si="1"/>
        <v>0</v>
      </c>
    </row>
    <row r="84" spans="1:7" hidden="1">
      <c r="A84" s="45">
        <v>77</v>
      </c>
      <c r="B84" s="46"/>
      <c r="C84" s="46"/>
      <c r="D84" s="46"/>
      <c r="E84" s="46"/>
      <c r="F84" s="47"/>
      <c r="G84" s="48">
        <f t="shared" si="1"/>
        <v>0</v>
      </c>
    </row>
    <row r="85" spans="1:7" hidden="1">
      <c r="A85" s="45">
        <v>78</v>
      </c>
      <c r="B85" s="46"/>
      <c r="C85" s="46"/>
      <c r="D85" s="46"/>
      <c r="E85" s="46"/>
      <c r="F85" s="47"/>
      <c r="G85" s="48">
        <f t="shared" si="1"/>
        <v>0</v>
      </c>
    </row>
    <row r="86" spans="1:7" hidden="1">
      <c r="A86" s="45">
        <v>79</v>
      </c>
      <c r="B86" s="46"/>
      <c r="C86" s="46"/>
      <c r="D86" s="46"/>
      <c r="E86" s="46"/>
      <c r="F86" s="47"/>
      <c r="G86" s="48">
        <f t="shared" si="1"/>
        <v>0</v>
      </c>
    </row>
    <row r="87" spans="1:7" hidden="1">
      <c r="A87" s="45">
        <v>80</v>
      </c>
      <c r="B87" s="46"/>
      <c r="C87" s="46"/>
      <c r="D87" s="46"/>
      <c r="E87" s="46"/>
      <c r="F87" s="47"/>
      <c r="G87" s="48">
        <f t="shared" si="1"/>
        <v>0</v>
      </c>
    </row>
    <row r="88" spans="1:7" hidden="1">
      <c r="A88" s="45">
        <v>81</v>
      </c>
      <c r="B88" s="46"/>
      <c r="C88" s="46"/>
      <c r="D88" s="46"/>
      <c r="E88" s="46"/>
      <c r="F88" s="47"/>
      <c r="G88" s="48">
        <f t="shared" si="1"/>
        <v>0</v>
      </c>
    </row>
    <row r="89" spans="1:7" hidden="1">
      <c r="A89" s="45">
        <v>82</v>
      </c>
      <c r="B89" s="46"/>
      <c r="C89" s="46"/>
      <c r="D89" s="46"/>
      <c r="E89" s="46"/>
      <c r="F89" s="47"/>
      <c r="G89" s="48">
        <f t="shared" si="1"/>
        <v>0</v>
      </c>
    </row>
    <row r="90" spans="1:7" hidden="1">
      <c r="A90" s="45">
        <v>83</v>
      </c>
      <c r="B90" s="46"/>
      <c r="C90" s="46"/>
      <c r="D90" s="46"/>
      <c r="E90" s="46"/>
      <c r="F90" s="47"/>
      <c r="G90" s="48">
        <f t="shared" si="1"/>
        <v>0</v>
      </c>
    </row>
    <row r="91" spans="1:7" hidden="1">
      <c r="A91" s="45">
        <v>84</v>
      </c>
      <c r="B91" s="46"/>
      <c r="C91" s="46"/>
      <c r="D91" s="46"/>
      <c r="E91" s="46"/>
      <c r="F91" s="47"/>
      <c r="G91" s="48">
        <f t="shared" si="1"/>
        <v>0</v>
      </c>
    </row>
    <row r="92" spans="1:7" hidden="1">
      <c r="A92" s="45">
        <v>85</v>
      </c>
      <c r="B92" s="46"/>
      <c r="C92" s="46"/>
      <c r="D92" s="46"/>
      <c r="E92" s="46"/>
      <c r="F92" s="47"/>
      <c r="G92" s="48">
        <f t="shared" si="1"/>
        <v>0</v>
      </c>
    </row>
    <row r="93" spans="1:7" hidden="1">
      <c r="A93" s="45">
        <v>86</v>
      </c>
      <c r="B93" s="46"/>
      <c r="C93" s="46"/>
      <c r="D93" s="46"/>
      <c r="E93" s="46"/>
      <c r="F93" s="47"/>
      <c r="G93" s="48">
        <f t="shared" si="1"/>
        <v>0</v>
      </c>
    </row>
    <row r="94" spans="1:7" hidden="1">
      <c r="A94" s="45">
        <v>87</v>
      </c>
      <c r="B94" s="46"/>
      <c r="C94" s="46"/>
      <c r="D94" s="46"/>
      <c r="E94" s="46"/>
      <c r="F94" s="47"/>
      <c r="G94" s="48">
        <f t="shared" si="1"/>
        <v>0</v>
      </c>
    </row>
    <row r="95" spans="1:7" hidden="1">
      <c r="A95" s="45">
        <v>88</v>
      </c>
      <c r="B95" s="46"/>
      <c r="C95" s="46"/>
      <c r="D95" s="46"/>
      <c r="E95" s="46"/>
      <c r="F95" s="47"/>
      <c r="G95" s="48">
        <f t="shared" si="1"/>
        <v>0</v>
      </c>
    </row>
    <row r="96" spans="1:7" hidden="1">
      <c r="A96" s="45">
        <v>89</v>
      </c>
      <c r="B96" s="46"/>
      <c r="C96" s="46"/>
      <c r="D96" s="46"/>
      <c r="E96" s="46"/>
      <c r="F96" s="47"/>
      <c r="G96" s="48">
        <f t="shared" si="1"/>
        <v>0</v>
      </c>
    </row>
    <row r="97" spans="1:7" hidden="1">
      <c r="A97" s="45">
        <v>90</v>
      </c>
      <c r="B97" s="46"/>
      <c r="C97" s="46"/>
      <c r="D97" s="46"/>
      <c r="E97" s="46"/>
      <c r="F97" s="47"/>
      <c r="G97" s="48">
        <f t="shared" si="1"/>
        <v>0</v>
      </c>
    </row>
    <row r="98" spans="1:7" hidden="1">
      <c r="A98" s="45">
        <v>91</v>
      </c>
      <c r="B98" s="46"/>
      <c r="C98" s="46"/>
      <c r="D98" s="46"/>
      <c r="E98" s="46"/>
      <c r="F98" s="47"/>
      <c r="G98" s="48">
        <f t="shared" si="1"/>
        <v>0</v>
      </c>
    </row>
    <row r="99" spans="1:7" hidden="1">
      <c r="A99" s="45">
        <v>92</v>
      </c>
      <c r="B99" s="46"/>
      <c r="C99" s="46"/>
      <c r="D99" s="46"/>
      <c r="E99" s="46"/>
      <c r="F99" s="47"/>
      <c r="G99" s="48">
        <f t="shared" si="1"/>
        <v>0</v>
      </c>
    </row>
    <row r="100" spans="1:7" hidden="1">
      <c r="A100" s="45">
        <v>93</v>
      </c>
      <c r="B100" s="46"/>
      <c r="C100" s="46"/>
      <c r="D100" s="46"/>
      <c r="E100" s="46"/>
      <c r="F100" s="47"/>
      <c r="G100" s="48">
        <f t="shared" si="1"/>
        <v>0</v>
      </c>
    </row>
    <row r="101" spans="1:7" hidden="1">
      <c r="A101" s="45">
        <v>94</v>
      </c>
      <c r="B101" s="46"/>
      <c r="C101" s="46"/>
      <c r="D101" s="46"/>
      <c r="E101" s="46"/>
      <c r="F101" s="47"/>
      <c r="G101" s="48">
        <f t="shared" si="1"/>
        <v>0</v>
      </c>
    </row>
    <row r="102" spans="1:7" hidden="1">
      <c r="A102" s="45">
        <v>95</v>
      </c>
      <c r="B102" s="46"/>
      <c r="C102" s="46"/>
      <c r="D102" s="46"/>
      <c r="E102" s="46"/>
      <c r="F102" s="47"/>
      <c r="G102" s="48">
        <f t="shared" si="1"/>
        <v>0</v>
      </c>
    </row>
    <row r="103" spans="1:7" hidden="1">
      <c r="A103" s="45">
        <v>96</v>
      </c>
      <c r="B103" s="46"/>
      <c r="C103" s="46"/>
      <c r="D103" s="46"/>
      <c r="E103" s="46"/>
      <c r="F103" s="47"/>
      <c r="G103" s="48">
        <f>IF(E103="ჩვეულებრივი",F103/$C$228,0)</f>
        <v>0</v>
      </c>
    </row>
    <row r="104" spans="1:7" hidden="1">
      <c r="A104" s="45">
        <v>97</v>
      </c>
      <c r="B104" s="46"/>
      <c r="C104" s="46"/>
      <c r="D104" s="46"/>
      <c r="E104" s="46"/>
      <c r="F104" s="47"/>
      <c r="G104" s="48">
        <f>IF(E104="ჩვეულებრივი",F104/$C$228,0)</f>
        <v>0</v>
      </c>
    </row>
    <row r="105" spans="1:7" hidden="1">
      <c r="A105" s="45">
        <v>98</v>
      </c>
      <c r="B105" s="46"/>
      <c r="C105" s="46"/>
      <c r="D105" s="46"/>
      <c r="E105" s="46"/>
      <c r="F105" s="47"/>
      <c r="G105" s="48">
        <f>IF(E105="ჩვეულებრივი",F105/$C$228,0)</f>
        <v>0</v>
      </c>
    </row>
    <row r="106" spans="1:7" hidden="1">
      <c r="A106" s="45">
        <v>99</v>
      </c>
      <c r="B106" s="46"/>
      <c r="C106" s="46"/>
      <c r="D106" s="46"/>
      <c r="E106" s="46"/>
      <c r="F106" s="47"/>
      <c r="G106" s="48">
        <f>IF(E106="ჩვეულებრივი",F106/$C$228,0)</f>
        <v>0</v>
      </c>
    </row>
    <row r="107" spans="1:7" hidden="1">
      <c r="A107" s="45">
        <v>100</v>
      </c>
      <c r="B107" s="46"/>
      <c r="C107" s="46"/>
      <c r="D107" s="46"/>
      <c r="E107" s="46"/>
      <c r="F107" s="47"/>
      <c r="G107" s="48">
        <f>IF(E107="ჩვეულებრივი",F107/$C$228,0)</f>
        <v>0</v>
      </c>
    </row>
    <row r="108" spans="1:7">
      <c r="A108" s="49"/>
      <c r="B108" s="50" t="s">
        <v>26</v>
      </c>
      <c r="C108" s="50"/>
      <c r="D108" s="50"/>
      <c r="E108" s="50"/>
      <c r="F108" s="51">
        <f>SUM(F8:F107)</f>
        <v>0</v>
      </c>
      <c r="G108" s="52">
        <f>SUM(G8:G107)</f>
        <v>0</v>
      </c>
    </row>
    <row r="109" spans="1:7">
      <c r="A109" s="53"/>
      <c r="B109" s="54"/>
      <c r="C109" s="54"/>
      <c r="D109" s="54"/>
      <c r="E109" s="54"/>
      <c r="F109" s="54"/>
      <c r="G109" s="54"/>
    </row>
    <row r="110" spans="1:7" ht="24">
      <c r="A110" s="55" t="s">
        <v>27</v>
      </c>
      <c r="B110" s="56" t="s">
        <v>28</v>
      </c>
      <c r="C110" s="57" t="s">
        <v>145</v>
      </c>
      <c r="D110" s="57" t="s">
        <v>208</v>
      </c>
      <c r="E110" s="57" t="s">
        <v>134</v>
      </c>
      <c r="F110" s="57" t="s">
        <v>22</v>
      </c>
      <c r="G110" s="57" t="s">
        <v>23</v>
      </c>
    </row>
    <row r="111" spans="1:7">
      <c r="A111" s="45">
        <v>1</v>
      </c>
      <c r="B111" s="46"/>
      <c r="C111" s="46"/>
      <c r="D111" s="46"/>
      <c r="E111" s="46"/>
      <c r="F111" s="47"/>
      <c r="G111" s="48">
        <f t="shared" ref="G111:G210" si="2">IF(E111="ჩვეულებრივი",F111/$C$228,0)</f>
        <v>0</v>
      </c>
    </row>
    <row r="112" spans="1:7">
      <c r="A112" s="45">
        <v>2</v>
      </c>
      <c r="B112" s="46"/>
      <c r="C112" s="46"/>
      <c r="D112" s="46"/>
      <c r="E112" s="46"/>
      <c r="F112" s="47"/>
      <c r="G112" s="48">
        <f t="shared" si="2"/>
        <v>0</v>
      </c>
    </row>
    <row r="113" spans="1:7">
      <c r="A113" s="45">
        <v>3</v>
      </c>
      <c r="B113" s="46"/>
      <c r="C113" s="46"/>
      <c r="D113" s="46"/>
      <c r="E113" s="46"/>
      <c r="F113" s="47"/>
      <c r="G113" s="48">
        <f t="shared" si="2"/>
        <v>0</v>
      </c>
    </row>
    <row r="114" spans="1:7">
      <c r="A114" s="45">
        <v>4</v>
      </c>
      <c r="B114" s="46"/>
      <c r="C114" s="46"/>
      <c r="D114" s="46"/>
      <c r="E114" s="46"/>
      <c r="F114" s="47"/>
      <c r="G114" s="48">
        <f t="shared" si="2"/>
        <v>0</v>
      </c>
    </row>
    <row r="115" spans="1:7">
      <c r="A115" s="45">
        <v>5</v>
      </c>
      <c r="B115" s="46"/>
      <c r="C115" s="46"/>
      <c r="D115" s="46"/>
      <c r="E115" s="46"/>
      <c r="F115" s="47"/>
      <c r="G115" s="48">
        <f t="shared" si="2"/>
        <v>0</v>
      </c>
    </row>
    <row r="116" spans="1:7">
      <c r="A116" s="45">
        <v>6</v>
      </c>
      <c r="B116" s="46"/>
      <c r="C116" s="46"/>
      <c r="D116" s="46"/>
      <c r="E116" s="46"/>
      <c r="F116" s="47"/>
      <c r="G116" s="48">
        <f t="shared" si="2"/>
        <v>0</v>
      </c>
    </row>
    <row r="117" spans="1:7">
      <c r="A117" s="45">
        <v>7</v>
      </c>
      <c r="B117" s="46"/>
      <c r="C117" s="46"/>
      <c r="D117" s="46"/>
      <c r="E117" s="46"/>
      <c r="F117" s="47"/>
      <c r="G117" s="48">
        <f t="shared" si="2"/>
        <v>0</v>
      </c>
    </row>
    <row r="118" spans="1:7">
      <c r="A118" s="45">
        <v>8</v>
      </c>
      <c r="B118" s="46"/>
      <c r="C118" s="46"/>
      <c r="D118" s="46"/>
      <c r="E118" s="46"/>
      <c r="F118" s="47"/>
      <c r="G118" s="48">
        <f t="shared" si="2"/>
        <v>0</v>
      </c>
    </row>
    <row r="119" spans="1:7">
      <c r="A119" s="45">
        <v>9</v>
      </c>
      <c r="B119" s="46"/>
      <c r="C119" s="46"/>
      <c r="D119" s="46"/>
      <c r="E119" s="46"/>
      <c r="F119" s="47"/>
      <c r="G119" s="48">
        <f t="shared" si="2"/>
        <v>0</v>
      </c>
    </row>
    <row r="120" spans="1:7">
      <c r="A120" s="45">
        <v>10</v>
      </c>
      <c r="B120" s="46"/>
      <c r="C120" s="46"/>
      <c r="D120" s="46"/>
      <c r="E120" s="46"/>
      <c r="F120" s="47"/>
      <c r="G120" s="48">
        <f t="shared" si="2"/>
        <v>0</v>
      </c>
    </row>
    <row r="121" spans="1:7">
      <c r="A121" s="45">
        <v>11</v>
      </c>
      <c r="B121" s="46"/>
      <c r="C121" s="46"/>
      <c r="D121" s="46"/>
      <c r="E121" s="46"/>
      <c r="F121" s="47"/>
      <c r="G121" s="48">
        <f t="shared" si="2"/>
        <v>0</v>
      </c>
    </row>
    <row r="122" spans="1:7">
      <c r="A122" s="45">
        <v>12</v>
      </c>
      <c r="B122" s="46"/>
      <c r="C122" s="46"/>
      <c r="D122" s="46"/>
      <c r="E122" s="46"/>
      <c r="F122" s="47"/>
      <c r="G122" s="48">
        <f t="shared" si="2"/>
        <v>0</v>
      </c>
    </row>
    <row r="123" spans="1:7">
      <c r="A123" s="45">
        <v>13</v>
      </c>
      <c r="B123" s="46"/>
      <c r="C123" s="46"/>
      <c r="D123" s="46"/>
      <c r="E123" s="46"/>
      <c r="F123" s="47"/>
      <c r="G123" s="48">
        <f t="shared" si="2"/>
        <v>0</v>
      </c>
    </row>
    <row r="124" spans="1:7">
      <c r="A124" s="45">
        <v>14</v>
      </c>
      <c r="B124" s="46"/>
      <c r="C124" s="46"/>
      <c r="D124" s="46"/>
      <c r="E124" s="46"/>
      <c r="F124" s="47"/>
      <c r="G124" s="48">
        <f t="shared" si="2"/>
        <v>0</v>
      </c>
    </row>
    <row r="125" spans="1:7">
      <c r="A125" s="45">
        <v>15</v>
      </c>
      <c r="B125" s="46"/>
      <c r="C125" s="46"/>
      <c r="D125" s="46"/>
      <c r="E125" s="46"/>
      <c r="F125" s="47"/>
      <c r="G125" s="48">
        <f t="shared" si="2"/>
        <v>0</v>
      </c>
    </row>
    <row r="126" spans="1:7">
      <c r="A126" s="45">
        <v>16</v>
      </c>
      <c r="B126" s="46"/>
      <c r="C126" s="46"/>
      <c r="D126" s="46"/>
      <c r="E126" s="46"/>
      <c r="F126" s="47"/>
      <c r="G126" s="48">
        <f t="shared" si="2"/>
        <v>0</v>
      </c>
    </row>
    <row r="127" spans="1:7">
      <c r="A127" s="45">
        <v>17</v>
      </c>
      <c r="B127" s="46"/>
      <c r="C127" s="46"/>
      <c r="D127" s="46"/>
      <c r="E127" s="46"/>
      <c r="F127" s="47"/>
      <c r="G127" s="48">
        <f t="shared" si="2"/>
        <v>0</v>
      </c>
    </row>
    <row r="128" spans="1:7">
      <c r="A128" s="45">
        <v>18</v>
      </c>
      <c r="B128" s="46"/>
      <c r="C128" s="46"/>
      <c r="D128" s="46"/>
      <c r="E128" s="46"/>
      <c r="F128" s="47"/>
      <c r="G128" s="48">
        <f t="shared" si="2"/>
        <v>0</v>
      </c>
    </row>
    <row r="129" spans="1:7">
      <c r="A129" s="45">
        <v>19</v>
      </c>
      <c r="B129" s="46"/>
      <c r="C129" s="46"/>
      <c r="D129" s="46"/>
      <c r="E129" s="46"/>
      <c r="F129" s="47"/>
      <c r="G129" s="48">
        <f t="shared" si="2"/>
        <v>0</v>
      </c>
    </row>
    <row r="130" spans="1:7">
      <c r="A130" s="45">
        <v>20</v>
      </c>
      <c r="B130" s="46"/>
      <c r="C130" s="46"/>
      <c r="D130" s="46"/>
      <c r="E130" s="46"/>
      <c r="F130" s="47"/>
      <c r="G130" s="48">
        <f t="shared" si="2"/>
        <v>0</v>
      </c>
    </row>
    <row r="131" spans="1:7" hidden="1">
      <c r="A131" s="45">
        <v>21</v>
      </c>
      <c r="B131" s="46"/>
      <c r="C131" s="46"/>
      <c r="D131" s="46"/>
      <c r="E131" s="46"/>
      <c r="F131" s="47"/>
      <c r="G131" s="48">
        <f t="shared" si="2"/>
        <v>0</v>
      </c>
    </row>
    <row r="132" spans="1:7" hidden="1">
      <c r="A132" s="45">
        <v>22</v>
      </c>
      <c r="B132" s="46"/>
      <c r="C132" s="46"/>
      <c r="D132" s="46"/>
      <c r="E132" s="46"/>
      <c r="F132" s="47"/>
      <c r="G132" s="48">
        <f t="shared" si="2"/>
        <v>0</v>
      </c>
    </row>
    <row r="133" spans="1:7" hidden="1">
      <c r="A133" s="45">
        <v>23</v>
      </c>
      <c r="B133" s="46"/>
      <c r="C133" s="46"/>
      <c r="D133" s="46"/>
      <c r="E133" s="46"/>
      <c r="F133" s="47"/>
      <c r="G133" s="48">
        <f t="shared" si="2"/>
        <v>0</v>
      </c>
    </row>
    <row r="134" spans="1:7" hidden="1">
      <c r="A134" s="45">
        <v>24</v>
      </c>
      <c r="B134" s="46"/>
      <c r="C134" s="46"/>
      <c r="D134" s="46"/>
      <c r="E134" s="46"/>
      <c r="F134" s="47"/>
      <c r="G134" s="48">
        <f t="shared" si="2"/>
        <v>0</v>
      </c>
    </row>
    <row r="135" spans="1:7" hidden="1">
      <c r="A135" s="45">
        <v>25</v>
      </c>
      <c r="B135" s="46"/>
      <c r="C135" s="46"/>
      <c r="D135" s="46"/>
      <c r="E135" s="46"/>
      <c r="F135" s="47"/>
      <c r="G135" s="48">
        <f t="shared" si="2"/>
        <v>0</v>
      </c>
    </row>
    <row r="136" spans="1:7" hidden="1">
      <c r="A136" s="45">
        <v>26</v>
      </c>
      <c r="B136" s="46"/>
      <c r="C136" s="46"/>
      <c r="D136" s="46"/>
      <c r="E136" s="46"/>
      <c r="F136" s="47"/>
      <c r="G136" s="48">
        <f t="shared" si="2"/>
        <v>0</v>
      </c>
    </row>
    <row r="137" spans="1:7" hidden="1">
      <c r="A137" s="45">
        <v>27</v>
      </c>
      <c r="B137" s="46"/>
      <c r="C137" s="46"/>
      <c r="D137" s="46"/>
      <c r="E137" s="46"/>
      <c r="F137" s="47"/>
      <c r="G137" s="48">
        <f t="shared" si="2"/>
        <v>0</v>
      </c>
    </row>
    <row r="138" spans="1:7" hidden="1">
      <c r="A138" s="45">
        <v>28</v>
      </c>
      <c r="B138" s="46"/>
      <c r="C138" s="46"/>
      <c r="D138" s="46"/>
      <c r="E138" s="46"/>
      <c r="F138" s="47"/>
      <c r="G138" s="48">
        <f t="shared" si="2"/>
        <v>0</v>
      </c>
    </row>
    <row r="139" spans="1:7" hidden="1">
      <c r="A139" s="45">
        <v>29</v>
      </c>
      <c r="B139" s="46"/>
      <c r="C139" s="46"/>
      <c r="D139" s="46"/>
      <c r="E139" s="46"/>
      <c r="F139" s="47"/>
      <c r="G139" s="48">
        <f t="shared" si="2"/>
        <v>0</v>
      </c>
    </row>
    <row r="140" spans="1:7" hidden="1">
      <c r="A140" s="45">
        <v>30</v>
      </c>
      <c r="B140" s="46"/>
      <c r="C140" s="46"/>
      <c r="D140" s="46"/>
      <c r="E140" s="46"/>
      <c r="F140" s="47"/>
      <c r="G140" s="48">
        <f t="shared" si="2"/>
        <v>0</v>
      </c>
    </row>
    <row r="141" spans="1:7" hidden="1">
      <c r="A141" s="45">
        <v>31</v>
      </c>
      <c r="B141" s="46"/>
      <c r="C141" s="46"/>
      <c r="D141" s="46"/>
      <c r="E141" s="46"/>
      <c r="F141" s="47"/>
      <c r="G141" s="48">
        <f t="shared" si="2"/>
        <v>0</v>
      </c>
    </row>
    <row r="142" spans="1:7" hidden="1">
      <c r="A142" s="45">
        <v>32</v>
      </c>
      <c r="B142" s="46"/>
      <c r="C142" s="46"/>
      <c r="D142" s="46"/>
      <c r="E142" s="46"/>
      <c r="F142" s="47"/>
      <c r="G142" s="48">
        <f t="shared" si="2"/>
        <v>0</v>
      </c>
    </row>
    <row r="143" spans="1:7" hidden="1">
      <c r="A143" s="45">
        <v>33</v>
      </c>
      <c r="B143" s="46"/>
      <c r="C143" s="46"/>
      <c r="D143" s="46"/>
      <c r="E143" s="46"/>
      <c r="F143" s="47"/>
      <c r="G143" s="48">
        <f t="shared" si="2"/>
        <v>0</v>
      </c>
    </row>
    <row r="144" spans="1:7" hidden="1">
      <c r="A144" s="45">
        <v>34</v>
      </c>
      <c r="B144" s="46"/>
      <c r="C144" s="46"/>
      <c r="D144" s="46"/>
      <c r="E144" s="46"/>
      <c r="F144" s="47"/>
      <c r="G144" s="48">
        <f t="shared" si="2"/>
        <v>0</v>
      </c>
    </row>
    <row r="145" spans="1:7" hidden="1">
      <c r="A145" s="45">
        <v>35</v>
      </c>
      <c r="B145" s="46"/>
      <c r="C145" s="46"/>
      <c r="D145" s="46"/>
      <c r="E145" s="46"/>
      <c r="F145" s="47"/>
      <c r="G145" s="48">
        <f t="shared" si="2"/>
        <v>0</v>
      </c>
    </row>
    <row r="146" spans="1:7" hidden="1">
      <c r="A146" s="45">
        <v>36</v>
      </c>
      <c r="B146" s="46"/>
      <c r="C146" s="46"/>
      <c r="D146" s="46"/>
      <c r="E146" s="46"/>
      <c r="F146" s="47"/>
      <c r="G146" s="48">
        <f t="shared" si="2"/>
        <v>0</v>
      </c>
    </row>
    <row r="147" spans="1:7" hidden="1">
      <c r="A147" s="45">
        <v>37</v>
      </c>
      <c r="B147" s="46"/>
      <c r="C147" s="46"/>
      <c r="D147" s="46"/>
      <c r="E147" s="46"/>
      <c r="F147" s="47"/>
      <c r="G147" s="48">
        <f t="shared" si="2"/>
        <v>0</v>
      </c>
    </row>
    <row r="148" spans="1:7" hidden="1">
      <c r="A148" s="45">
        <v>38</v>
      </c>
      <c r="B148" s="46"/>
      <c r="C148" s="46"/>
      <c r="D148" s="46"/>
      <c r="E148" s="46"/>
      <c r="F148" s="47"/>
      <c r="G148" s="48">
        <f t="shared" si="2"/>
        <v>0</v>
      </c>
    </row>
    <row r="149" spans="1:7" hidden="1">
      <c r="A149" s="45">
        <v>39</v>
      </c>
      <c r="B149" s="46"/>
      <c r="C149" s="46"/>
      <c r="D149" s="46"/>
      <c r="E149" s="46"/>
      <c r="F149" s="47"/>
      <c r="G149" s="48">
        <f t="shared" si="2"/>
        <v>0</v>
      </c>
    </row>
    <row r="150" spans="1:7" hidden="1">
      <c r="A150" s="45">
        <v>40</v>
      </c>
      <c r="B150" s="46"/>
      <c r="C150" s="46"/>
      <c r="D150" s="46"/>
      <c r="E150" s="46"/>
      <c r="F150" s="47"/>
      <c r="G150" s="48">
        <f t="shared" si="2"/>
        <v>0</v>
      </c>
    </row>
    <row r="151" spans="1:7" hidden="1">
      <c r="A151" s="45">
        <v>41</v>
      </c>
      <c r="B151" s="46"/>
      <c r="C151" s="46"/>
      <c r="D151" s="46"/>
      <c r="E151" s="46"/>
      <c r="F151" s="47"/>
      <c r="G151" s="48">
        <f t="shared" si="2"/>
        <v>0</v>
      </c>
    </row>
    <row r="152" spans="1:7" hidden="1">
      <c r="A152" s="45">
        <v>42</v>
      </c>
      <c r="B152" s="46"/>
      <c r="C152" s="46"/>
      <c r="D152" s="46"/>
      <c r="E152" s="46"/>
      <c r="F152" s="47"/>
      <c r="G152" s="48">
        <f t="shared" si="2"/>
        <v>0</v>
      </c>
    </row>
    <row r="153" spans="1:7" hidden="1">
      <c r="A153" s="45">
        <v>43</v>
      </c>
      <c r="B153" s="46"/>
      <c r="C153" s="46"/>
      <c r="D153" s="46"/>
      <c r="E153" s="46"/>
      <c r="F153" s="47"/>
      <c r="G153" s="48">
        <f t="shared" si="2"/>
        <v>0</v>
      </c>
    </row>
    <row r="154" spans="1:7" hidden="1">
      <c r="A154" s="45">
        <v>44</v>
      </c>
      <c r="B154" s="46"/>
      <c r="C154" s="46"/>
      <c r="D154" s="46"/>
      <c r="E154" s="46"/>
      <c r="F154" s="47"/>
      <c r="G154" s="48">
        <f t="shared" si="2"/>
        <v>0</v>
      </c>
    </row>
    <row r="155" spans="1:7" hidden="1">
      <c r="A155" s="45">
        <v>45</v>
      </c>
      <c r="B155" s="46"/>
      <c r="C155" s="46"/>
      <c r="D155" s="46"/>
      <c r="E155" s="46"/>
      <c r="F155" s="47"/>
      <c r="G155" s="48">
        <f t="shared" si="2"/>
        <v>0</v>
      </c>
    </row>
    <row r="156" spans="1:7" hidden="1">
      <c r="A156" s="45">
        <v>46</v>
      </c>
      <c r="B156" s="46"/>
      <c r="C156" s="46"/>
      <c r="D156" s="46"/>
      <c r="E156" s="46"/>
      <c r="F156" s="47"/>
      <c r="G156" s="48">
        <f t="shared" si="2"/>
        <v>0</v>
      </c>
    </row>
    <row r="157" spans="1:7" hidden="1">
      <c r="A157" s="45">
        <v>47</v>
      </c>
      <c r="B157" s="46"/>
      <c r="C157" s="46"/>
      <c r="D157" s="46"/>
      <c r="E157" s="46"/>
      <c r="F157" s="47"/>
      <c r="G157" s="48">
        <f t="shared" si="2"/>
        <v>0</v>
      </c>
    </row>
    <row r="158" spans="1:7" hidden="1">
      <c r="A158" s="45">
        <v>48</v>
      </c>
      <c r="B158" s="46"/>
      <c r="C158" s="46"/>
      <c r="D158" s="46"/>
      <c r="E158" s="46"/>
      <c r="F158" s="47"/>
      <c r="G158" s="48">
        <f t="shared" si="2"/>
        <v>0</v>
      </c>
    </row>
    <row r="159" spans="1:7" hidden="1">
      <c r="A159" s="45">
        <v>49</v>
      </c>
      <c r="B159" s="46"/>
      <c r="C159" s="46"/>
      <c r="D159" s="46"/>
      <c r="E159" s="46"/>
      <c r="F159" s="47"/>
      <c r="G159" s="48">
        <f t="shared" si="2"/>
        <v>0</v>
      </c>
    </row>
    <row r="160" spans="1:7" hidden="1">
      <c r="A160" s="45">
        <v>50</v>
      </c>
      <c r="B160" s="46"/>
      <c r="C160" s="46"/>
      <c r="D160" s="46"/>
      <c r="E160" s="46"/>
      <c r="F160" s="47"/>
      <c r="G160" s="48">
        <f t="shared" si="2"/>
        <v>0</v>
      </c>
    </row>
    <row r="161" spans="1:7" hidden="1">
      <c r="A161" s="45">
        <v>51</v>
      </c>
      <c r="B161" s="46"/>
      <c r="C161" s="46"/>
      <c r="D161" s="46"/>
      <c r="E161" s="46"/>
      <c r="F161" s="47"/>
      <c r="G161" s="48">
        <f t="shared" si="2"/>
        <v>0</v>
      </c>
    </row>
    <row r="162" spans="1:7" hidden="1">
      <c r="A162" s="45">
        <v>52</v>
      </c>
      <c r="B162" s="46"/>
      <c r="C162" s="46"/>
      <c r="D162" s="46"/>
      <c r="E162" s="46"/>
      <c r="F162" s="47"/>
      <c r="G162" s="48">
        <f t="shared" si="2"/>
        <v>0</v>
      </c>
    </row>
    <row r="163" spans="1:7" hidden="1">
      <c r="A163" s="45">
        <v>53</v>
      </c>
      <c r="B163" s="46"/>
      <c r="C163" s="46"/>
      <c r="D163" s="46"/>
      <c r="E163" s="46"/>
      <c r="F163" s="47"/>
      <c r="G163" s="48">
        <f t="shared" si="2"/>
        <v>0</v>
      </c>
    </row>
    <row r="164" spans="1:7" hidden="1">
      <c r="A164" s="45">
        <v>54</v>
      </c>
      <c r="B164" s="46"/>
      <c r="C164" s="46"/>
      <c r="D164" s="46"/>
      <c r="E164" s="46"/>
      <c r="F164" s="47"/>
      <c r="G164" s="48">
        <f t="shared" si="2"/>
        <v>0</v>
      </c>
    </row>
    <row r="165" spans="1:7" hidden="1">
      <c r="A165" s="45">
        <v>55</v>
      </c>
      <c r="B165" s="46"/>
      <c r="C165" s="46"/>
      <c r="D165" s="46"/>
      <c r="E165" s="46"/>
      <c r="F165" s="47"/>
      <c r="G165" s="48">
        <f t="shared" si="2"/>
        <v>0</v>
      </c>
    </row>
    <row r="166" spans="1:7" hidden="1">
      <c r="A166" s="45">
        <v>56</v>
      </c>
      <c r="B166" s="46"/>
      <c r="C166" s="46"/>
      <c r="D166" s="46"/>
      <c r="E166" s="46"/>
      <c r="F166" s="47"/>
      <c r="G166" s="48">
        <f t="shared" si="2"/>
        <v>0</v>
      </c>
    </row>
    <row r="167" spans="1:7" hidden="1">
      <c r="A167" s="45">
        <v>57</v>
      </c>
      <c r="B167" s="46"/>
      <c r="C167" s="46"/>
      <c r="D167" s="46"/>
      <c r="E167" s="46"/>
      <c r="F167" s="47"/>
      <c r="G167" s="48">
        <f t="shared" si="2"/>
        <v>0</v>
      </c>
    </row>
    <row r="168" spans="1:7" hidden="1">
      <c r="A168" s="45">
        <v>58</v>
      </c>
      <c r="B168" s="46"/>
      <c r="C168" s="46"/>
      <c r="D168" s="46"/>
      <c r="E168" s="46"/>
      <c r="F168" s="47"/>
      <c r="G168" s="48">
        <f t="shared" si="2"/>
        <v>0</v>
      </c>
    </row>
    <row r="169" spans="1:7" hidden="1">
      <c r="A169" s="45">
        <v>59</v>
      </c>
      <c r="B169" s="46"/>
      <c r="C169" s="46"/>
      <c r="D169" s="46"/>
      <c r="E169" s="46"/>
      <c r="F169" s="47"/>
      <c r="G169" s="48">
        <f t="shared" si="2"/>
        <v>0</v>
      </c>
    </row>
    <row r="170" spans="1:7" hidden="1">
      <c r="A170" s="45">
        <v>60</v>
      </c>
      <c r="B170" s="46"/>
      <c r="C170" s="46"/>
      <c r="D170" s="46"/>
      <c r="E170" s="46"/>
      <c r="F170" s="47"/>
      <c r="G170" s="48">
        <f t="shared" si="2"/>
        <v>0</v>
      </c>
    </row>
    <row r="171" spans="1:7" hidden="1">
      <c r="A171" s="45">
        <v>61</v>
      </c>
      <c r="B171" s="46"/>
      <c r="C171" s="46"/>
      <c r="D171" s="46"/>
      <c r="E171" s="46"/>
      <c r="F171" s="47"/>
      <c r="G171" s="48">
        <f t="shared" si="2"/>
        <v>0</v>
      </c>
    </row>
    <row r="172" spans="1:7" hidden="1">
      <c r="A172" s="45">
        <v>62</v>
      </c>
      <c r="B172" s="46"/>
      <c r="C172" s="46"/>
      <c r="D172" s="46"/>
      <c r="E172" s="46"/>
      <c r="F172" s="47"/>
      <c r="G172" s="48">
        <f t="shared" si="2"/>
        <v>0</v>
      </c>
    </row>
    <row r="173" spans="1:7" hidden="1">
      <c r="A173" s="45">
        <v>63</v>
      </c>
      <c r="B173" s="46"/>
      <c r="C173" s="46"/>
      <c r="D173" s="46"/>
      <c r="E173" s="46"/>
      <c r="F173" s="47"/>
      <c r="G173" s="48">
        <f t="shared" si="2"/>
        <v>0</v>
      </c>
    </row>
    <row r="174" spans="1:7" hidden="1">
      <c r="A174" s="45">
        <v>64</v>
      </c>
      <c r="B174" s="46"/>
      <c r="C174" s="46"/>
      <c r="D174" s="46"/>
      <c r="E174" s="46"/>
      <c r="F174" s="47"/>
      <c r="G174" s="48">
        <f t="shared" si="2"/>
        <v>0</v>
      </c>
    </row>
    <row r="175" spans="1:7" hidden="1">
      <c r="A175" s="45">
        <v>65</v>
      </c>
      <c r="B175" s="46"/>
      <c r="C175" s="46"/>
      <c r="D175" s="46"/>
      <c r="E175" s="46"/>
      <c r="F175" s="47"/>
      <c r="G175" s="48">
        <f t="shared" si="2"/>
        <v>0</v>
      </c>
    </row>
    <row r="176" spans="1:7" hidden="1">
      <c r="A176" s="45">
        <v>66</v>
      </c>
      <c r="B176" s="46"/>
      <c r="C176" s="46"/>
      <c r="D176" s="46"/>
      <c r="E176" s="46"/>
      <c r="F176" s="47"/>
      <c r="G176" s="48">
        <f t="shared" si="2"/>
        <v>0</v>
      </c>
    </row>
    <row r="177" spans="1:7" hidden="1">
      <c r="A177" s="45">
        <v>67</v>
      </c>
      <c r="B177" s="46"/>
      <c r="C177" s="46"/>
      <c r="D177" s="46"/>
      <c r="E177" s="46"/>
      <c r="F177" s="47"/>
      <c r="G177" s="48">
        <f t="shared" si="2"/>
        <v>0</v>
      </c>
    </row>
    <row r="178" spans="1:7" hidden="1">
      <c r="A178" s="45">
        <v>68</v>
      </c>
      <c r="B178" s="46"/>
      <c r="C178" s="46"/>
      <c r="D178" s="46"/>
      <c r="E178" s="46"/>
      <c r="F178" s="47"/>
      <c r="G178" s="48">
        <f t="shared" si="2"/>
        <v>0</v>
      </c>
    </row>
    <row r="179" spans="1:7" hidden="1">
      <c r="A179" s="45">
        <v>69</v>
      </c>
      <c r="B179" s="46"/>
      <c r="C179" s="46"/>
      <c r="D179" s="46"/>
      <c r="E179" s="46"/>
      <c r="F179" s="47"/>
      <c r="G179" s="48">
        <f t="shared" si="2"/>
        <v>0</v>
      </c>
    </row>
    <row r="180" spans="1:7" hidden="1">
      <c r="A180" s="45">
        <v>70</v>
      </c>
      <c r="B180" s="46"/>
      <c r="C180" s="46"/>
      <c r="D180" s="46"/>
      <c r="E180" s="46"/>
      <c r="F180" s="47"/>
      <c r="G180" s="48">
        <f t="shared" si="2"/>
        <v>0</v>
      </c>
    </row>
    <row r="181" spans="1:7" hidden="1">
      <c r="A181" s="45">
        <v>71</v>
      </c>
      <c r="B181" s="46"/>
      <c r="C181" s="46"/>
      <c r="D181" s="46"/>
      <c r="E181" s="46"/>
      <c r="F181" s="47"/>
      <c r="G181" s="48">
        <f t="shared" si="2"/>
        <v>0</v>
      </c>
    </row>
    <row r="182" spans="1:7" hidden="1">
      <c r="A182" s="45">
        <v>72</v>
      </c>
      <c r="B182" s="46"/>
      <c r="C182" s="46"/>
      <c r="D182" s="46"/>
      <c r="E182" s="46"/>
      <c r="F182" s="47"/>
      <c r="G182" s="48">
        <f t="shared" si="2"/>
        <v>0</v>
      </c>
    </row>
    <row r="183" spans="1:7" hidden="1">
      <c r="A183" s="45">
        <v>73</v>
      </c>
      <c r="B183" s="46"/>
      <c r="C183" s="46"/>
      <c r="D183" s="46"/>
      <c r="E183" s="46"/>
      <c r="F183" s="47"/>
      <c r="G183" s="48">
        <f t="shared" si="2"/>
        <v>0</v>
      </c>
    </row>
    <row r="184" spans="1:7" hidden="1">
      <c r="A184" s="45">
        <v>74</v>
      </c>
      <c r="B184" s="46"/>
      <c r="C184" s="46"/>
      <c r="D184" s="46"/>
      <c r="E184" s="46"/>
      <c r="F184" s="47"/>
      <c r="G184" s="48">
        <f t="shared" si="2"/>
        <v>0</v>
      </c>
    </row>
    <row r="185" spans="1:7" hidden="1">
      <c r="A185" s="45">
        <v>75</v>
      </c>
      <c r="B185" s="46"/>
      <c r="C185" s="46"/>
      <c r="D185" s="46"/>
      <c r="E185" s="46"/>
      <c r="F185" s="47"/>
      <c r="G185" s="48">
        <f t="shared" si="2"/>
        <v>0</v>
      </c>
    </row>
    <row r="186" spans="1:7" hidden="1">
      <c r="A186" s="45">
        <v>76</v>
      </c>
      <c r="B186" s="46"/>
      <c r="C186" s="46"/>
      <c r="D186" s="46"/>
      <c r="E186" s="46"/>
      <c r="F186" s="47"/>
      <c r="G186" s="48">
        <f t="shared" si="2"/>
        <v>0</v>
      </c>
    </row>
    <row r="187" spans="1:7" hidden="1">
      <c r="A187" s="45">
        <v>77</v>
      </c>
      <c r="B187" s="46"/>
      <c r="C187" s="46"/>
      <c r="D187" s="46"/>
      <c r="E187" s="46"/>
      <c r="F187" s="47"/>
      <c r="G187" s="48">
        <f t="shared" si="2"/>
        <v>0</v>
      </c>
    </row>
    <row r="188" spans="1:7" hidden="1">
      <c r="A188" s="45">
        <v>78</v>
      </c>
      <c r="B188" s="46"/>
      <c r="C188" s="46"/>
      <c r="D188" s="46"/>
      <c r="E188" s="46"/>
      <c r="F188" s="47"/>
      <c r="G188" s="48">
        <f t="shared" si="2"/>
        <v>0</v>
      </c>
    </row>
    <row r="189" spans="1:7" hidden="1">
      <c r="A189" s="45">
        <v>79</v>
      </c>
      <c r="B189" s="46"/>
      <c r="C189" s="46"/>
      <c r="D189" s="46"/>
      <c r="E189" s="46"/>
      <c r="F189" s="47"/>
      <c r="G189" s="48">
        <f t="shared" si="2"/>
        <v>0</v>
      </c>
    </row>
    <row r="190" spans="1:7" hidden="1">
      <c r="A190" s="45">
        <v>80</v>
      </c>
      <c r="B190" s="46"/>
      <c r="C190" s="46"/>
      <c r="D190" s="46"/>
      <c r="E190" s="46"/>
      <c r="F190" s="47"/>
      <c r="G190" s="48">
        <f t="shared" si="2"/>
        <v>0</v>
      </c>
    </row>
    <row r="191" spans="1:7" hidden="1">
      <c r="A191" s="45">
        <v>81</v>
      </c>
      <c r="B191" s="46"/>
      <c r="C191" s="46"/>
      <c r="D191" s="46"/>
      <c r="E191" s="46"/>
      <c r="F191" s="47"/>
      <c r="G191" s="48">
        <f t="shared" si="2"/>
        <v>0</v>
      </c>
    </row>
    <row r="192" spans="1:7" hidden="1">
      <c r="A192" s="45">
        <v>82</v>
      </c>
      <c r="B192" s="46"/>
      <c r="C192" s="46"/>
      <c r="D192" s="46"/>
      <c r="E192" s="46"/>
      <c r="F192" s="47"/>
      <c r="G192" s="48">
        <f t="shared" si="2"/>
        <v>0</v>
      </c>
    </row>
    <row r="193" spans="1:7" hidden="1">
      <c r="A193" s="45">
        <v>83</v>
      </c>
      <c r="B193" s="46"/>
      <c r="C193" s="46"/>
      <c r="D193" s="46"/>
      <c r="E193" s="46"/>
      <c r="F193" s="47"/>
      <c r="G193" s="48">
        <f t="shared" si="2"/>
        <v>0</v>
      </c>
    </row>
    <row r="194" spans="1:7" hidden="1">
      <c r="A194" s="45">
        <v>84</v>
      </c>
      <c r="B194" s="46"/>
      <c r="C194" s="46"/>
      <c r="D194" s="46"/>
      <c r="E194" s="46"/>
      <c r="F194" s="47"/>
      <c r="G194" s="48">
        <f t="shared" si="2"/>
        <v>0</v>
      </c>
    </row>
    <row r="195" spans="1:7" hidden="1">
      <c r="A195" s="45">
        <v>85</v>
      </c>
      <c r="B195" s="46"/>
      <c r="C195" s="46"/>
      <c r="D195" s="46"/>
      <c r="E195" s="46"/>
      <c r="F195" s="47"/>
      <c r="G195" s="48">
        <f t="shared" si="2"/>
        <v>0</v>
      </c>
    </row>
    <row r="196" spans="1:7" hidden="1">
      <c r="A196" s="45">
        <v>86</v>
      </c>
      <c r="B196" s="46"/>
      <c r="C196" s="46"/>
      <c r="D196" s="46"/>
      <c r="E196" s="46"/>
      <c r="F196" s="47"/>
      <c r="G196" s="48">
        <f t="shared" si="2"/>
        <v>0</v>
      </c>
    </row>
    <row r="197" spans="1:7" hidden="1">
      <c r="A197" s="45">
        <v>87</v>
      </c>
      <c r="B197" s="46"/>
      <c r="C197" s="46"/>
      <c r="D197" s="46"/>
      <c r="E197" s="46"/>
      <c r="F197" s="47"/>
      <c r="G197" s="48">
        <f t="shared" si="2"/>
        <v>0</v>
      </c>
    </row>
    <row r="198" spans="1:7" hidden="1">
      <c r="A198" s="45">
        <v>88</v>
      </c>
      <c r="B198" s="46"/>
      <c r="C198" s="46"/>
      <c r="D198" s="46"/>
      <c r="E198" s="46"/>
      <c r="F198" s="47"/>
      <c r="G198" s="48">
        <f t="shared" si="2"/>
        <v>0</v>
      </c>
    </row>
    <row r="199" spans="1:7" hidden="1">
      <c r="A199" s="45">
        <v>89</v>
      </c>
      <c r="B199" s="46"/>
      <c r="C199" s="46"/>
      <c r="D199" s="46"/>
      <c r="E199" s="46"/>
      <c r="F199" s="47"/>
      <c r="G199" s="48">
        <f t="shared" si="2"/>
        <v>0</v>
      </c>
    </row>
    <row r="200" spans="1:7" hidden="1">
      <c r="A200" s="45">
        <v>90</v>
      </c>
      <c r="B200" s="46"/>
      <c r="C200" s="46"/>
      <c r="D200" s="46"/>
      <c r="E200" s="46"/>
      <c r="F200" s="47"/>
      <c r="G200" s="48">
        <f t="shared" si="2"/>
        <v>0</v>
      </c>
    </row>
    <row r="201" spans="1:7" hidden="1">
      <c r="A201" s="45">
        <v>91</v>
      </c>
      <c r="B201" s="46"/>
      <c r="C201" s="46"/>
      <c r="D201" s="46"/>
      <c r="E201" s="46"/>
      <c r="F201" s="47"/>
      <c r="G201" s="48">
        <f t="shared" si="2"/>
        <v>0</v>
      </c>
    </row>
    <row r="202" spans="1:7" hidden="1">
      <c r="A202" s="45">
        <v>92</v>
      </c>
      <c r="B202" s="46"/>
      <c r="C202" s="46"/>
      <c r="D202" s="46"/>
      <c r="E202" s="46"/>
      <c r="F202" s="47"/>
      <c r="G202" s="48">
        <f t="shared" si="2"/>
        <v>0</v>
      </c>
    </row>
    <row r="203" spans="1:7" hidden="1">
      <c r="A203" s="45">
        <v>93</v>
      </c>
      <c r="B203" s="46"/>
      <c r="C203" s="46"/>
      <c r="D203" s="46"/>
      <c r="E203" s="46"/>
      <c r="F203" s="47"/>
      <c r="G203" s="48">
        <f t="shared" si="2"/>
        <v>0</v>
      </c>
    </row>
    <row r="204" spans="1:7" hidden="1">
      <c r="A204" s="45">
        <v>94</v>
      </c>
      <c r="B204" s="46"/>
      <c r="C204" s="46"/>
      <c r="D204" s="46"/>
      <c r="E204" s="46"/>
      <c r="F204" s="47"/>
      <c r="G204" s="48">
        <f t="shared" si="2"/>
        <v>0</v>
      </c>
    </row>
    <row r="205" spans="1:7" hidden="1">
      <c r="A205" s="45">
        <v>95</v>
      </c>
      <c r="B205" s="46"/>
      <c r="C205" s="46"/>
      <c r="D205" s="46"/>
      <c r="E205" s="46"/>
      <c r="F205" s="47"/>
      <c r="G205" s="48">
        <f t="shared" si="2"/>
        <v>0</v>
      </c>
    </row>
    <row r="206" spans="1:7" hidden="1">
      <c r="A206" s="45">
        <v>96</v>
      </c>
      <c r="B206" s="46"/>
      <c r="C206" s="46"/>
      <c r="D206" s="46"/>
      <c r="E206" s="46"/>
      <c r="F206" s="47"/>
      <c r="G206" s="48">
        <f t="shared" si="2"/>
        <v>0</v>
      </c>
    </row>
    <row r="207" spans="1:7" hidden="1">
      <c r="A207" s="45">
        <v>97</v>
      </c>
      <c r="B207" s="46"/>
      <c r="C207" s="46"/>
      <c r="D207" s="46"/>
      <c r="E207" s="46"/>
      <c r="F207" s="47"/>
      <c r="G207" s="48">
        <f t="shared" si="2"/>
        <v>0</v>
      </c>
    </row>
    <row r="208" spans="1:7" hidden="1">
      <c r="A208" s="45">
        <v>98</v>
      </c>
      <c r="B208" s="46"/>
      <c r="C208" s="46"/>
      <c r="D208" s="46"/>
      <c r="E208" s="46"/>
      <c r="F208" s="47"/>
      <c r="G208" s="48">
        <f t="shared" si="2"/>
        <v>0</v>
      </c>
    </row>
    <row r="209" spans="1:7" hidden="1">
      <c r="A209" s="45">
        <v>99</v>
      </c>
      <c r="B209" s="46"/>
      <c r="C209" s="46"/>
      <c r="D209" s="46"/>
      <c r="E209" s="46"/>
      <c r="F209" s="47"/>
      <c r="G209" s="48">
        <f t="shared" si="2"/>
        <v>0</v>
      </c>
    </row>
    <row r="210" spans="1:7" hidden="1">
      <c r="A210" s="45">
        <v>100</v>
      </c>
      <c r="B210" s="46"/>
      <c r="C210" s="46"/>
      <c r="D210" s="46"/>
      <c r="E210" s="46"/>
      <c r="F210" s="47"/>
      <c r="G210" s="48">
        <f t="shared" si="2"/>
        <v>0</v>
      </c>
    </row>
    <row r="211" spans="1:7">
      <c r="A211" s="58"/>
      <c r="B211" s="59" t="s">
        <v>29</v>
      </c>
      <c r="C211" s="60"/>
      <c r="D211" s="60"/>
      <c r="E211" s="61"/>
      <c r="F211" s="62">
        <f>SUM(F111:F210)</f>
        <v>0</v>
      </c>
      <c r="G211" s="48">
        <f>SUM(G111:G210)</f>
        <v>0</v>
      </c>
    </row>
    <row r="212" spans="1:7">
      <c r="A212" s="63"/>
      <c r="B212" s="64" t="s">
        <v>30</v>
      </c>
      <c r="C212" s="65"/>
      <c r="D212" s="65"/>
      <c r="E212" s="66"/>
      <c r="F212" s="51">
        <f>F108+F211</f>
        <v>0</v>
      </c>
      <c r="G212" s="52">
        <f>G108+G211</f>
        <v>0</v>
      </c>
    </row>
    <row r="213" spans="1:7">
      <c r="A213" s="67"/>
      <c r="B213" s="67"/>
      <c r="C213" s="67"/>
      <c r="D213" s="67"/>
      <c r="E213" s="67"/>
      <c r="F213" s="68"/>
      <c r="G213" s="67"/>
    </row>
    <row r="214" spans="1:7">
      <c r="A214" s="67"/>
      <c r="B214" s="67"/>
      <c r="C214" s="67"/>
      <c r="D214" s="67"/>
      <c r="E214" s="67"/>
      <c r="F214" s="68"/>
      <c r="G214" s="67"/>
    </row>
    <row r="215" spans="1:7">
      <c r="A215" s="55" t="s">
        <v>31</v>
      </c>
      <c r="B215" s="69" t="s">
        <v>32</v>
      </c>
      <c r="C215" s="70" t="s">
        <v>145</v>
      </c>
      <c r="D215" s="70"/>
      <c r="E215" s="71"/>
      <c r="F215" s="70" t="s">
        <v>22</v>
      </c>
      <c r="G215" s="72"/>
    </row>
    <row r="216" spans="1:7">
      <c r="A216" s="45">
        <v>1</v>
      </c>
      <c r="B216" s="46"/>
      <c r="C216" s="46"/>
      <c r="D216" s="46"/>
      <c r="E216" s="46"/>
      <c r="F216" s="47"/>
      <c r="G216" s="48">
        <f>IF($C$228&gt;0,F216/$C$228,0)</f>
        <v>0</v>
      </c>
    </row>
    <row r="217" spans="1:7">
      <c r="A217" s="45">
        <v>2</v>
      </c>
      <c r="B217" s="46"/>
      <c r="C217" s="46"/>
      <c r="D217" s="46"/>
      <c r="E217" s="46"/>
      <c r="F217" s="47"/>
      <c r="G217" s="48">
        <f t="shared" ref="G217:G225" si="3">IF($C$228&gt;0,F217/$C$228,0)</f>
        <v>0</v>
      </c>
    </row>
    <row r="218" spans="1:7">
      <c r="A218" s="45">
        <v>3</v>
      </c>
      <c r="B218" s="46"/>
      <c r="C218" s="46"/>
      <c r="D218" s="46"/>
      <c r="E218" s="46"/>
      <c r="F218" s="47"/>
      <c r="G218" s="48">
        <f t="shared" si="3"/>
        <v>0</v>
      </c>
    </row>
    <row r="219" spans="1:7">
      <c r="A219" s="45">
        <v>4</v>
      </c>
      <c r="B219" s="46"/>
      <c r="C219" s="46"/>
      <c r="D219" s="46"/>
      <c r="E219" s="46"/>
      <c r="F219" s="47"/>
      <c r="G219" s="48">
        <f t="shared" si="3"/>
        <v>0</v>
      </c>
    </row>
    <row r="220" spans="1:7">
      <c r="A220" s="45">
        <v>5</v>
      </c>
      <c r="B220" s="46"/>
      <c r="C220" s="46"/>
      <c r="D220" s="46"/>
      <c r="E220" s="46"/>
      <c r="F220" s="47"/>
      <c r="G220" s="48">
        <f t="shared" si="3"/>
        <v>0</v>
      </c>
    </row>
    <row r="221" spans="1:7">
      <c r="A221" s="45">
        <v>6</v>
      </c>
      <c r="B221" s="46"/>
      <c r="C221" s="46"/>
      <c r="D221" s="46"/>
      <c r="E221" s="46"/>
      <c r="F221" s="47"/>
      <c r="G221" s="48">
        <f t="shared" si="3"/>
        <v>0</v>
      </c>
    </row>
    <row r="222" spans="1:7">
      <c r="A222" s="45">
        <v>7</v>
      </c>
      <c r="B222" s="46"/>
      <c r="C222" s="46"/>
      <c r="D222" s="46"/>
      <c r="E222" s="46"/>
      <c r="F222" s="47"/>
      <c r="G222" s="48">
        <f t="shared" si="3"/>
        <v>0</v>
      </c>
    </row>
    <row r="223" spans="1:7">
      <c r="A223" s="45">
        <v>8</v>
      </c>
      <c r="B223" s="46"/>
      <c r="C223" s="46"/>
      <c r="D223" s="46"/>
      <c r="E223" s="46"/>
      <c r="F223" s="47"/>
      <c r="G223" s="48">
        <f t="shared" si="3"/>
        <v>0</v>
      </c>
    </row>
    <row r="224" spans="1:7">
      <c r="A224" s="45">
        <v>9</v>
      </c>
      <c r="B224" s="46"/>
      <c r="C224" s="46"/>
      <c r="D224" s="46"/>
      <c r="E224" s="46"/>
      <c r="F224" s="47"/>
      <c r="G224" s="48">
        <f t="shared" si="3"/>
        <v>0</v>
      </c>
    </row>
    <row r="225" spans="1:7">
      <c r="A225" s="73">
        <v>10</v>
      </c>
      <c r="B225" s="74"/>
      <c r="C225" s="74"/>
      <c r="D225" s="74"/>
      <c r="E225" s="74"/>
      <c r="F225" s="75"/>
      <c r="G225" s="48">
        <f t="shared" si="3"/>
        <v>0</v>
      </c>
    </row>
    <row r="227" spans="1:7">
      <c r="A227" s="55" t="s">
        <v>142</v>
      </c>
      <c r="B227" s="69" t="s">
        <v>143</v>
      </c>
      <c r="C227" s="76" t="s">
        <v>144</v>
      </c>
      <c r="D227" s="214"/>
    </row>
    <row r="228" spans="1:7">
      <c r="A228" s="45">
        <v>1</v>
      </c>
      <c r="B228" s="77" t="s">
        <v>135</v>
      </c>
      <c r="C228" s="78">
        <f>SUMIFS(F:F,E:E,"ჩვეულებრივი")</f>
        <v>0</v>
      </c>
      <c r="D228" s="214"/>
    </row>
    <row r="229" spans="1:7">
      <c r="A229" s="73">
        <v>2</v>
      </c>
      <c r="B229" s="79" t="s">
        <v>136</v>
      </c>
      <c r="C229" s="80">
        <f>SUMIFS(F:F,E:E,"პრივილეგირებული")</f>
        <v>0</v>
      </c>
      <c r="D229" s="214"/>
    </row>
  </sheetData>
  <sheetProtection formatRows="0"/>
  <mergeCells count="5">
    <mergeCell ref="C5:C6"/>
    <mergeCell ref="A5:A6"/>
    <mergeCell ref="B5:B6"/>
    <mergeCell ref="E5:E6"/>
    <mergeCell ref="D5:D6"/>
  </mergeCells>
  <conditionalFormatting sqref="B8:D11 B103:D106 B111:D114 B206:D209">
    <cfRule type="expression" dxfId="92" priority="2">
      <formula>AND($B8="",$B9&lt;&gt;"")</formula>
    </cfRule>
  </conditionalFormatting>
  <conditionalFormatting sqref="B210:D210 B107:D107">
    <cfRule type="expression" dxfId="91" priority="10">
      <formula>AND($B107="",#REF!&lt;&gt;"")</formula>
    </cfRule>
  </conditionalFormatting>
  <conditionalFormatting sqref="B102:D102 B205:D205">
    <cfRule type="expression" dxfId="90" priority="13">
      <formula>AND($B102="",$B104&lt;&gt;"")</formula>
    </cfRule>
  </conditionalFormatting>
  <conditionalFormatting sqref="B101:D101 B204:D204">
    <cfRule type="expression" dxfId="89" priority="14">
      <formula>AND($B101="",$B104&lt;&gt;"")</formula>
    </cfRule>
  </conditionalFormatting>
  <conditionalFormatting sqref="B100:D100 B203:D203">
    <cfRule type="expression" dxfId="88" priority="15">
      <formula>AND($B100="",$B104&lt;&gt;"")</formula>
    </cfRule>
  </conditionalFormatting>
  <conditionalFormatting sqref="B99:D99 B202:D202">
    <cfRule type="expression" dxfId="87" priority="16">
      <formula>AND($B99="",$B104&lt;&gt;"")</formula>
    </cfRule>
  </conditionalFormatting>
  <conditionalFormatting sqref="B98:D98 B201:D201">
    <cfRule type="expression" dxfId="86" priority="17">
      <formula>AND($B98="",$B104&lt;&gt;"")</formula>
    </cfRule>
  </conditionalFormatting>
  <conditionalFormatting sqref="B97:D97 B200:D200">
    <cfRule type="expression" dxfId="85" priority="18">
      <formula>AND($B97="",$B104&lt;&gt;"")</formula>
    </cfRule>
  </conditionalFormatting>
  <conditionalFormatting sqref="B96:D96 B199:D199">
    <cfRule type="expression" dxfId="84" priority="19">
      <formula>AND($B96="",$B104&lt;&gt;"")</formula>
    </cfRule>
  </conditionalFormatting>
  <conditionalFormatting sqref="B95:D95 B198:D198">
    <cfRule type="expression" dxfId="83" priority="20">
      <formula>AND($B95="",$B104&lt;&gt;"")</formula>
    </cfRule>
  </conditionalFormatting>
  <conditionalFormatting sqref="B94:D94 B197:D197">
    <cfRule type="expression" dxfId="82" priority="21">
      <formula>AND($B94="",$B104&lt;&gt;"")</formula>
    </cfRule>
  </conditionalFormatting>
  <conditionalFormatting sqref="B93:D93 B196:D196">
    <cfRule type="expression" dxfId="81" priority="22">
      <formula>AND($B93="",$B104&lt;&gt;"")</formula>
    </cfRule>
  </conditionalFormatting>
  <conditionalFormatting sqref="B92:D92 B195:D195">
    <cfRule type="expression" dxfId="80" priority="23">
      <formula>AND($B92="",$B104&lt;&gt;"")</formula>
    </cfRule>
  </conditionalFormatting>
  <conditionalFormatting sqref="B91:D91 B194:D194">
    <cfRule type="expression" dxfId="79" priority="24">
      <formula>AND($B91="",$B104&lt;&gt;"")</formula>
    </cfRule>
  </conditionalFormatting>
  <conditionalFormatting sqref="B90:D90 B193:D193">
    <cfRule type="expression" dxfId="78" priority="25">
      <formula>AND($B90="",$B104&lt;&gt;"")</formula>
    </cfRule>
  </conditionalFormatting>
  <conditionalFormatting sqref="B89:D89 B192:D192">
    <cfRule type="expression" dxfId="77" priority="26">
      <formula>AND($B89="",$B104&lt;&gt;"")</formula>
    </cfRule>
  </conditionalFormatting>
  <conditionalFormatting sqref="B88:D88 B191:D191">
    <cfRule type="expression" dxfId="76" priority="27">
      <formula>AND($B88="",$B104&lt;&gt;"")</formula>
    </cfRule>
  </conditionalFormatting>
  <conditionalFormatting sqref="B87:D87 B190:D190">
    <cfRule type="expression" dxfId="75" priority="28">
      <formula>AND($B87="",$B104&lt;&gt;"")</formula>
    </cfRule>
  </conditionalFormatting>
  <conditionalFormatting sqref="B86:D86 B189:D189">
    <cfRule type="expression" dxfId="74" priority="29">
      <formula>AND($B86="",$B104&lt;&gt;"")</formula>
    </cfRule>
  </conditionalFormatting>
  <conditionalFormatting sqref="B85:D85 B188:D188">
    <cfRule type="expression" dxfId="73" priority="30">
      <formula>AND($B85="",$B104&lt;&gt;"")</formula>
    </cfRule>
  </conditionalFormatting>
  <conditionalFormatting sqref="B84:D84 B187:D187">
    <cfRule type="expression" dxfId="72" priority="31">
      <formula>AND($B84="",$B104&lt;&gt;"")</formula>
    </cfRule>
  </conditionalFormatting>
  <conditionalFormatting sqref="B83:D83 B186:D186">
    <cfRule type="expression" dxfId="71" priority="32">
      <formula>AND($B83="",$B104&lt;&gt;"")</formula>
    </cfRule>
  </conditionalFormatting>
  <conditionalFormatting sqref="B82:D82 B185:D185">
    <cfRule type="expression" dxfId="70" priority="33">
      <formula>AND($B82="",$B104&lt;&gt;"")</formula>
    </cfRule>
  </conditionalFormatting>
  <conditionalFormatting sqref="B81:D81 B184:D184">
    <cfRule type="expression" dxfId="69" priority="34">
      <formula>AND($B81="",$B104&lt;&gt;"")</formula>
    </cfRule>
  </conditionalFormatting>
  <conditionalFormatting sqref="B80:D80 B183:D183">
    <cfRule type="expression" dxfId="68" priority="35">
      <formula>AND($B80="",$B104&lt;&gt;"")</formula>
    </cfRule>
  </conditionalFormatting>
  <conditionalFormatting sqref="B79:D79 B182:D182">
    <cfRule type="expression" dxfId="67" priority="36">
      <formula>AND($B79="",$B104&lt;&gt;"")</formula>
    </cfRule>
  </conditionalFormatting>
  <conditionalFormatting sqref="B78:D78 B181:D181">
    <cfRule type="expression" dxfId="66" priority="37">
      <formula>AND($B78="",$B104&lt;&gt;"")</formula>
    </cfRule>
  </conditionalFormatting>
  <conditionalFormatting sqref="B77:D77 B180:D180">
    <cfRule type="expression" dxfId="65" priority="38">
      <formula>AND($B77="",$B104&lt;&gt;"")</formula>
    </cfRule>
  </conditionalFormatting>
  <conditionalFormatting sqref="B76:D76 B179:D179">
    <cfRule type="expression" dxfId="64" priority="39">
      <formula>AND($B76="",$B104&lt;&gt;"")</formula>
    </cfRule>
  </conditionalFormatting>
  <conditionalFormatting sqref="B75:D75 B178:D178">
    <cfRule type="expression" dxfId="63" priority="40">
      <formula>AND($B75="",$B104&lt;&gt;"")</formula>
    </cfRule>
  </conditionalFormatting>
  <conditionalFormatting sqref="B74:D74 B177:D177">
    <cfRule type="expression" dxfId="62" priority="41">
      <formula>AND($B74="",$B104&lt;&gt;"")</formula>
    </cfRule>
  </conditionalFormatting>
  <conditionalFormatting sqref="B73:D73 B176:D176">
    <cfRule type="expression" dxfId="61" priority="42">
      <formula>AND($B73="",$B104&lt;&gt;"")</formula>
    </cfRule>
  </conditionalFormatting>
  <conditionalFormatting sqref="B72:D72 B175:D175">
    <cfRule type="expression" dxfId="60" priority="43">
      <formula>AND($B72="",$B104&lt;&gt;"")</formula>
    </cfRule>
  </conditionalFormatting>
  <conditionalFormatting sqref="B71:D71 B174:D174">
    <cfRule type="expression" dxfId="59" priority="44">
      <formula>AND($B71="",$B104&lt;&gt;"")</formula>
    </cfRule>
  </conditionalFormatting>
  <conditionalFormatting sqref="B70:D70 B173:D173">
    <cfRule type="expression" dxfId="58" priority="45">
      <formula>AND($B70="",$B104&lt;&gt;"")</formula>
    </cfRule>
  </conditionalFormatting>
  <conditionalFormatting sqref="B69:D69 B172:D172">
    <cfRule type="expression" dxfId="57" priority="46">
      <formula>AND($B69="",$B104&lt;&gt;"")</formula>
    </cfRule>
  </conditionalFormatting>
  <conditionalFormatting sqref="B68:D68 B171:D171">
    <cfRule type="expression" dxfId="56" priority="47">
      <formula>AND($B68="",$B104&lt;&gt;"")</formula>
    </cfRule>
  </conditionalFormatting>
  <conditionalFormatting sqref="B67:D67 B170:D170">
    <cfRule type="expression" dxfId="55" priority="48">
      <formula>AND($B67="",$B104&lt;&gt;"")</formula>
    </cfRule>
  </conditionalFormatting>
  <conditionalFormatting sqref="B66:D66 B169:D169">
    <cfRule type="expression" dxfId="54" priority="49">
      <formula>AND($B66="",$B104&lt;&gt;"")</formula>
    </cfRule>
  </conditionalFormatting>
  <conditionalFormatting sqref="B65:D65 B168:D168">
    <cfRule type="expression" dxfId="53" priority="50">
      <formula>AND($B65="",$B104&lt;&gt;"")</formula>
    </cfRule>
  </conditionalFormatting>
  <conditionalFormatting sqref="B64:D64 B167:D167">
    <cfRule type="expression" dxfId="52" priority="51">
      <formula>AND($B64="",$B104&lt;&gt;"")</formula>
    </cfRule>
  </conditionalFormatting>
  <conditionalFormatting sqref="B63:D63 B166:D166">
    <cfRule type="expression" dxfId="51" priority="52">
      <formula>AND($B63="",$B104&lt;&gt;"")</formula>
    </cfRule>
  </conditionalFormatting>
  <conditionalFormatting sqref="B62:D62 B165:D165">
    <cfRule type="expression" dxfId="50" priority="53">
      <formula>AND($B62="",$B104&lt;&gt;"")</formula>
    </cfRule>
  </conditionalFormatting>
  <conditionalFormatting sqref="B61:D61 B164:D164">
    <cfRule type="expression" dxfId="49" priority="54">
      <formula>AND($B61="",$B104&lt;&gt;"")</formula>
    </cfRule>
  </conditionalFormatting>
  <conditionalFormatting sqref="B60:D60 B163:D163">
    <cfRule type="expression" dxfId="48" priority="55">
      <formula>AND($B60="",$B104&lt;&gt;"")</formula>
    </cfRule>
  </conditionalFormatting>
  <conditionalFormatting sqref="B59:D59 B162:D162">
    <cfRule type="expression" dxfId="47" priority="56">
      <formula>AND($B59="",$B104&lt;&gt;"")</formula>
    </cfRule>
  </conditionalFormatting>
  <conditionalFormatting sqref="B58:D58 B161:D161">
    <cfRule type="expression" dxfId="46" priority="57">
      <formula>AND($B58="",$B104&lt;&gt;"")</formula>
    </cfRule>
  </conditionalFormatting>
  <conditionalFormatting sqref="B57:D57 B160:D160">
    <cfRule type="expression" dxfId="45" priority="58">
      <formula>AND($B57="",$B104&lt;&gt;"")</formula>
    </cfRule>
  </conditionalFormatting>
  <conditionalFormatting sqref="B56:D56 B159:D159">
    <cfRule type="expression" dxfId="44" priority="59">
      <formula>AND($B56="",$B104&lt;&gt;"")</formula>
    </cfRule>
  </conditionalFormatting>
  <conditionalFormatting sqref="B55:D55 B158:D158">
    <cfRule type="expression" dxfId="43" priority="60">
      <formula>AND($B55="",$B104&lt;&gt;"")</formula>
    </cfRule>
  </conditionalFormatting>
  <conditionalFormatting sqref="B54:D54 B157:D157">
    <cfRule type="expression" dxfId="42" priority="61">
      <formula>AND($B54="",$B104&lt;&gt;"")</formula>
    </cfRule>
  </conditionalFormatting>
  <conditionalFormatting sqref="B53:D53 B156:D156">
    <cfRule type="expression" dxfId="41" priority="62">
      <formula>AND($B53="",$B104&lt;&gt;"")</formula>
    </cfRule>
  </conditionalFormatting>
  <conditionalFormatting sqref="B52:D52 B155:D155">
    <cfRule type="expression" dxfId="40" priority="63">
      <formula>AND($B52="",$B104&lt;&gt;"")</formula>
    </cfRule>
  </conditionalFormatting>
  <conditionalFormatting sqref="B51:D51 B154:D154">
    <cfRule type="expression" dxfId="39" priority="64">
      <formula>AND($B51="",$B104&lt;&gt;"")</formula>
    </cfRule>
  </conditionalFormatting>
  <conditionalFormatting sqref="B50:D50 B153:D153">
    <cfRule type="expression" dxfId="38" priority="65">
      <formula>AND($B50="",$B104&lt;&gt;"")</formula>
    </cfRule>
  </conditionalFormatting>
  <conditionalFormatting sqref="B49:D49 B152:D152">
    <cfRule type="expression" dxfId="37" priority="66">
      <formula>AND($B49="",$B104&lt;&gt;"")</formula>
    </cfRule>
  </conditionalFormatting>
  <conditionalFormatting sqref="B48:D48 B151:D151">
    <cfRule type="expression" dxfId="36" priority="67">
      <formula>AND($B48="",$B104&lt;&gt;"")</formula>
    </cfRule>
  </conditionalFormatting>
  <conditionalFormatting sqref="B47:D47 B150:D150">
    <cfRule type="expression" dxfId="35" priority="68">
      <formula>AND($B47="",$B104&lt;&gt;"")</formula>
    </cfRule>
  </conditionalFormatting>
  <conditionalFormatting sqref="B46:D46 B149:D149">
    <cfRule type="expression" dxfId="34" priority="69">
      <formula>AND($B46="",$B104&lt;&gt;"")</formula>
    </cfRule>
  </conditionalFormatting>
  <conditionalFormatting sqref="B45:D45 B148:D148">
    <cfRule type="expression" dxfId="33" priority="70">
      <formula>AND($B45="",$B104&lt;&gt;"")</formula>
    </cfRule>
  </conditionalFormatting>
  <conditionalFormatting sqref="B44:D44 B147:D147">
    <cfRule type="expression" dxfId="32" priority="71">
      <formula>AND($B44="",$B104&lt;&gt;"")</formula>
    </cfRule>
  </conditionalFormatting>
  <conditionalFormatting sqref="B43:D43 B146:D146">
    <cfRule type="expression" dxfId="31" priority="72">
      <formula>AND($B43="",$B104&lt;&gt;"")</formula>
    </cfRule>
  </conditionalFormatting>
  <conditionalFormatting sqref="B42:D42 B145:D145">
    <cfRule type="expression" dxfId="30" priority="73">
      <formula>AND($B42="",$B104&lt;&gt;"")</formula>
    </cfRule>
  </conditionalFormatting>
  <conditionalFormatting sqref="B41:D41 B144:D144">
    <cfRule type="expression" dxfId="29" priority="74">
      <formula>AND($B41="",$B104&lt;&gt;"")</formula>
    </cfRule>
  </conditionalFormatting>
  <conditionalFormatting sqref="B40:D40 B143:D143">
    <cfRule type="expression" dxfId="28" priority="75">
      <formula>AND($B40="",$B104&lt;&gt;"")</formula>
    </cfRule>
  </conditionalFormatting>
  <conditionalFormatting sqref="B39:D39 B142:D142">
    <cfRule type="expression" dxfId="27" priority="76">
      <formula>AND($B39="",$B104&lt;&gt;"")</formula>
    </cfRule>
  </conditionalFormatting>
  <conditionalFormatting sqref="B38:D38 B141:D141">
    <cfRule type="expression" dxfId="26" priority="77">
      <formula>AND($B38="",$B104&lt;&gt;"")</formula>
    </cfRule>
  </conditionalFormatting>
  <conditionalFormatting sqref="B37:D37 B140:D140">
    <cfRule type="expression" dxfId="25" priority="78">
      <formula>AND($B37="",$B104&lt;&gt;"")</formula>
    </cfRule>
  </conditionalFormatting>
  <conditionalFormatting sqref="B36:D36 B139:D139">
    <cfRule type="expression" dxfId="24" priority="79">
      <formula>AND($B36="",$B104&lt;&gt;"")</formula>
    </cfRule>
  </conditionalFormatting>
  <conditionalFormatting sqref="B35:D35 B138:D138">
    <cfRule type="expression" dxfId="23" priority="80">
      <formula>AND($B35="",$B104&lt;&gt;"")</formula>
    </cfRule>
  </conditionalFormatting>
  <conditionalFormatting sqref="B34:D34 B137:D137">
    <cfRule type="expression" dxfId="22" priority="81">
      <formula>AND($B34="",$B104&lt;&gt;"")</formula>
    </cfRule>
  </conditionalFormatting>
  <conditionalFormatting sqref="B33:D33 B136:D136">
    <cfRule type="expression" dxfId="21" priority="82">
      <formula>AND($B33="",$B104&lt;&gt;"")</formula>
    </cfRule>
  </conditionalFormatting>
  <conditionalFormatting sqref="B32:D32 B135:D135">
    <cfRule type="expression" dxfId="20" priority="83">
      <formula>AND($B32="",$B104&lt;&gt;"")</formula>
    </cfRule>
  </conditionalFormatting>
  <conditionalFormatting sqref="B31:D31 B134:D134">
    <cfRule type="expression" dxfId="19" priority="84">
      <formula>AND($B31="",$B104&lt;&gt;"")</formula>
    </cfRule>
  </conditionalFormatting>
  <conditionalFormatting sqref="B30:D30 B133:D133">
    <cfRule type="expression" dxfId="18" priority="85">
      <formula>AND($B30="",$B104&lt;&gt;"")</formula>
    </cfRule>
  </conditionalFormatting>
  <conditionalFormatting sqref="B29:D29 B132:D132">
    <cfRule type="expression" dxfId="17" priority="86">
      <formula>AND($B29="",$B104&lt;&gt;"")</formula>
    </cfRule>
  </conditionalFormatting>
  <conditionalFormatting sqref="B28:D28 B131:D131">
    <cfRule type="expression" dxfId="16" priority="87">
      <formula>AND($B28="",$B104&lt;&gt;"")</formula>
    </cfRule>
  </conditionalFormatting>
  <conditionalFormatting sqref="B27:D27 B130:D130">
    <cfRule type="expression" dxfId="15" priority="88">
      <formula>AND($B27="",$B104&lt;&gt;"")</formula>
    </cfRule>
  </conditionalFormatting>
  <conditionalFormatting sqref="B26:D26 B129:D129">
    <cfRule type="expression" dxfId="14" priority="89">
      <formula>AND($B26="",$B104&lt;&gt;"")</formula>
    </cfRule>
  </conditionalFormatting>
  <conditionalFormatting sqref="B25:D25 B128:D128">
    <cfRule type="expression" dxfId="13" priority="90">
      <formula>AND($B25="",$B104&lt;&gt;"")</formula>
    </cfRule>
  </conditionalFormatting>
  <conditionalFormatting sqref="B24:D24 B127:D127">
    <cfRule type="expression" dxfId="12" priority="91">
      <formula>AND($B24="",$B104&lt;&gt;"")</formula>
    </cfRule>
  </conditionalFormatting>
  <conditionalFormatting sqref="B23:D23 B126:D126">
    <cfRule type="expression" dxfId="11" priority="92">
      <formula>AND($B23="",$B104&lt;&gt;"")</formula>
    </cfRule>
  </conditionalFormatting>
  <conditionalFormatting sqref="B22:D22 B125:D125">
    <cfRule type="expression" dxfId="10" priority="93">
      <formula>AND($B22="",$B104&lt;&gt;"")</formula>
    </cfRule>
  </conditionalFormatting>
  <conditionalFormatting sqref="B21:D21 B124:D124">
    <cfRule type="expression" dxfId="9" priority="94">
      <formula>AND($B21="",$B104&lt;&gt;"")</formula>
    </cfRule>
  </conditionalFormatting>
  <conditionalFormatting sqref="B20:D20 B123:D123">
    <cfRule type="expression" dxfId="8" priority="95">
      <formula>AND($B20="",$B104&lt;&gt;"")</formula>
    </cfRule>
  </conditionalFormatting>
  <conditionalFormatting sqref="B19:D19 B122:D122">
    <cfRule type="expression" dxfId="7" priority="96">
      <formula>AND($B19="",$B104&lt;&gt;"")</formula>
    </cfRule>
  </conditionalFormatting>
  <conditionalFormatting sqref="B18:D18 B121:D121">
    <cfRule type="expression" dxfId="6" priority="97">
      <formula>AND($B18="",$B104&lt;&gt;"")</formula>
    </cfRule>
  </conditionalFormatting>
  <conditionalFormatting sqref="B17:D17 B120:D120">
    <cfRule type="expression" dxfId="5" priority="98">
      <formula>AND($B17="",$B104&lt;&gt;"")</formula>
    </cfRule>
  </conditionalFormatting>
  <conditionalFormatting sqref="B16:D16 B119:D119">
    <cfRule type="expression" dxfId="4" priority="99">
      <formula>AND($B16="",$B104&lt;&gt;"")</formula>
    </cfRule>
  </conditionalFormatting>
  <conditionalFormatting sqref="B15:D15 B118:D118">
    <cfRule type="expression" dxfId="3" priority="100">
      <formula>AND($B15="",$B104&lt;&gt;"")</formula>
    </cfRule>
  </conditionalFormatting>
  <conditionalFormatting sqref="B14:D14 B117:D117">
    <cfRule type="expression" dxfId="2" priority="101">
      <formula>AND($B14="",$B104&lt;&gt;"")</formula>
    </cfRule>
  </conditionalFormatting>
  <conditionalFormatting sqref="B12:D13 B115:D116">
    <cfRule type="expression" dxfId="1" priority="102">
      <formula>AND($B12="",$B103&lt;&gt;"")</formula>
    </cfRule>
  </conditionalFormatting>
  <dataValidations count="4">
    <dataValidation operator="greaterThanOrEqual" allowBlank="1" showInputMessage="1" showErrorMessage="1" error="Date" promptTitle="Reporting Period" sqref="B2"/>
    <dataValidation type="decimal" allowBlank="1" showInputMessage="1" showErrorMessage="1" sqref="F8:F225">
      <formula1>-100000000</formula1>
      <formula2>100000000</formula2>
    </dataValidation>
    <dataValidation type="list" allowBlank="1" showInputMessage="1" showErrorMessage="1" sqref="E8:E107">
      <formula1>$AB$2:$AB$3</formula1>
    </dataValidation>
    <dataValidation type="list" allowBlank="1" showInputMessage="1" showErrorMessage="1" sqref="D8:D107">
      <formula1>$AA$2:$AA$7</formula1>
    </dataValidation>
  </dataValidations>
  <pageMargins left="0.7" right="0.7" top="0.75" bottom="0.75" header="0.3" footer="0.3"/>
  <pageSetup paperSize="9" scale="64" orientation="portrait" r:id="rId1"/>
  <rowBreaks count="1" manualBreakCount="1">
    <brk id="229" max="6" man="1"/>
  </rowBreaks>
  <colBreaks count="1" manualBreakCount="1">
    <brk id="7" max="48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Info!$AB$2:$AB$3</xm:f>
          </x14:formula1>
          <xm:sqref>E111:E210</xm:sqref>
        </x14:dataValidation>
        <x14:dataValidation type="list" allowBlank="1" showInputMessage="1" showErrorMessage="1">
          <x14:formula1>
            <xm:f>Info!$AA$2:$AA$7</xm:f>
          </x14:formula1>
          <xm:sqref>D111:D210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F56"/>
  <sheetViews>
    <sheetView showGridLines="0" view="pageBreakPreview" zoomScale="90" zoomScaleNormal="115" zoomScaleSheetLayoutView="90" workbookViewId="0">
      <selection activeCell="E12" sqref="E12"/>
    </sheetView>
  </sheetViews>
  <sheetFormatPr defaultColWidth="8" defaultRowHeight="12" customHeight="1"/>
  <cols>
    <col min="1" max="1" width="7.08984375" style="19" bestFit="1" customWidth="1"/>
    <col min="2" max="3" width="16.453125" style="19" customWidth="1"/>
    <col min="4" max="4" width="17.08984375" style="19" customWidth="1"/>
    <col min="5" max="5" width="16.6328125" style="19" customWidth="1"/>
    <col min="6" max="6" width="13.90625" style="19" customWidth="1"/>
    <col min="7" max="16384" width="8" style="19"/>
  </cols>
  <sheetData>
    <row r="1" spans="1:6" ht="12" customHeight="1">
      <c r="A1" s="96" t="s">
        <v>146</v>
      </c>
      <c r="B1" s="97">
        <f>Info!C4</f>
        <v>0</v>
      </c>
      <c r="C1" s="98"/>
      <c r="D1" s="98"/>
      <c r="E1" s="98"/>
      <c r="F1" s="98"/>
    </row>
    <row r="2" spans="1:6" ht="12" customHeight="1">
      <c r="A2" s="96" t="s">
        <v>13</v>
      </c>
      <c r="B2" s="99" t="e">
        <f ca="1">Info!C7</f>
        <v>#VALUE!</v>
      </c>
      <c r="C2" s="96"/>
      <c r="D2" s="98"/>
      <c r="E2" s="98"/>
      <c r="F2" s="98"/>
    </row>
    <row r="3" spans="1:6" ht="12" customHeight="1">
      <c r="A3" s="98"/>
      <c r="B3" s="98"/>
      <c r="C3" s="98"/>
      <c r="D3" s="98"/>
      <c r="E3" s="98"/>
      <c r="F3" s="98"/>
    </row>
    <row r="4" spans="1:6">
      <c r="A4" s="100" t="s">
        <v>147</v>
      </c>
      <c r="B4" s="98"/>
      <c r="C4" s="98"/>
      <c r="D4" s="98"/>
      <c r="E4" s="98"/>
      <c r="F4" s="98"/>
    </row>
    <row r="5" spans="1:6" ht="24">
      <c r="A5" s="110" t="s">
        <v>15</v>
      </c>
      <c r="B5" s="3" t="s">
        <v>17</v>
      </c>
      <c r="C5" s="3" t="s">
        <v>6</v>
      </c>
      <c r="D5" s="3" t="s">
        <v>133</v>
      </c>
      <c r="E5" s="3" t="s">
        <v>18</v>
      </c>
      <c r="F5" s="3" t="s">
        <v>7</v>
      </c>
    </row>
    <row r="6" spans="1:6" ht="12" customHeight="1">
      <c r="A6" s="101"/>
      <c r="B6" s="102"/>
      <c r="C6" s="102"/>
      <c r="D6" s="102"/>
      <c r="E6" s="102"/>
      <c r="F6" s="215"/>
    </row>
    <row r="7" spans="1:6" ht="12" customHeight="1">
      <c r="A7" s="103">
        <v>1</v>
      </c>
      <c r="B7" s="104"/>
      <c r="C7" s="104"/>
      <c r="D7" s="104"/>
      <c r="E7" s="104"/>
      <c r="F7" s="216"/>
    </row>
    <row r="8" spans="1:6" ht="12" customHeight="1">
      <c r="A8" s="103">
        <v>2</v>
      </c>
      <c r="B8" s="105"/>
      <c r="C8" s="105"/>
      <c r="D8" s="105"/>
      <c r="E8" s="105"/>
      <c r="F8" s="217"/>
    </row>
    <row r="9" spans="1:6" ht="12" customHeight="1">
      <c r="A9" s="103">
        <v>3</v>
      </c>
      <c r="B9" s="105"/>
      <c r="C9" s="105"/>
      <c r="D9" s="105"/>
      <c r="E9" s="105"/>
      <c r="F9" s="217"/>
    </row>
    <row r="10" spans="1:6" ht="12" customHeight="1">
      <c r="A10" s="103">
        <v>4</v>
      </c>
      <c r="B10" s="105"/>
      <c r="C10" s="105"/>
      <c r="D10" s="105"/>
      <c r="E10" s="105"/>
      <c r="F10" s="217"/>
    </row>
    <row r="11" spans="1:6" ht="12" customHeight="1">
      <c r="A11" s="103">
        <v>5</v>
      </c>
      <c r="B11" s="105"/>
      <c r="C11" s="105"/>
      <c r="D11" s="105"/>
      <c r="E11" s="105"/>
      <c r="F11" s="217"/>
    </row>
    <row r="12" spans="1:6" ht="12" customHeight="1">
      <c r="A12" s="103">
        <v>6</v>
      </c>
      <c r="B12" s="105"/>
      <c r="C12" s="105"/>
      <c r="D12" s="105"/>
      <c r="E12" s="105"/>
      <c r="F12" s="217"/>
    </row>
    <row r="13" spans="1:6" ht="12" customHeight="1">
      <c r="A13" s="103">
        <v>7</v>
      </c>
      <c r="B13" s="105"/>
      <c r="C13" s="105"/>
      <c r="D13" s="105"/>
      <c r="E13" s="105"/>
      <c r="F13" s="217"/>
    </row>
    <row r="14" spans="1:6" ht="12" customHeight="1">
      <c r="A14" s="103">
        <v>8</v>
      </c>
      <c r="B14" s="105"/>
      <c r="C14" s="105"/>
      <c r="D14" s="105"/>
      <c r="E14" s="105"/>
      <c r="F14" s="217"/>
    </row>
    <row r="15" spans="1:6" ht="12" customHeight="1">
      <c r="A15" s="103">
        <v>9</v>
      </c>
      <c r="B15" s="105"/>
      <c r="C15" s="105"/>
      <c r="D15" s="105"/>
      <c r="E15" s="105"/>
      <c r="F15" s="217"/>
    </row>
    <row r="16" spans="1:6" ht="12" customHeight="1">
      <c r="A16" s="103">
        <v>10</v>
      </c>
      <c r="B16" s="105"/>
      <c r="C16" s="105"/>
      <c r="D16" s="105"/>
      <c r="E16" s="105"/>
      <c r="F16" s="217"/>
    </row>
    <row r="17" spans="1:6" ht="12" customHeight="1">
      <c r="A17" s="103">
        <v>11</v>
      </c>
      <c r="B17" s="105"/>
      <c r="C17" s="105"/>
      <c r="D17" s="105"/>
      <c r="E17" s="105"/>
      <c r="F17" s="217"/>
    </row>
    <row r="18" spans="1:6" ht="12" customHeight="1">
      <c r="A18" s="103">
        <v>12</v>
      </c>
      <c r="B18" s="105"/>
      <c r="C18" s="105"/>
      <c r="D18" s="105"/>
      <c r="E18" s="105"/>
      <c r="F18" s="217"/>
    </row>
    <row r="19" spans="1:6" ht="12" customHeight="1">
      <c r="A19" s="103">
        <v>13</v>
      </c>
      <c r="B19" s="105"/>
      <c r="C19" s="105"/>
      <c r="D19" s="105"/>
      <c r="E19" s="105"/>
      <c r="F19" s="217"/>
    </row>
    <row r="20" spans="1:6" ht="12" customHeight="1">
      <c r="A20" s="103">
        <v>14</v>
      </c>
      <c r="B20" s="105"/>
      <c r="C20" s="105"/>
      <c r="D20" s="105"/>
      <c r="E20" s="105"/>
      <c r="F20" s="217"/>
    </row>
    <row r="21" spans="1:6" ht="12" customHeight="1">
      <c r="A21" s="103">
        <v>15</v>
      </c>
      <c r="B21" s="105"/>
      <c r="C21" s="105"/>
      <c r="D21" s="105"/>
      <c r="E21" s="105"/>
      <c r="F21" s="217"/>
    </row>
    <row r="22" spans="1:6" ht="12" customHeight="1">
      <c r="A22" s="103">
        <v>16</v>
      </c>
      <c r="B22" s="105"/>
      <c r="C22" s="105"/>
      <c r="D22" s="105"/>
      <c r="E22" s="105"/>
      <c r="F22" s="217"/>
    </row>
    <row r="23" spans="1:6" ht="12" customHeight="1">
      <c r="A23" s="103">
        <v>17</v>
      </c>
      <c r="B23" s="105"/>
      <c r="C23" s="105"/>
      <c r="D23" s="105"/>
      <c r="E23" s="105"/>
      <c r="F23" s="217"/>
    </row>
    <row r="24" spans="1:6" ht="12" customHeight="1">
      <c r="A24" s="103">
        <v>18</v>
      </c>
      <c r="B24" s="105"/>
      <c r="C24" s="105"/>
      <c r="D24" s="105"/>
      <c r="E24" s="105"/>
      <c r="F24" s="217"/>
    </row>
    <row r="25" spans="1:6" ht="12" customHeight="1">
      <c r="A25" s="103">
        <v>19</v>
      </c>
      <c r="B25" s="105"/>
      <c r="C25" s="105"/>
      <c r="D25" s="105"/>
      <c r="E25" s="105"/>
      <c r="F25" s="217"/>
    </row>
    <row r="26" spans="1:6" ht="12" customHeight="1">
      <c r="A26" s="103">
        <v>20</v>
      </c>
      <c r="B26" s="105"/>
      <c r="C26" s="105"/>
      <c r="D26" s="105"/>
      <c r="E26" s="105"/>
      <c r="F26" s="217"/>
    </row>
    <row r="27" spans="1:6" ht="12" customHeight="1">
      <c r="A27" s="103">
        <v>21</v>
      </c>
      <c r="B27" s="105"/>
      <c r="C27" s="105"/>
      <c r="D27" s="105"/>
      <c r="E27" s="105"/>
      <c r="F27" s="217"/>
    </row>
    <row r="28" spans="1:6" ht="12" customHeight="1">
      <c r="A28" s="103">
        <v>22</v>
      </c>
      <c r="B28" s="105"/>
      <c r="C28" s="105"/>
      <c r="D28" s="105"/>
      <c r="E28" s="105"/>
      <c r="F28" s="217"/>
    </row>
    <row r="29" spans="1:6" ht="12" customHeight="1">
      <c r="A29" s="103">
        <v>23</v>
      </c>
      <c r="B29" s="105"/>
      <c r="C29" s="105"/>
      <c r="D29" s="105"/>
      <c r="E29" s="105"/>
      <c r="F29" s="217"/>
    </row>
    <row r="30" spans="1:6" ht="12" customHeight="1">
      <c r="A30" s="103">
        <v>24</v>
      </c>
      <c r="B30" s="105"/>
      <c r="C30" s="105"/>
      <c r="D30" s="105"/>
      <c r="E30" s="105"/>
      <c r="F30" s="217"/>
    </row>
    <row r="31" spans="1:6" ht="12" customHeight="1">
      <c r="A31" s="103">
        <v>25</v>
      </c>
      <c r="B31" s="105"/>
      <c r="C31" s="105"/>
      <c r="D31" s="105"/>
      <c r="E31" s="105"/>
      <c r="F31" s="217"/>
    </row>
    <row r="32" spans="1:6" ht="12" customHeight="1">
      <c r="A32" s="103">
        <v>26</v>
      </c>
      <c r="B32" s="105"/>
      <c r="C32" s="105"/>
      <c r="D32" s="105"/>
      <c r="E32" s="105"/>
      <c r="F32" s="217"/>
    </row>
    <row r="33" spans="1:6" ht="12" customHeight="1">
      <c r="A33" s="103">
        <v>27</v>
      </c>
      <c r="B33" s="105"/>
      <c r="C33" s="105"/>
      <c r="D33" s="105"/>
      <c r="E33" s="105"/>
      <c r="F33" s="217"/>
    </row>
    <row r="34" spans="1:6" ht="12" customHeight="1">
      <c r="A34" s="103">
        <v>28</v>
      </c>
      <c r="B34" s="105"/>
      <c r="C34" s="105"/>
      <c r="D34" s="105"/>
      <c r="E34" s="105"/>
      <c r="F34" s="217"/>
    </row>
    <row r="35" spans="1:6" ht="12" customHeight="1">
      <c r="A35" s="103">
        <v>29</v>
      </c>
      <c r="B35" s="105"/>
      <c r="C35" s="105"/>
      <c r="D35" s="105"/>
      <c r="E35" s="105"/>
      <c r="F35" s="217"/>
    </row>
    <row r="36" spans="1:6" ht="12" customHeight="1">
      <c r="A36" s="103">
        <v>30</v>
      </c>
      <c r="B36" s="105"/>
      <c r="C36" s="105"/>
      <c r="D36" s="105"/>
      <c r="E36" s="105"/>
      <c r="F36" s="217"/>
    </row>
    <row r="37" spans="1:6" ht="12" customHeight="1">
      <c r="A37" s="103">
        <v>31</v>
      </c>
      <c r="B37" s="105"/>
      <c r="C37" s="105"/>
      <c r="D37" s="105"/>
      <c r="E37" s="105"/>
      <c r="F37" s="217"/>
    </row>
    <row r="38" spans="1:6" ht="12" customHeight="1">
      <c r="A38" s="103">
        <v>32</v>
      </c>
      <c r="B38" s="105"/>
      <c r="C38" s="105"/>
      <c r="D38" s="105"/>
      <c r="E38" s="105"/>
      <c r="F38" s="217"/>
    </row>
    <row r="39" spans="1:6" ht="12" customHeight="1">
      <c r="A39" s="103">
        <v>33</v>
      </c>
      <c r="B39" s="105"/>
      <c r="C39" s="105"/>
      <c r="D39" s="105"/>
      <c r="E39" s="105"/>
      <c r="F39" s="217"/>
    </row>
    <row r="40" spans="1:6" ht="12" customHeight="1">
      <c r="A40" s="103">
        <v>34</v>
      </c>
      <c r="B40" s="105"/>
      <c r="C40" s="105"/>
      <c r="D40" s="105"/>
      <c r="E40" s="105"/>
      <c r="F40" s="217"/>
    </row>
    <row r="41" spans="1:6" ht="12" customHeight="1">
      <c r="A41" s="103">
        <v>35</v>
      </c>
      <c r="B41" s="105"/>
      <c r="C41" s="105"/>
      <c r="D41" s="105"/>
      <c r="E41" s="105"/>
      <c r="F41" s="217"/>
    </row>
    <row r="42" spans="1:6" ht="12" customHeight="1">
      <c r="A42" s="103">
        <v>36</v>
      </c>
      <c r="B42" s="105"/>
      <c r="C42" s="105"/>
      <c r="D42" s="105"/>
      <c r="E42" s="105"/>
      <c r="F42" s="217"/>
    </row>
    <row r="43" spans="1:6" ht="12" customHeight="1">
      <c r="A43" s="103">
        <v>37</v>
      </c>
      <c r="B43" s="105"/>
      <c r="C43" s="105"/>
      <c r="D43" s="105"/>
      <c r="E43" s="105"/>
      <c r="F43" s="217"/>
    </row>
    <row r="44" spans="1:6" ht="12" customHeight="1">
      <c r="A44" s="103">
        <v>38</v>
      </c>
      <c r="B44" s="105"/>
      <c r="C44" s="105"/>
      <c r="D44" s="105"/>
      <c r="E44" s="105"/>
      <c r="F44" s="217"/>
    </row>
    <row r="45" spans="1:6" ht="12" customHeight="1">
      <c r="A45" s="103">
        <v>39</v>
      </c>
      <c r="B45" s="105"/>
      <c r="C45" s="105"/>
      <c r="D45" s="105"/>
      <c r="E45" s="105"/>
      <c r="F45" s="217"/>
    </row>
    <row r="46" spans="1:6" ht="12" customHeight="1">
      <c r="A46" s="103">
        <v>40</v>
      </c>
      <c r="B46" s="105"/>
      <c r="C46" s="105"/>
      <c r="D46" s="105"/>
      <c r="E46" s="105"/>
      <c r="F46" s="217"/>
    </row>
    <row r="47" spans="1:6" ht="12" customHeight="1">
      <c r="A47" s="103">
        <v>41</v>
      </c>
      <c r="B47" s="105"/>
      <c r="C47" s="105"/>
      <c r="D47" s="105"/>
      <c r="E47" s="105"/>
      <c r="F47" s="217"/>
    </row>
    <row r="48" spans="1:6" ht="12" customHeight="1">
      <c r="A48" s="103">
        <v>42</v>
      </c>
      <c r="B48" s="105"/>
      <c r="C48" s="105"/>
      <c r="D48" s="105"/>
      <c r="E48" s="105"/>
      <c r="F48" s="217"/>
    </row>
    <row r="49" spans="1:6" ht="12" customHeight="1">
      <c r="A49" s="103">
        <v>43</v>
      </c>
      <c r="B49" s="105"/>
      <c r="C49" s="105"/>
      <c r="D49" s="105"/>
      <c r="E49" s="105"/>
      <c r="F49" s="217"/>
    </row>
    <row r="50" spans="1:6" ht="12" customHeight="1">
      <c r="A50" s="103">
        <v>44</v>
      </c>
      <c r="B50" s="105"/>
      <c r="C50" s="105"/>
      <c r="D50" s="105"/>
      <c r="E50" s="105"/>
      <c r="F50" s="217"/>
    </row>
    <row r="51" spans="1:6" ht="12" customHeight="1">
      <c r="A51" s="103">
        <v>45</v>
      </c>
      <c r="B51" s="105"/>
      <c r="C51" s="105"/>
      <c r="D51" s="105"/>
      <c r="E51" s="105"/>
      <c r="F51" s="217"/>
    </row>
    <row r="52" spans="1:6" ht="12" customHeight="1">
      <c r="A52" s="103">
        <v>46</v>
      </c>
      <c r="B52" s="105"/>
      <c r="C52" s="105"/>
      <c r="D52" s="105"/>
      <c r="E52" s="105"/>
      <c r="F52" s="217"/>
    </row>
    <row r="53" spans="1:6" ht="12" customHeight="1">
      <c r="A53" s="103">
        <v>47</v>
      </c>
      <c r="B53" s="105"/>
      <c r="C53" s="105"/>
      <c r="D53" s="105"/>
      <c r="E53" s="105"/>
      <c r="F53" s="217"/>
    </row>
    <row r="54" spans="1:6" ht="12" customHeight="1">
      <c r="A54" s="103">
        <v>48</v>
      </c>
      <c r="B54" s="105"/>
      <c r="C54" s="105"/>
      <c r="D54" s="105"/>
      <c r="E54" s="105"/>
      <c r="F54" s="217"/>
    </row>
    <row r="55" spans="1:6" ht="12" customHeight="1">
      <c r="A55" s="103">
        <v>49</v>
      </c>
      <c r="B55" s="105"/>
      <c r="C55" s="105"/>
      <c r="D55" s="105"/>
      <c r="E55" s="105"/>
      <c r="F55" s="217"/>
    </row>
    <row r="56" spans="1:6" ht="12" customHeight="1">
      <c r="A56" s="218">
        <v>50</v>
      </c>
      <c r="B56" s="219"/>
      <c r="C56" s="219"/>
      <c r="D56" s="219"/>
      <c r="E56" s="219"/>
      <c r="F56" s="220"/>
    </row>
  </sheetData>
  <conditionalFormatting sqref="B7:B55">
    <cfRule type="expression" dxfId="0" priority="1">
      <formula>AND($B7="",$B8&lt;&gt;"")</formula>
    </cfRule>
  </conditionalFormatting>
  <dataValidations count="1">
    <dataValidation operator="greaterThanOrEqual" allowBlank="1" showInputMessage="1" showErrorMessage="1" error="Date" promptTitle="Reporting Period" sqref="B2"/>
  </dataValidations>
  <pageMargins left="0.7" right="0.7" top="0.75" bottom="0.75" header="0.3" footer="0.3"/>
  <pageSetup paperSize="9" orientation="portrait" r:id="rId1"/>
  <headerFooter alignWithMargins="0">
    <oddHeader>&amp;Rდანართი N4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YW1haXN1cmFkemU8L1VzZXJOYW1lPjxEYXRlVGltZT4wNi1KYW4tMjIgMjozODo0MiBQTTwvRGF0ZVRpbWU+PExhYmVsU3RyaW5nPlRoaXMgaXRlbSBoYXMgbm8gY2xhc3NpZmljYXRpb248L0xhYmVsU3RyaW5nPjwvaXRlbT48L2xhYmVsSGlzdG9yeT4=</Value>
</WrappedLabelHistory>
</file>

<file path=customXml/itemProps1.xml><?xml version="1.0" encoding="utf-8"?>
<ds:datastoreItem xmlns:ds="http://schemas.openxmlformats.org/officeDocument/2006/customXml" ds:itemID="{F71A09C5-6E2B-4BF3-AAFC-C8438541CC0E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D5FCCDD5-88F0-478C-9377-3F33B3184C18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Info</vt:lpstr>
      <vt:lpstr>RC</vt:lpstr>
      <vt:lpstr>RI</vt:lpstr>
      <vt:lpstr>Flow</vt:lpstr>
      <vt:lpstr>Online Flow</vt:lpstr>
      <vt:lpstr>Cap</vt:lpstr>
      <vt:lpstr>AL-D</vt:lpstr>
      <vt:lpstr>A-LS</vt:lpstr>
      <vt:lpstr>Branches</vt:lpstr>
      <vt:lpstr>'AL-D'!Print_Area</vt:lpstr>
      <vt:lpstr>'A-LS'!Print_Area</vt:lpstr>
      <vt:lpstr>Branches!Print_Area</vt:lpstr>
      <vt:lpstr>Flow!Print_Area</vt:lpstr>
      <vt:lpstr>Info!Print_Area</vt:lpstr>
      <vt:lpstr>'Online Flow'!Print_Area</vt:lpstr>
      <vt:lpstr>'RC'!Print_Area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Tatia Berekashvili</cp:lastModifiedBy>
  <cp:lastPrinted>2025-09-15T13:16:38Z</cp:lastPrinted>
  <dcterms:created xsi:type="dcterms:W3CDTF">2018-08-20T07:00:59Z</dcterms:created>
  <dcterms:modified xsi:type="dcterms:W3CDTF">2026-06-16T13:46:30Z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5a942c1d-07f9-406e-9b19-3631430850d7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U1LnHKQl7xq4eDqIcU2CnH/vaEHeCbRv</vt:lpwstr>
  </property>
  <property fmtid="{D5CDD505-2E9C-101B-9397-08002B2CF9AE}" pid="5" name="bjClsUserRVM">
    <vt:lpwstr>[]</vt:lpwstr>
  </property>
  <property fmtid="{D5CDD505-2E9C-101B-9397-08002B2CF9AE}" pid="6" name="bjLabelHistoryID">
    <vt:lpwstr>{D5FCCDD5-88F0-478C-9377-3F33B3184C18}</vt:lpwstr>
  </property>
</Properties>
</file>