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namgaladze\Desktop\New folder (2)\"/>
    </mc:Choice>
  </mc:AlternateContent>
  <bookViews>
    <workbookView xWindow="0" yWindow="0" windowWidth="28800" windowHeight="12310"/>
  </bookViews>
  <sheets>
    <sheet name="Info" sheetId="2" r:id="rId1"/>
    <sheet name="Flow" sheetId="9" r:id="rId2"/>
    <sheet name="EXP" sheetId="19" r:id="rId3"/>
    <sheet name="A-LS" sheetId="18" r:id="rId4"/>
    <sheet name="Sources" sheetId="21" r:id="rId5"/>
    <sheet name="Branches" sheetId="5" r:id="rId6"/>
  </sheets>
  <externalReferences>
    <externalReference r:id="rId7"/>
  </externalReferences>
  <definedNames>
    <definedName name="CounterPartTypes">[1]Info!$T$3:$T$8</definedName>
    <definedName name="DueDate2">[1]Info!$AR$3</definedName>
    <definedName name="DueDate3">[1]Info!$AS$3</definedName>
    <definedName name="InfoACCtype">[1]Info!$U$3:$U$8</definedName>
    <definedName name="Infoassetsource">[1]Info!$AD$2:$AD$4</definedName>
    <definedName name="Infoassettype">[1]Info!$AA$2:$AA$3</definedName>
    <definedName name="Infocounterparty">[1]Info!$T$3:$T$8</definedName>
    <definedName name="Infoliabtype">[1]Info!$V$3:$V$5</definedName>
    <definedName name="InfoMFIs">[1]Info!$AG$3:$AG$70</definedName>
    <definedName name="Inforegions">[1]Info!$S$3:$S$15</definedName>
    <definedName name="InfoResidence">[1]Info!$W$3:$W$4</definedName>
    <definedName name="Infosalesource">[1]Info!$AB$2:$AB$3</definedName>
    <definedName name="_xlnm.Print_Area" localSheetId="3">'A-LS'!$A$1:$G$235</definedName>
    <definedName name="_xlnm.Print_Area" localSheetId="5">Branches!$A$1:$F$56</definedName>
    <definedName name="_xlnm.Print_Area" localSheetId="1">Flow!$A$1:$AG$50</definedName>
    <definedName name="_xlnm.Print_Area" localSheetId="0">Info!$A$1:$C$24</definedName>
    <definedName name="Regions">[1]Info!$S$3:$S$15</definedName>
    <definedName name="Repdate">[1]Info!$C$6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50" i="9" l="1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P50" i="9"/>
  <c r="O50" i="9"/>
  <c r="P49" i="9"/>
  <c r="O49" i="9"/>
  <c r="P48" i="9"/>
  <c r="O48" i="9"/>
  <c r="P47" i="9"/>
  <c r="O47" i="9"/>
  <c r="P46" i="9"/>
  <c r="O46" i="9"/>
  <c r="P45" i="9"/>
  <c r="O45" i="9"/>
  <c r="P44" i="9"/>
  <c r="O44" i="9"/>
  <c r="P43" i="9"/>
  <c r="O43" i="9"/>
  <c r="P42" i="9"/>
  <c r="O42" i="9"/>
  <c r="P41" i="9"/>
  <c r="O41" i="9"/>
  <c r="P40" i="9"/>
  <c r="O40" i="9"/>
  <c r="P39" i="9"/>
  <c r="O39" i="9"/>
  <c r="P38" i="9"/>
  <c r="O38" i="9"/>
  <c r="P37" i="9"/>
  <c r="O37" i="9"/>
  <c r="P36" i="9"/>
  <c r="O36" i="9"/>
  <c r="P35" i="9"/>
  <c r="O35" i="9"/>
  <c r="P34" i="9"/>
  <c r="O34" i="9"/>
  <c r="P33" i="9"/>
  <c r="O33" i="9"/>
  <c r="P32" i="9"/>
  <c r="O32" i="9"/>
  <c r="P31" i="9"/>
  <c r="O31" i="9"/>
  <c r="P30" i="9"/>
  <c r="O30" i="9"/>
  <c r="P29" i="9"/>
  <c r="O29" i="9"/>
  <c r="P28" i="9"/>
  <c r="O28" i="9"/>
  <c r="P27" i="9"/>
  <c r="O27" i="9"/>
  <c r="P26" i="9"/>
  <c r="O26" i="9"/>
  <c r="P25" i="9"/>
  <c r="O25" i="9"/>
  <c r="P24" i="9"/>
  <c r="O24" i="9"/>
  <c r="P23" i="9"/>
  <c r="O23" i="9"/>
  <c r="P22" i="9"/>
  <c r="O22" i="9"/>
  <c r="P21" i="9"/>
  <c r="O21" i="9"/>
  <c r="P20" i="9"/>
  <c r="O20" i="9"/>
  <c r="P19" i="9"/>
  <c r="O19" i="9"/>
  <c r="P18" i="9"/>
  <c r="O18" i="9"/>
  <c r="P17" i="9"/>
  <c r="O17" i="9"/>
  <c r="P16" i="9"/>
  <c r="O16" i="9"/>
  <c r="P15" i="9"/>
  <c r="O15" i="9"/>
  <c r="P14" i="9"/>
  <c r="O14" i="9"/>
  <c r="P13" i="9"/>
  <c r="O13" i="9"/>
  <c r="P12" i="9"/>
  <c r="O12" i="9"/>
  <c r="P11" i="9"/>
  <c r="O11" i="9"/>
  <c r="P10" i="9"/>
  <c r="O10" i="9"/>
  <c r="P9" i="9"/>
  <c r="O9" i="9"/>
  <c r="P8" i="9"/>
  <c r="O8" i="9"/>
  <c r="P7" i="9"/>
  <c r="O7" i="9"/>
  <c r="P6" i="9"/>
  <c r="O6" i="9"/>
  <c r="C13" i="19" l="1"/>
  <c r="D13" i="19"/>
  <c r="B1" i="21" l="1"/>
  <c r="B1" i="19" l="1"/>
  <c r="AG50" i="9"/>
  <c r="AF50" i="9"/>
  <c r="AG49" i="9"/>
  <c r="AF49" i="9"/>
  <c r="AG48" i="9"/>
  <c r="AF48" i="9"/>
  <c r="AG47" i="9"/>
  <c r="AF47" i="9"/>
  <c r="AG46" i="9"/>
  <c r="AF46" i="9"/>
  <c r="AG45" i="9"/>
  <c r="AF45" i="9"/>
  <c r="AG44" i="9"/>
  <c r="AF44" i="9"/>
  <c r="AG43" i="9"/>
  <c r="AF43" i="9"/>
  <c r="AG42" i="9"/>
  <c r="AF42" i="9"/>
  <c r="AG41" i="9"/>
  <c r="AF41" i="9"/>
  <c r="AG40" i="9"/>
  <c r="AF40" i="9"/>
  <c r="AG39" i="9"/>
  <c r="AF39" i="9"/>
  <c r="AG38" i="9"/>
  <c r="AF38" i="9"/>
  <c r="AG37" i="9"/>
  <c r="AF37" i="9"/>
  <c r="AG36" i="9"/>
  <c r="AF36" i="9"/>
  <c r="AG35" i="9"/>
  <c r="AF35" i="9"/>
  <c r="AG34" i="9"/>
  <c r="AF34" i="9"/>
  <c r="AG33" i="9"/>
  <c r="AF33" i="9"/>
  <c r="AG32" i="9"/>
  <c r="AF32" i="9"/>
  <c r="AG31" i="9"/>
  <c r="AF31" i="9"/>
  <c r="AG30" i="9"/>
  <c r="AF30" i="9"/>
  <c r="AG29" i="9"/>
  <c r="AF29" i="9"/>
  <c r="AG28" i="9"/>
  <c r="AF28" i="9"/>
  <c r="AG27" i="9"/>
  <c r="AF27" i="9"/>
  <c r="AG26" i="9"/>
  <c r="AF26" i="9"/>
  <c r="AG25" i="9"/>
  <c r="AF25" i="9"/>
  <c r="AG24" i="9"/>
  <c r="AF24" i="9"/>
  <c r="AG23" i="9"/>
  <c r="AF23" i="9"/>
  <c r="AG22" i="9"/>
  <c r="AF22" i="9"/>
  <c r="AG21" i="9"/>
  <c r="AF21" i="9"/>
  <c r="AG20" i="9"/>
  <c r="AF20" i="9"/>
  <c r="AG19" i="9"/>
  <c r="AF19" i="9"/>
  <c r="AG18" i="9"/>
  <c r="AF18" i="9"/>
  <c r="AG17" i="9"/>
  <c r="AF17" i="9"/>
  <c r="AG16" i="9"/>
  <c r="AF16" i="9"/>
  <c r="AG15" i="9"/>
  <c r="AF15" i="9"/>
  <c r="AG14" i="9"/>
  <c r="AF14" i="9"/>
  <c r="AG13" i="9"/>
  <c r="AF13" i="9"/>
  <c r="AG12" i="9"/>
  <c r="AF12" i="9"/>
  <c r="AG11" i="9"/>
  <c r="AF11" i="9"/>
  <c r="AG10" i="9"/>
  <c r="AF10" i="9"/>
  <c r="AG9" i="9"/>
  <c r="AF9" i="9"/>
  <c r="AG8" i="9"/>
  <c r="AF8" i="9"/>
  <c r="AG7" i="9"/>
  <c r="AF7" i="9"/>
  <c r="AG6" i="9"/>
  <c r="AF6" i="9"/>
  <c r="F108" i="18" l="1"/>
  <c r="C17" i="2"/>
  <c r="C18" i="2" l="1"/>
  <c r="B1" i="5" l="1"/>
  <c r="B1" i="18"/>
  <c r="G210" i="18"/>
  <c r="G209" i="18"/>
  <c r="G208" i="18"/>
  <c r="G207" i="18"/>
  <c r="G205" i="18"/>
  <c r="G204" i="18"/>
  <c r="G203" i="18"/>
  <c r="G202" i="18"/>
  <c r="G201" i="18"/>
  <c r="G200" i="18"/>
  <c r="G199" i="18"/>
  <c r="G198" i="18"/>
  <c r="G197" i="18"/>
  <c r="G196" i="18"/>
  <c r="G195" i="18"/>
  <c r="G194" i="18"/>
  <c r="G193" i="18"/>
  <c r="G192" i="18"/>
  <c r="G191" i="18"/>
  <c r="G190" i="18"/>
  <c r="G189" i="18"/>
  <c r="G188" i="18"/>
  <c r="G187" i="18"/>
  <c r="G186" i="18"/>
  <c r="G185" i="18"/>
  <c r="G184" i="18"/>
  <c r="G183" i="18"/>
  <c r="G182" i="18"/>
  <c r="G181" i="18"/>
  <c r="G180" i="18"/>
  <c r="G179" i="18"/>
  <c r="G178" i="18"/>
  <c r="G177" i="18"/>
  <c r="G176" i="18"/>
  <c r="G175" i="18"/>
  <c r="G174" i="18"/>
  <c r="G173" i="18"/>
  <c r="G172" i="18"/>
  <c r="G171" i="18"/>
  <c r="G170" i="18"/>
  <c r="G169" i="18"/>
  <c r="G168" i="18"/>
  <c r="G167" i="18"/>
  <c r="G166" i="18"/>
  <c r="G165" i="18"/>
  <c r="G164" i="18"/>
  <c r="G163" i="18"/>
  <c r="G162" i="18"/>
  <c r="G161" i="18"/>
  <c r="G160" i="18"/>
  <c r="G159" i="18"/>
  <c r="G158" i="18"/>
  <c r="G157" i="18"/>
  <c r="G156" i="18"/>
  <c r="G155" i="18"/>
  <c r="G154" i="18"/>
  <c r="G153" i="18"/>
  <c r="G152" i="18"/>
  <c r="G151" i="18"/>
  <c r="G150" i="18"/>
  <c r="G149" i="18"/>
  <c r="G148" i="18"/>
  <c r="G147" i="18"/>
  <c r="G146" i="18"/>
  <c r="G145" i="18"/>
  <c r="G144" i="18"/>
  <c r="G143" i="18"/>
  <c r="G142" i="18"/>
  <c r="G141" i="18"/>
  <c r="G140" i="18"/>
  <c r="G139" i="18"/>
  <c r="G138" i="18"/>
  <c r="G137" i="18"/>
  <c r="G136" i="18"/>
  <c r="G135" i="18"/>
  <c r="G134" i="18"/>
  <c r="G133" i="18"/>
  <c r="G132" i="18"/>
  <c r="G131" i="18"/>
  <c r="G130" i="18"/>
  <c r="G129" i="18"/>
  <c r="G127" i="18"/>
  <c r="G126" i="18"/>
  <c r="G125" i="18"/>
  <c r="G124" i="18"/>
  <c r="G123" i="18"/>
  <c r="G122" i="18"/>
  <c r="G121" i="18"/>
  <c r="G120" i="18"/>
  <c r="G119" i="18"/>
  <c r="G118" i="18"/>
  <c r="G117" i="18"/>
  <c r="G116" i="18"/>
  <c r="G115" i="18"/>
  <c r="G114" i="18"/>
  <c r="G113" i="18"/>
  <c r="G112" i="18"/>
  <c r="G111" i="18"/>
  <c r="G107" i="18"/>
  <c r="G106" i="18"/>
  <c r="G105" i="18"/>
  <c r="G104" i="18"/>
  <c r="G103" i="18"/>
  <c r="G102" i="18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1" i="18"/>
  <c r="G10" i="18"/>
  <c r="C228" i="18"/>
  <c r="C227" i="18"/>
  <c r="F211" i="18"/>
  <c r="G216" i="18" l="1"/>
  <c r="G217" i="18"/>
  <c r="G218" i="18"/>
  <c r="G219" i="18"/>
  <c r="G220" i="18"/>
  <c r="G221" i="18"/>
  <c r="G222" i="18"/>
  <c r="G223" i="18"/>
  <c r="G224" i="18"/>
  <c r="G215" i="18"/>
  <c r="G128" i="18"/>
  <c r="G12" i="18"/>
  <c r="G8" i="18"/>
  <c r="G206" i="18"/>
  <c r="G211" i="18" s="1"/>
  <c r="F212" i="18"/>
  <c r="G9" i="18"/>
  <c r="G108" i="18" l="1"/>
  <c r="G212" i="18" s="1"/>
  <c r="B1" i="9" l="1"/>
  <c r="C7" i="2" l="1"/>
  <c r="B2" i="19" l="1"/>
  <c r="B2" i="21"/>
  <c r="B2" i="18"/>
  <c r="B2" i="5"/>
  <c r="B2" i="9"/>
</calcChain>
</file>

<file path=xl/comments1.xml><?xml version="1.0" encoding="utf-8"?>
<comments xmlns="http://schemas.openxmlformats.org/spreadsheetml/2006/main">
  <authors>
    <author>Avtandil Maisuradze</author>
  </authors>
  <commentList>
    <comment ref="C7" authorId="0" shapeId="0">
      <text>
        <r>
          <rPr>
            <sz val="7"/>
            <color indexed="81"/>
            <rFont val="Tahoma"/>
            <family val="2"/>
          </rPr>
          <t>თარიღი ავტომატურად ჩაიწერება ფაილისთვის სახელის დარქმევის შემდეგ</t>
        </r>
      </text>
    </comment>
  </commentList>
</comments>
</file>

<file path=xl/comments2.xml><?xml version="1.0" encoding="utf-8"?>
<comments xmlns="http://schemas.openxmlformats.org/spreadsheetml/2006/main">
  <authors>
    <author>Avtandil Maisuradze</author>
  </authors>
  <commentList>
    <comment ref="S4" authorId="0" shapeId="0">
      <text>
        <r>
          <rPr>
            <sz val="9"/>
            <color indexed="81"/>
            <rFont val="Tahoma"/>
            <family val="2"/>
          </rPr>
          <t>იჯარა, კომუნალური, პროგრამული მომსახურება და სხვა საოპერაციო შემოსავალ/გასავალი "EXP" გვერდის შესაბამისად</t>
        </r>
      </text>
    </comment>
    <comment ref="D5" authorId="0" shapeId="0">
      <text>
        <r>
          <rPr>
            <sz val="7"/>
            <color indexed="81"/>
            <rFont val="Tahoma"/>
            <family val="2"/>
          </rPr>
          <t>საანგარიშგებო პერიოდის საწყისი ნაშთი უნდა ემთხვეოდეს წინა საანგარიშგებო პერიოდის საბოლოო ნაშთს</t>
        </r>
      </text>
    </comment>
  </commentList>
</comments>
</file>

<file path=xl/sharedStrings.xml><?xml version="1.0" encoding="utf-8"?>
<sst xmlns="http://schemas.openxmlformats.org/spreadsheetml/2006/main" count="258" uniqueCount="197">
  <si>
    <t>ფინანსური ანგარიშგება</t>
  </si>
  <si>
    <t>Info</t>
  </si>
  <si>
    <t>ორგანიზაციის სრული დასახელება</t>
  </si>
  <si>
    <t>ფინანსური ანგარიშგების თარიღი</t>
  </si>
  <si>
    <t>სამეთვალყურეო საბჭოს თავმჯდომარე</t>
  </si>
  <si>
    <t>ორგანიზაციის ხელმძღვანელი</t>
  </si>
  <si>
    <t>მთავარი ბუღალტერი</t>
  </si>
  <si>
    <t>მისამართი</t>
  </si>
  <si>
    <t>ტელეფონი</t>
  </si>
  <si>
    <t>ვებგვერდი</t>
  </si>
  <si>
    <t>თანამშრომელთა რაოდენობა</t>
  </si>
  <si>
    <t>ანგარიშგებაზე პასუხისმგებელი პირი</t>
  </si>
  <si>
    <t>ანგარიშგებაზე პასუხისმგებელი პირის ტელეფონის ნომერი</t>
  </si>
  <si>
    <t>ანგარიშგებაზე პასუხისმგებელი პირის E-mail</t>
  </si>
  <si>
    <t>თარიღი:</t>
  </si>
  <si>
    <t>მოცულობა ლარებში</t>
  </si>
  <si>
    <t>N</t>
  </si>
  <si>
    <t>ლარი</t>
  </si>
  <si>
    <t>ქალაქი/რაიონი</t>
  </si>
  <si>
    <t>ელექტრონული ფოსტის მისამართი</t>
  </si>
  <si>
    <t>A-LS</t>
  </si>
  <si>
    <t>აქციონერები და მეწილეები</t>
  </si>
  <si>
    <t>დასახელება</t>
  </si>
  <si>
    <t>თანხა</t>
  </si>
  <si>
    <t>წილი</t>
  </si>
  <si>
    <t>I</t>
  </si>
  <si>
    <t xml:space="preserve"> რეზიდენტი აქციონერები და მეწილეები</t>
  </si>
  <si>
    <t>სულ  რეზიდენტი აქციონერები და მეწილეები</t>
  </si>
  <si>
    <t>II</t>
  </si>
  <si>
    <t>არარეზიდენტი აქციონერები და მეწილეები</t>
  </si>
  <si>
    <t>სულ არარეზიდენტი აქციონერები და მეწილეები</t>
  </si>
  <si>
    <t>სულ აქციონერები და მეწილეები</t>
  </si>
  <si>
    <t>III</t>
  </si>
  <si>
    <t>ბენეფიციარი მეწილეები, რომელთაც აქვთ 10% და მეტი</t>
  </si>
  <si>
    <t>ვგპ-დ რეგისტრაციის თარიღი</t>
  </si>
  <si>
    <t>ვგპ-ს საიდენტიფიკაციო კოდი</t>
  </si>
  <si>
    <t>მათ შორის ქალები</t>
  </si>
  <si>
    <t>მათ შორის კაცები</t>
  </si>
  <si>
    <t>ფილიალების რაოდენობა</t>
  </si>
  <si>
    <t>ყიდვა</t>
  </si>
  <si>
    <t>გაყიდვა</t>
  </si>
  <si>
    <t>GEL</t>
  </si>
  <si>
    <t>აშშ დოლარი</t>
  </si>
  <si>
    <t>USD</t>
  </si>
  <si>
    <t>ევრო</t>
  </si>
  <si>
    <t>EUR</t>
  </si>
  <si>
    <t>რუსული რუბლი</t>
  </si>
  <si>
    <t>RUB</t>
  </si>
  <si>
    <t>დბ გირვანქა სტერლინგი</t>
  </si>
  <si>
    <t>GBP</t>
  </si>
  <si>
    <t>თურქული ლირა</t>
  </si>
  <si>
    <t>TRY</t>
  </si>
  <si>
    <t>აზერბაიჯანული მანათი</t>
  </si>
  <si>
    <t>AZN</t>
  </si>
  <si>
    <t>სომხური დრამი</t>
  </si>
  <si>
    <t>AMD</t>
  </si>
  <si>
    <t>ირანული რიალი</t>
  </si>
  <si>
    <t>IRR</t>
  </si>
  <si>
    <t>ემირატების დირჰამი</t>
  </si>
  <si>
    <t>AED</t>
  </si>
  <si>
    <t>უკრაინული გრივნა</t>
  </si>
  <si>
    <t>UAH</t>
  </si>
  <si>
    <t>შვეიცარიული ფრანკი</t>
  </si>
  <si>
    <t>CHF</t>
  </si>
  <si>
    <t>ავსტრალიური დოლარი</t>
  </si>
  <si>
    <t>AUD</t>
  </si>
  <si>
    <t>ახალზელანდიური დოლარი</t>
  </si>
  <si>
    <t>NZD</t>
  </si>
  <si>
    <t>ბელარუსული რუბლი</t>
  </si>
  <si>
    <t>BYN</t>
  </si>
  <si>
    <t>ბრაზილიური რიალი</t>
  </si>
  <si>
    <t>BRL</t>
  </si>
  <si>
    <t>ბულგარული ლევი</t>
  </si>
  <si>
    <t>BGN</t>
  </si>
  <si>
    <t>დანიური კრონი</t>
  </si>
  <si>
    <t>DKK</t>
  </si>
  <si>
    <t>ეგვიპტური გირვანქა</t>
  </si>
  <si>
    <t>EGP</t>
  </si>
  <si>
    <t>თურქმენული მანათი</t>
  </si>
  <si>
    <t>TMT</t>
  </si>
  <si>
    <t>იაპონური იენი</t>
  </si>
  <si>
    <t>JPY</t>
  </si>
  <si>
    <t>ინდური რუპია</t>
  </si>
  <si>
    <t>INR</t>
  </si>
  <si>
    <t>ისლანდიური კრონი</t>
  </si>
  <si>
    <t>ISK</t>
  </si>
  <si>
    <t>ისრაელის შეკელი</t>
  </si>
  <si>
    <t>ILS</t>
  </si>
  <si>
    <t>კანადური დოლარი</t>
  </si>
  <si>
    <t>CAD</t>
  </si>
  <si>
    <t>კატარული რიალი</t>
  </si>
  <si>
    <t>QAR</t>
  </si>
  <si>
    <t>მოლდოვური ლეი</t>
  </si>
  <si>
    <t>MDL</t>
  </si>
  <si>
    <t>ნორვეგიული კრონი</t>
  </si>
  <si>
    <t>NOK</t>
  </si>
  <si>
    <t>პოლონური ზლოტი</t>
  </si>
  <si>
    <t>PLN</t>
  </si>
  <si>
    <t>რუმინული ლეი</t>
  </si>
  <si>
    <t>RON</t>
  </si>
  <si>
    <t>სამხრეთ აფრიკული რანდი</t>
  </si>
  <si>
    <t>ZAR</t>
  </si>
  <si>
    <t>სამხრეთ კორეული ვონი</t>
  </si>
  <si>
    <t>KRW</t>
  </si>
  <si>
    <t>სერბიული დინარი</t>
  </si>
  <si>
    <t>RSD</t>
  </si>
  <si>
    <t>სინგაპურული დოლარი</t>
  </si>
  <si>
    <t>SGD</t>
  </si>
  <si>
    <t>ტაჯიკური სომონი</t>
  </si>
  <si>
    <t>TJS</t>
  </si>
  <si>
    <t>უზბეკური სუმი</t>
  </si>
  <si>
    <t>UZS</t>
  </si>
  <si>
    <t>უნგრული ფორინტი</t>
  </si>
  <si>
    <t>HUF</t>
  </si>
  <si>
    <t>ქუვეითური დინარი</t>
  </si>
  <si>
    <t>KWD</t>
  </si>
  <si>
    <t>ყაზახური ტენგე</t>
  </si>
  <si>
    <t>KZT</t>
  </si>
  <si>
    <t>ყირგიზული სომი</t>
  </si>
  <si>
    <t>KGS</t>
  </si>
  <si>
    <t>შვედური კრონი</t>
  </si>
  <si>
    <t>SEK</t>
  </si>
  <si>
    <t>ჩეხური კრონა</t>
  </si>
  <si>
    <t>CZK</t>
  </si>
  <si>
    <t>ჩინური იუანი</t>
  </si>
  <si>
    <t>CNY</t>
  </si>
  <si>
    <t>ჰონკონგური დოლარი</t>
  </si>
  <si>
    <t>HKD</t>
  </si>
  <si>
    <t>ვალუტის ყიდვა-გაყიდვის ოპერაციები</t>
  </si>
  <si>
    <t>სხვა</t>
  </si>
  <si>
    <t>OTH</t>
  </si>
  <si>
    <t>ორგანიზაციის ხელმძღვანელის ტელეფონი</t>
  </si>
  <si>
    <t>ორგანიზაციის ხელმძღვანელის E-mail</t>
  </si>
  <si>
    <t>ვგპ-ს მისამართი</t>
  </si>
  <si>
    <t>ვგპ-ს ტელეფონი</t>
  </si>
  <si>
    <t>ვგპ-ს E-mail</t>
  </si>
  <si>
    <t>ტრანზაქციების რაოდენობა</t>
  </si>
  <si>
    <t>ფილიალზე პასუხისმგებელი პირი</t>
  </si>
  <si>
    <t>ჩვეულებრივი/ პრივილეგირებული</t>
  </si>
  <si>
    <t>კერძო /სახელმწიფო / არასამთავრობო / საერთაშორისო</t>
  </si>
  <si>
    <t>ჩვეულებრივი</t>
  </si>
  <si>
    <t>პრივილეგირებული</t>
  </si>
  <si>
    <t>ფიზიკური პირი</t>
  </si>
  <si>
    <t>კერძო ორგანიზაცია</t>
  </si>
  <si>
    <t>საფინანსო ორგანიზაცია</t>
  </si>
  <si>
    <t>სამთავრობო ორგანიზაცია</t>
  </si>
  <si>
    <t>არასამთავრობო ორგანიზაცია</t>
  </si>
  <si>
    <t>IV</t>
  </si>
  <si>
    <t>აქციის ტიპი</t>
  </si>
  <si>
    <t>ღირებულება</t>
  </si>
  <si>
    <t>ქვეყანა</t>
  </si>
  <si>
    <t>პირადობის/პასპორტის ნომერი</t>
  </si>
  <si>
    <t>კომპანია:</t>
  </si>
  <si>
    <t>ფილიალები (მათ შორის სათაო ოფისი)</t>
  </si>
  <si>
    <t>ვალუტის დასახელება</t>
  </si>
  <si>
    <t>საანგარიშო პერიოდის საწყისი ნაშთი</t>
  </si>
  <si>
    <t>საანგარიშო პერიოდის საბოლოო ნაშთი</t>
  </si>
  <si>
    <t>ხელფასები</t>
  </si>
  <si>
    <t>იჯარა</t>
  </si>
  <si>
    <t>სულ</t>
  </si>
  <si>
    <t>#</t>
  </si>
  <si>
    <t>სხვა საოპერაციო ხარჯები</t>
  </si>
  <si>
    <t>საბრუნავი რესურსი</t>
  </si>
  <si>
    <t>შემოსავალი</t>
  </si>
  <si>
    <t>გასავალი</t>
  </si>
  <si>
    <t>სახელი და გვარი</t>
  </si>
  <si>
    <t>პირადი ნომერი</t>
  </si>
  <si>
    <t>დანიშნულება</t>
  </si>
  <si>
    <t>თარიღი</t>
  </si>
  <si>
    <t>დოკუმენტის ნომერი</t>
  </si>
  <si>
    <t>ოპერაციის ტიპი</t>
  </si>
  <si>
    <t>კომუნალური ხარჯები</t>
  </si>
  <si>
    <t>პროგრამული უზრუნველყოფის მომსახურების ხარჯები</t>
  </si>
  <si>
    <t>გადასახადები ბიუჯეტში</t>
  </si>
  <si>
    <t>ნაღდი ფულის სხვა ტრანზაქციები</t>
  </si>
  <si>
    <t>თანამდებობა</t>
  </si>
  <si>
    <t>დანიშვნის თარიღი</t>
  </si>
  <si>
    <t>მეილი</t>
  </si>
  <si>
    <t>დირექტორი</t>
  </si>
  <si>
    <t>დამფუძნებელი</t>
  </si>
  <si>
    <t>მოლარე</t>
  </si>
  <si>
    <t>სხვა ანგარიშვალდებული პირი</t>
  </si>
  <si>
    <t>V</t>
  </si>
  <si>
    <t>ორგანიზაციის დასახელება</t>
  </si>
  <si>
    <t>საბრუნავი რესურსის მოძრაობის რეესტრი</t>
  </si>
  <si>
    <t>თანხა (ნომინალში)</t>
  </si>
  <si>
    <t>კლიენტები</t>
  </si>
  <si>
    <t>ვგპ-ს უფლებამოსილი პირები</t>
  </si>
  <si>
    <t>კონვერტაციების ტრანზაქციების რაოდენობა</t>
  </si>
  <si>
    <t>EXP</t>
  </si>
  <si>
    <t>კონვერტაციების ტრანზაქციების მოცულობა</t>
  </si>
  <si>
    <t>მიკროსაფინანსო ორგანიზაციები</t>
  </si>
  <si>
    <t>ვალუტის გადამცვლელი პუნქტები</t>
  </si>
  <si>
    <t>სესხის გამცემი სუბიექტები</t>
  </si>
  <si>
    <r>
      <rPr>
        <b/>
        <sz val="8"/>
        <rFont val="Sylfaen"/>
        <family val="1"/>
      </rPr>
      <t xml:space="preserve">დანართი </t>
    </r>
    <r>
      <rPr>
        <b/>
        <sz val="8"/>
        <rFont val="Calibri"/>
        <family val="2"/>
      </rPr>
      <t>№</t>
    </r>
    <r>
      <rPr>
        <b/>
        <sz val="8"/>
        <rFont val="Sylfaen"/>
        <family val="1"/>
      </rPr>
      <t>10</t>
    </r>
  </si>
  <si>
    <t>კომერციული ბანკი/მიკრობანკი</t>
  </si>
  <si>
    <t>კომერციული ბანკები/მიკრობანკები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</si>
</sst>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_ ;[Red]\-#,##0\ "/>
    <numFmt numFmtId="165" formatCode="_(* #,##0_);_(* \(#,##0\);_(* &quot;-&quot;??_);_(@_)"/>
  </numFmts>
  <fonts count="21">
    <font>
      <sz val="11"/>
      <color theme="1"/>
      <name val="Sylfaen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8"/>
      <name val="Geo_Academiuri"/>
      <family val="1"/>
    </font>
    <font>
      <sz val="8"/>
      <name val="Sylfaen"/>
      <family val="1"/>
    </font>
    <font>
      <sz val="8"/>
      <color theme="1"/>
      <name val="Sylfaen"/>
      <family val="2"/>
    </font>
    <font>
      <sz val="11"/>
      <color theme="1"/>
      <name val="Sylfaen"/>
      <family val="2"/>
    </font>
    <font>
      <b/>
      <sz val="8"/>
      <name val="Sylfaen"/>
      <family val="1"/>
    </font>
    <font>
      <b/>
      <sz val="8"/>
      <color theme="1"/>
      <name val="Sylfaen"/>
      <family val="1"/>
    </font>
    <font>
      <sz val="10"/>
      <name val="Arial"/>
      <family val="2"/>
    </font>
    <font>
      <sz val="11"/>
      <color theme="1"/>
      <name val="Sylfaen"/>
      <family val="1"/>
    </font>
    <font>
      <sz val="8"/>
      <color rgb="FFFF0000"/>
      <name val="Sylfaen"/>
      <family val="1"/>
    </font>
    <font>
      <sz val="8"/>
      <color theme="1"/>
      <name val="Sylfaen"/>
      <family val="1"/>
    </font>
    <font>
      <i/>
      <sz val="8"/>
      <name val="Sylfaen"/>
      <family val="1"/>
    </font>
    <font>
      <sz val="9"/>
      <color indexed="81"/>
      <name val="Tahoma"/>
      <family val="2"/>
    </font>
    <font>
      <sz val="7"/>
      <color indexed="81"/>
      <name val="Tahoma"/>
      <family val="2"/>
    </font>
    <font>
      <b/>
      <sz val="11"/>
      <color theme="1"/>
      <name val="Sylfaen"/>
      <family val="1"/>
    </font>
    <font>
      <b/>
      <sz val="8"/>
      <name val="Calibri"/>
      <family val="2"/>
    </font>
    <font>
      <sz val="8"/>
      <color theme="1"/>
      <name val="Segoe UI Variable Text Ligh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3" fillId="3" borderId="3" applyBorder="0"/>
    <xf numFmtId="43" fontId="8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</cellStyleXfs>
  <cellXfs count="21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 indent="1"/>
    </xf>
    <xf numFmtId="0" fontId="6" fillId="0" borderId="1" xfId="6" applyFont="1" applyFill="1" applyBorder="1" applyAlignment="1">
      <alignment horizontal="center" vertical="center" wrapText="1"/>
    </xf>
    <xf numFmtId="0" fontId="6" fillId="2" borderId="24" xfId="0" applyFont="1" applyFill="1" applyBorder="1" applyAlignment="1" applyProtection="1">
      <alignment vertical="center"/>
    </xf>
    <xf numFmtId="0" fontId="6" fillId="2" borderId="25" xfId="0" applyFont="1" applyFill="1" applyBorder="1" applyAlignment="1" applyProtection="1">
      <alignment horizontal="center" vertical="center"/>
    </xf>
    <xf numFmtId="0" fontId="6" fillId="2" borderId="25" xfId="0" applyFont="1" applyFill="1" applyBorder="1" applyAlignment="1" applyProtection="1">
      <alignment vertical="center"/>
    </xf>
    <xf numFmtId="0" fontId="6" fillId="2" borderId="28" xfId="0" applyFont="1" applyFill="1" applyBorder="1" applyAlignment="1" applyProtection="1">
      <alignment horizontal="center" vertical="center"/>
    </xf>
    <xf numFmtId="0" fontId="6" fillId="2" borderId="28" xfId="0" applyFont="1" applyFill="1" applyBorder="1" applyAlignment="1" applyProtection="1">
      <alignment vertical="center"/>
    </xf>
    <xf numFmtId="0" fontId="6" fillId="2" borderId="31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6" fillId="2" borderId="33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2" fillId="0" borderId="0" xfId="1" applyFont="1" applyFill="1"/>
    <xf numFmtId="0" fontId="2" fillId="0" borderId="0" xfId="1" applyFont="1" applyFill="1" applyAlignment="1">
      <alignment horizontal="left" vertical="center" indent="1"/>
    </xf>
    <xf numFmtId="0" fontId="2" fillId="0" borderId="0" xfId="1" applyFont="1" applyFill="1" applyAlignment="1">
      <alignment horizontal="right"/>
    </xf>
    <xf numFmtId="0" fontId="2" fillId="0" borderId="0" xfId="1" applyFont="1" applyFill="1" applyAlignment="1">
      <alignment horizontal="left" indent="1"/>
    </xf>
    <xf numFmtId="0" fontId="5" fillId="0" borderId="0" xfId="1" applyFont="1" applyFill="1" applyAlignment="1">
      <alignment horizontal="left"/>
    </xf>
    <xf numFmtId="0" fontId="7" fillId="0" borderId="0" xfId="0" applyFont="1" applyFill="1" applyProtection="1"/>
    <xf numFmtId="0" fontId="3" fillId="0" borderId="0" xfId="5" applyFont="1" applyFill="1"/>
    <xf numFmtId="0" fontId="10" fillId="0" borderId="0" xfId="0" applyFont="1" applyFill="1" applyAlignment="1" applyProtection="1">
      <alignment horizontal="left" vertical="center"/>
    </xf>
    <xf numFmtId="165" fontId="6" fillId="2" borderId="29" xfId="7" applyNumberFormat="1" applyFont="1" applyFill="1" applyBorder="1" applyAlignment="1" applyProtection="1">
      <alignment horizontal="center" vertical="center"/>
      <protection locked="0"/>
    </xf>
    <xf numFmtId="165" fontId="6" fillId="2" borderId="35" xfId="7" applyNumberFormat="1" applyFont="1" applyFill="1" applyBorder="1" applyAlignment="1" applyProtection="1">
      <alignment horizontal="center" vertical="center"/>
      <protection locked="0"/>
    </xf>
    <xf numFmtId="165" fontId="6" fillId="2" borderId="5" xfId="7" applyNumberFormat="1" applyFont="1" applyFill="1" applyBorder="1" applyAlignment="1" applyProtection="1">
      <alignment horizontal="center" vertical="center"/>
      <protection locked="0"/>
    </xf>
    <xf numFmtId="165" fontId="6" fillId="2" borderId="11" xfId="7" applyNumberFormat="1" applyFont="1" applyFill="1" applyBorder="1" applyAlignment="1" applyProtection="1">
      <alignment horizontal="center" vertical="center"/>
      <protection locked="0"/>
    </xf>
    <xf numFmtId="165" fontId="6" fillId="2" borderId="36" xfId="7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left"/>
    </xf>
    <xf numFmtId="0" fontId="12" fillId="0" borderId="0" xfId="0" applyFont="1" applyFill="1" applyProtection="1"/>
    <xf numFmtId="14" fontId="6" fillId="0" borderId="0" xfId="1" applyNumberFormat="1" applyFont="1" applyFill="1" applyAlignment="1" applyProtection="1">
      <alignment horizontal="left"/>
    </xf>
    <xf numFmtId="0" fontId="9" fillId="0" borderId="0" xfId="0" applyFont="1" applyFill="1" applyAlignment="1" applyProtection="1">
      <alignment horizontal="center"/>
    </xf>
    <xf numFmtId="0" fontId="9" fillId="0" borderId="0" xfId="0" applyFont="1" applyFill="1" applyAlignment="1" applyProtection="1">
      <alignment horizontal="left" indent="2"/>
    </xf>
    <xf numFmtId="0" fontId="6" fillId="0" borderId="0" xfId="0" quotePrefix="1" applyFont="1" applyFill="1" applyAlignment="1" applyProtection="1">
      <alignment horizontal="center"/>
    </xf>
    <xf numFmtId="0" fontId="6" fillId="0" borderId="0" xfId="0" quotePrefix="1" applyFont="1" applyFill="1" applyAlignment="1" applyProtection="1">
      <alignment horizontal="center" wrapText="1"/>
    </xf>
    <xf numFmtId="0" fontId="13" fillId="7" borderId="18" xfId="0" applyFont="1" applyFill="1" applyBorder="1" applyAlignment="1" applyProtection="1"/>
    <xf numFmtId="0" fontId="13" fillId="7" borderId="19" xfId="0" applyFont="1" applyFill="1" applyBorder="1" applyAlignment="1" applyProtection="1"/>
    <xf numFmtId="0" fontId="6" fillId="7" borderId="8" xfId="0" applyFont="1" applyFill="1" applyBorder="1" applyAlignment="1" applyProtection="1">
      <alignment horizontal="center"/>
    </xf>
    <xf numFmtId="0" fontId="6" fillId="7" borderId="9" xfId="0" applyFont="1" applyFill="1" applyBorder="1" applyAlignment="1" applyProtection="1">
      <alignment horizontal="center"/>
    </xf>
    <xf numFmtId="0" fontId="9" fillId="7" borderId="10" xfId="0" applyFont="1" applyFill="1" applyBorder="1" applyAlignment="1" applyProtection="1">
      <alignment horizontal="center"/>
    </xf>
    <xf numFmtId="0" fontId="9" fillId="7" borderId="18" xfId="0" applyFont="1" applyFill="1" applyBorder="1" applyAlignment="1" applyProtection="1"/>
    <xf numFmtId="0" fontId="9" fillId="7" borderId="20" xfId="0" applyFont="1" applyFill="1" applyBorder="1" applyAlignment="1" applyProtection="1"/>
    <xf numFmtId="0" fontId="9" fillId="7" borderId="19" xfId="0" applyFont="1" applyFill="1" applyBorder="1" applyAlignment="1" applyProtection="1"/>
    <xf numFmtId="0" fontId="6" fillId="0" borderId="4" xfId="1" applyFont="1" applyBorder="1" applyAlignment="1" applyProtection="1">
      <alignment horizontal="left" indent="1"/>
    </xf>
    <xf numFmtId="0" fontId="6" fillId="0" borderId="5" xfId="0" applyFont="1" applyBorder="1" applyProtection="1">
      <protection locked="0"/>
    </xf>
    <xf numFmtId="164" fontId="6" fillId="0" borderId="5" xfId="0" applyNumberFormat="1" applyFont="1" applyBorder="1" applyAlignment="1" applyProtection="1">
      <alignment horizontal="right"/>
      <protection locked="0"/>
    </xf>
    <xf numFmtId="10" fontId="6" fillId="5" borderId="6" xfId="0" applyNumberFormat="1" applyFont="1" applyFill="1" applyBorder="1" applyAlignment="1" applyProtection="1">
      <alignment horizontal="right"/>
    </xf>
    <xf numFmtId="0" fontId="6" fillId="0" borderId="7" xfId="0" applyFont="1" applyBorder="1" applyAlignment="1" applyProtection="1">
      <alignment horizontal="left" indent="1"/>
    </xf>
    <xf numFmtId="0" fontId="9" fillId="0" borderId="8" xfId="0" applyFont="1" applyBorder="1" applyProtection="1"/>
    <xf numFmtId="164" fontId="6" fillId="5" borderId="8" xfId="0" applyNumberFormat="1" applyFont="1" applyFill="1" applyBorder="1" applyAlignment="1" applyProtection="1">
      <alignment horizontal="right"/>
    </xf>
    <xf numFmtId="10" fontId="6" fillId="5" borderId="9" xfId="0" applyNumberFormat="1" applyFont="1" applyFill="1" applyBorder="1" applyAlignment="1" applyProtection="1">
      <alignment horizontal="right"/>
    </xf>
    <xf numFmtId="0" fontId="6" fillId="0" borderId="0" xfId="0" applyFont="1" applyFill="1" applyAlignment="1" applyProtection="1">
      <alignment horizontal="left" indent="1"/>
    </xf>
    <xf numFmtId="0" fontId="9" fillId="0" borderId="0" xfId="0" applyFont="1" applyFill="1" applyAlignment="1" applyProtection="1">
      <alignment horizontal="left" indent="1"/>
    </xf>
    <xf numFmtId="0" fontId="9" fillId="8" borderId="16" xfId="0" applyFont="1" applyFill="1" applyBorder="1" applyAlignment="1" applyProtection="1">
      <alignment horizontal="center"/>
    </xf>
    <xf numFmtId="0" fontId="9" fillId="8" borderId="18" xfId="0" applyFont="1" applyFill="1" applyBorder="1" applyAlignment="1" applyProtection="1">
      <alignment vertical="center"/>
    </xf>
    <xf numFmtId="0" fontId="6" fillId="0" borderId="4" xfId="0" applyFont="1" applyBorder="1" applyAlignment="1" applyProtection="1">
      <alignment horizontal="left" indent="1"/>
    </xf>
    <xf numFmtId="0" fontId="9" fillId="0" borderId="21" xfId="0" applyFont="1" applyBorder="1" applyProtection="1"/>
    <xf numFmtId="0" fontId="9" fillId="0" borderId="41" xfId="0" applyFont="1" applyBorder="1" applyProtection="1"/>
    <xf numFmtId="0" fontId="9" fillId="0" borderId="26" xfId="0" applyFont="1" applyBorder="1" applyProtection="1"/>
    <xf numFmtId="164" fontId="6" fillId="5" borderId="5" xfId="0" applyNumberFormat="1" applyFont="1" applyFill="1" applyBorder="1" applyAlignment="1" applyProtection="1">
      <alignment horizontal="right"/>
    </xf>
    <xf numFmtId="0" fontId="9" fillId="0" borderId="7" xfId="0" applyFont="1" applyBorder="1" applyAlignment="1" applyProtection="1">
      <alignment horizontal="center"/>
    </xf>
    <xf numFmtId="0" fontId="9" fillId="0" borderId="22" xfId="0" applyFont="1" applyBorder="1" applyProtection="1"/>
    <xf numFmtId="0" fontId="9" fillId="0" borderId="42" xfId="0" applyFont="1" applyBorder="1" applyProtection="1"/>
    <xf numFmtId="0" fontId="9" fillId="0" borderId="37" xfId="0" applyFont="1" applyBorder="1" applyProtection="1"/>
    <xf numFmtId="0" fontId="6" fillId="0" borderId="0" xfId="0" applyFont="1" applyFill="1" applyProtection="1"/>
    <xf numFmtId="2" fontId="6" fillId="0" borderId="0" xfId="0" applyNumberFormat="1" applyFont="1" applyFill="1" applyProtection="1"/>
    <xf numFmtId="0" fontId="9" fillId="8" borderId="18" xfId="0" applyFont="1" applyFill="1" applyBorder="1" applyAlignment="1" applyProtection="1"/>
    <xf numFmtId="0" fontId="9" fillId="8" borderId="20" xfId="0" applyFont="1" applyFill="1" applyBorder="1" applyAlignment="1" applyProtection="1">
      <alignment horizontal="center"/>
    </xf>
    <xf numFmtId="0" fontId="9" fillId="8" borderId="20" xfId="0" applyFont="1" applyFill="1" applyBorder="1" applyAlignment="1" applyProtection="1"/>
    <xf numFmtId="0" fontId="9" fillId="8" borderId="19" xfId="0" applyFont="1" applyFill="1" applyBorder="1" applyAlignment="1" applyProtection="1"/>
    <xf numFmtId="0" fontId="6" fillId="0" borderId="7" xfId="1" applyFont="1" applyBorder="1" applyAlignment="1" applyProtection="1">
      <alignment horizontal="left" indent="1"/>
    </xf>
    <xf numFmtId="0" fontId="6" fillId="0" borderId="8" xfId="0" applyFont="1" applyBorder="1" applyProtection="1">
      <protection locked="0"/>
    </xf>
    <xf numFmtId="164" fontId="6" fillId="0" borderId="8" xfId="0" applyNumberFormat="1" applyFont="1" applyBorder="1" applyAlignment="1" applyProtection="1">
      <alignment horizontal="right"/>
      <protection locked="0"/>
    </xf>
    <xf numFmtId="0" fontId="6" fillId="0" borderId="5" xfId="0" applyFont="1" applyBorder="1" applyProtection="1"/>
    <xf numFmtId="164" fontId="6" fillId="0" borderId="6" xfId="0" applyNumberFormat="1" applyFont="1" applyBorder="1" applyAlignment="1" applyProtection="1">
      <alignment horizontal="right"/>
    </xf>
    <xf numFmtId="0" fontId="6" fillId="0" borderId="8" xfId="0" applyFont="1" applyBorder="1" applyProtection="1"/>
    <xf numFmtId="164" fontId="6" fillId="0" borderId="9" xfId="0" applyNumberFormat="1" applyFont="1" applyBorder="1" applyAlignment="1" applyProtection="1">
      <alignment horizontal="right"/>
    </xf>
    <xf numFmtId="0" fontId="14" fillId="0" borderId="0" xfId="0" applyFont="1" applyFill="1" applyProtection="1"/>
    <xf numFmtId="0" fontId="9" fillId="2" borderId="0" xfId="1" applyFont="1" applyFill="1"/>
    <xf numFmtId="0" fontId="9" fillId="2" borderId="0" xfId="1" applyFont="1" applyFill="1" applyAlignment="1">
      <alignment horizontal="center" vertical="center"/>
    </xf>
    <xf numFmtId="0" fontId="6" fillId="0" borderId="0" xfId="1" applyFont="1" applyAlignment="1">
      <alignment horizontal="center"/>
    </xf>
    <xf numFmtId="0" fontId="9" fillId="2" borderId="0" xfId="1" applyFont="1" applyFill="1" applyAlignment="1">
      <alignment horizontal="left" vertical="center" indent="1"/>
    </xf>
    <xf numFmtId="0" fontId="6" fillId="2" borderId="0" xfId="1" applyFont="1" applyFill="1"/>
    <xf numFmtId="0" fontId="6" fillId="0" borderId="0" xfId="1" applyFont="1"/>
    <xf numFmtId="0" fontId="6" fillId="2" borderId="1" xfId="1" applyFont="1" applyFill="1" applyBorder="1" applyAlignment="1">
      <alignment horizontal="left" indent="1"/>
    </xf>
    <xf numFmtId="0" fontId="6" fillId="2" borderId="1" xfId="1" applyFont="1" applyFill="1" applyBorder="1" applyAlignment="1">
      <alignment horizontal="left" vertical="center" wrapText="1" indent="1"/>
    </xf>
    <xf numFmtId="0" fontId="6" fillId="0" borderId="1" xfId="1" applyFont="1" applyBorder="1" applyAlignment="1" applyProtection="1">
      <alignment horizontal="right" vertical="center" wrapText="1"/>
      <protection locked="0"/>
    </xf>
    <xf numFmtId="14" fontId="6" fillId="0" borderId="1" xfId="1" applyNumberFormat="1" applyFont="1" applyBorder="1" applyAlignment="1" applyProtection="1">
      <alignment horizontal="right" vertical="center"/>
      <protection locked="0"/>
    </xf>
    <xf numFmtId="0" fontId="6" fillId="0" borderId="1" xfId="1" applyFont="1" applyBorder="1" applyAlignment="1">
      <alignment horizontal="left" vertical="center" wrapText="1" indent="1"/>
    </xf>
    <xf numFmtId="49" fontId="6" fillId="0" borderId="1" xfId="1" applyNumberFormat="1" applyFont="1" applyBorder="1" applyAlignment="1" applyProtection="1">
      <alignment horizontal="right" vertical="center" wrapText="1"/>
      <protection locked="0"/>
    </xf>
    <xf numFmtId="14" fontId="6" fillId="0" borderId="1" xfId="1" applyNumberFormat="1" applyFont="1" applyBorder="1" applyAlignment="1">
      <alignment horizontal="right" vertical="center"/>
    </xf>
    <xf numFmtId="0" fontId="6" fillId="0" borderId="1" xfId="1" applyFont="1" applyBorder="1" applyAlignment="1" applyProtection="1">
      <alignment horizontal="right" vertical="center"/>
      <protection locked="0"/>
    </xf>
    <xf numFmtId="165" fontId="6" fillId="0" borderId="1" xfId="7" applyNumberFormat="1" applyFont="1" applyBorder="1" applyAlignment="1" applyProtection="1">
      <alignment horizontal="right" vertical="center"/>
    </xf>
    <xf numFmtId="0" fontId="15" fillId="2" borderId="1" xfId="1" applyFont="1" applyFill="1" applyBorder="1" applyAlignment="1">
      <alignment horizontal="left" indent="1"/>
    </xf>
    <xf numFmtId="0" fontId="15" fillId="2" borderId="1" xfId="1" applyFont="1" applyFill="1" applyBorder="1" applyAlignment="1">
      <alignment horizontal="left" vertical="center" wrapText="1" indent="2"/>
    </xf>
    <xf numFmtId="165" fontId="6" fillId="0" borderId="1" xfId="7" applyNumberFormat="1" applyFont="1" applyBorder="1" applyAlignment="1" applyProtection="1">
      <alignment horizontal="right" vertical="center"/>
      <protection locked="0"/>
    </xf>
    <xf numFmtId="0" fontId="6" fillId="4" borderId="2" xfId="1" applyFont="1" applyFill="1" applyBorder="1" applyAlignment="1" applyProtection="1">
      <alignment horizontal="center" vertical="center" wrapText="1"/>
    </xf>
    <xf numFmtId="0" fontId="9" fillId="4" borderId="23" xfId="1" applyFont="1" applyFill="1" applyBorder="1" applyAlignment="1" applyProtection="1">
      <alignment horizontal="center" vertical="center" wrapText="1"/>
    </xf>
    <xf numFmtId="0" fontId="6" fillId="0" borderId="0" xfId="1" applyFont="1" applyFill="1"/>
    <xf numFmtId="0" fontId="6" fillId="0" borderId="0" xfId="1" applyFont="1" applyFill="1" applyAlignment="1">
      <alignment horizontal="left"/>
    </xf>
    <xf numFmtId="0" fontId="6" fillId="0" borderId="0" xfId="5" applyFont="1" applyFill="1"/>
    <xf numFmtId="14" fontId="6" fillId="0" borderId="0" xfId="1" applyNumberFormat="1" applyFont="1" applyFill="1" applyAlignment="1">
      <alignment horizontal="left"/>
    </xf>
    <xf numFmtId="0" fontId="9" fillId="0" borderId="0" xfId="5" applyFont="1" applyFill="1"/>
    <xf numFmtId="0" fontId="9" fillId="6" borderId="13" xfId="5" applyFont="1" applyFill="1" applyBorder="1"/>
    <xf numFmtId="0" fontId="9" fillId="6" borderId="14" xfId="5" applyFont="1" applyFill="1" applyBorder="1"/>
    <xf numFmtId="0" fontId="6" fillId="0" borderId="4" xfId="5" applyFont="1" applyBorder="1" applyAlignment="1">
      <alignment horizontal="left" indent="1"/>
    </xf>
    <xf numFmtId="49" fontId="6" fillId="0" borderId="5" xfId="1" applyNumberFormat="1" applyFont="1" applyBorder="1" applyProtection="1">
      <protection locked="0"/>
    </xf>
    <xf numFmtId="49" fontId="6" fillId="0" borderId="15" xfId="5" applyNumberFormat="1" applyFont="1" applyBorder="1" applyProtection="1">
      <protection locked="0"/>
    </xf>
    <xf numFmtId="0" fontId="6" fillId="4" borderId="30" xfId="1" applyFont="1" applyFill="1" applyBorder="1" applyAlignment="1" applyProtection="1">
      <alignment horizontal="center" vertical="center" wrapText="1"/>
    </xf>
    <xf numFmtId="0" fontId="9" fillId="4" borderId="43" xfId="1" applyFont="1" applyFill="1" applyBorder="1" applyAlignment="1" applyProtection="1">
      <alignment horizontal="center" vertical="center" wrapText="1"/>
    </xf>
    <xf numFmtId="0" fontId="6" fillId="4" borderId="44" xfId="1" applyFont="1" applyFill="1" applyBorder="1" applyAlignment="1" applyProtection="1">
      <alignment horizontal="center" vertical="center" wrapText="1"/>
    </xf>
    <xf numFmtId="0" fontId="9" fillId="4" borderId="45" xfId="1" applyFont="1" applyFill="1" applyBorder="1" applyAlignment="1" applyProtection="1">
      <alignment horizontal="center" vertical="center" wrapText="1"/>
    </xf>
    <xf numFmtId="49" fontId="6" fillId="0" borderId="5" xfId="0" applyNumberFormat="1" applyFont="1" applyBorder="1" applyProtection="1">
      <protection locked="0"/>
    </xf>
    <xf numFmtId="49" fontId="6" fillId="0" borderId="8" xfId="0" applyNumberFormat="1" applyFont="1" applyBorder="1" applyProtection="1">
      <protection locked="0"/>
    </xf>
    <xf numFmtId="0" fontId="6" fillId="0" borderId="1" xfId="6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3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7" borderId="44" xfId="0" applyFill="1" applyBorder="1" applyAlignment="1">
      <alignment horizontal="center" vertical="center" wrapText="1"/>
    </xf>
    <xf numFmtId="0" fontId="0" fillId="7" borderId="46" xfId="0" applyFill="1" applyBorder="1" applyAlignment="1">
      <alignment horizontal="center" vertical="center" wrapText="1"/>
    </xf>
    <xf numFmtId="0" fontId="0" fillId="7" borderId="45" xfId="0" applyFill="1" applyBorder="1" applyAlignment="1">
      <alignment horizontal="center" vertical="center" wrapText="1"/>
    </xf>
    <xf numFmtId="0" fontId="3" fillId="0" borderId="4" xfId="1" applyFont="1" applyBorder="1" applyAlignment="1">
      <alignment horizontal="left" indent="1"/>
    </xf>
    <xf numFmtId="0" fontId="3" fillId="0" borderId="7" xfId="1" applyFont="1" applyBorder="1" applyAlignment="1">
      <alignment horizontal="left" indent="1"/>
    </xf>
    <xf numFmtId="0" fontId="6" fillId="0" borderId="5" xfId="8" applyFont="1" applyBorder="1" applyAlignment="1" applyProtection="1">
      <alignment wrapText="1"/>
      <protection locked="0"/>
    </xf>
    <xf numFmtId="0" fontId="6" fillId="0" borderId="5" xfId="10" applyFont="1" applyBorder="1" applyAlignment="1" applyProtection="1">
      <alignment wrapText="1"/>
      <protection locked="0"/>
    </xf>
    <xf numFmtId="14" fontId="6" fillId="0" borderId="5" xfId="10" applyNumberFormat="1" applyFont="1" applyBorder="1" applyAlignment="1" applyProtection="1">
      <alignment wrapText="1"/>
      <protection locked="0"/>
    </xf>
    <xf numFmtId="49" fontId="6" fillId="0" borderId="6" xfId="10" applyNumberFormat="1" applyFont="1" applyBorder="1" applyAlignment="1" applyProtection="1">
      <alignment wrapText="1"/>
      <protection locked="0"/>
    </xf>
    <xf numFmtId="0" fontId="6" fillId="0" borderId="8" xfId="8" applyFont="1" applyBorder="1" applyAlignment="1" applyProtection="1">
      <alignment wrapText="1"/>
      <protection locked="0"/>
    </xf>
    <xf numFmtId="0" fontId="6" fillId="0" borderId="8" xfId="10" applyFont="1" applyBorder="1" applyAlignment="1" applyProtection="1">
      <alignment wrapText="1"/>
      <protection locked="0"/>
    </xf>
    <xf numFmtId="14" fontId="6" fillId="0" borderId="8" xfId="10" applyNumberFormat="1" applyFont="1" applyBorder="1" applyAlignment="1" applyProtection="1">
      <alignment wrapText="1"/>
      <protection locked="0"/>
    </xf>
    <xf numFmtId="49" fontId="6" fillId="0" borderId="9" xfId="10" applyNumberFormat="1" applyFont="1" applyBorder="1" applyAlignment="1" applyProtection="1">
      <alignment wrapText="1"/>
      <protection locked="0"/>
    </xf>
    <xf numFmtId="0" fontId="9" fillId="8" borderId="17" xfId="10" applyFont="1" applyFill="1" applyBorder="1" applyAlignment="1">
      <alignment horizontal="center" vertical="center"/>
    </xf>
    <xf numFmtId="0" fontId="9" fillId="8" borderId="17" xfId="10" applyFont="1" applyFill="1" applyBorder="1" applyAlignment="1">
      <alignment horizontal="center" vertical="center" wrapText="1"/>
    </xf>
    <xf numFmtId="0" fontId="9" fillId="8" borderId="40" xfId="10" applyFont="1" applyFill="1" applyBorder="1" applyAlignment="1">
      <alignment horizontal="center" vertical="center"/>
    </xf>
    <xf numFmtId="0" fontId="9" fillId="4" borderId="2" xfId="1" applyFont="1" applyFill="1" applyBorder="1" applyAlignment="1" applyProtection="1">
      <alignment horizontal="center" vertical="center" wrapText="1"/>
    </xf>
    <xf numFmtId="0" fontId="9" fillId="8" borderId="40" xfId="0" applyFont="1" applyFill="1" applyBorder="1" applyAlignment="1" applyProtection="1">
      <alignment horizontal="center"/>
    </xf>
    <xf numFmtId="0" fontId="9" fillId="8" borderId="17" xfId="10" applyFont="1" applyFill="1" applyBorder="1" applyAlignment="1">
      <alignment horizontal="left" vertical="center"/>
    </xf>
    <xf numFmtId="0" fontId="9" fillId="8" borderId="20" xfId="0" applyFont="1" applyFill="1" applyBorder="1" applyAlignment="1" applyProtection="1">
      <alignment horizontal="center" vertical="center" wrapText="1"/>
    </xf>
    <xf numFmtId="0" fontId="9" fillId="8" borderId="19" xfId="0" applyFont="1" applyFill="1" applyBorder="1" applyAlignment="1" applyProtection="1">
      <alignment horizontal="center" vertical="center" wrapText="1"/>
    </xf>
    <xf numFmtId="165" fontId="9" fillId="2" borderId="62" xfId="7" applyNumberFormat="1" applyFont="1" applyFill="1" applyBorder="1" applyAlignment="1" applyProtection="1">
      <alignment horizontal="center" vertical="center"/>
      <protection locked="0"/>
    </xf>
    <xf numFmtId="165" fontId="9" fillId="2" borderId="41" xfId="7" applyNumberFormat="1" applyFont="1" applyFill="1" applyBorder="1" applyAlignment="1" applyProtection="1">
      <alignment horizontal="center" vertical="center"/>
      <protection locked="0"/>
    </xf>
    <xf numFmtId="165" fontId="9" fillId="2" borderId="64" xfId="7" applyNumberFormat="1" applyFont="1" applyFill="1" applyBorder="1" applyAlignment="1" applyProtection="1">
      <alignment horizontal="center" vertical="center"/>
      <protection locked="0"/>
    </xf>
    <xf numFmtId="0" fontId="6" fillId="4" borderId="43" xfId="1" applyFont="1" applyFill="1" applyBorder="1" applyAlignment="1" applyProtection="1">
      <alignment horizontal="center" vertical="center" wrapText="1"/>
    </xf>
    <xf numFmtId="0" fontId="6" fillId="4" borderId="45" xfId="1" applyFont="1" applyFill="1" applyBorder="1" applyAlignment="1" applyProtection="1">
      <alignment horizontal="center" vertical="center" wrapText="1"/>
    </xf>
    <xf numFmtId="165" fontId="6" fillId="2" borderId="47" xfId="7" applyNumberFormat="1" applyFont="1" applyFill="1" applyBorder="1" applyAlignment="1" applyProtection="1">
      <alignment horizontal="center" vertical="center"/>
      <protection locked="0"/>
    </xf>
    <xf numFmtId="165" fontId="6" fillId="2" borderId="27" xfId="7" applyNumberFormat="1" applyFont="1" applyFill="1" applyBorder="1" applyAlignment="1" applyProtection="1">
      <alignment horizontal="center" vertical="center"/>
      <protection locked="0"/>
    </xf>
    <xf numFmtId="165" fontId="6" fillId="2" borderId="48" xfId="7" applyNumberFormat="1" applyFont="1" applyFill="1" applyBorder="1" applyAlignment="1" applyProtection="1">
      <alignment horizontal="center" vertical="center"/>
      <protection locked="0"/>
    </xf>
    <xf numFmtId="165" fontId="6" fillId="2" borderId="58" xfId="7" applyNumberFormat="1" applyFont="1" applyFill="1" applyBorder="1" applyAlignment="1" applyProtection="1">
      <alignment horizontal="center" vertical="center"/>
      <protection locked="0"/>
    </xf>
    <xf numFmtId="165" fontId="6" fillId="2" borderId="12" xfId="7" applyNumberFormat="1" applyFont="1" applyFill="1" applyBorder="1" applyAlignment="1" applyProtection="1">
      <alignment horizontal="center" vertical="center"/>
      <protection locked="0"/>
    </xf>
    <xf numFmtId="165" fontId="9" fillId="9" borderId="47" xfId="7" applyNumberFormat="1" applyFont="1" applyFill="1" applyBorder="1" applyAlignment="1" applyProtection="1">
      <alignment horizontal="center" vertical="center"/>
    </xf>
    <xf numFmtId="165" fontId="9" fillId="9" borderId="27" xfId="7" applyNumberFormat="1" applyFont="1" applyFill="1" applyBorder="1" applyAlignment="1" applyProtection="1">
      <alignment horizontal="center" vertical="center"/>
    </xf>
    <xf numFmtId="165" fontId="9" fillId="9" borderId="48" xfId="7" applyNumberFormat="1" applyFont="1" applyFill="1" applyBorder="1" applyAlignment="1" applyProtection="1">
      <alignment horizontal="center" vertical="center"/>
    </xf>
    <xf numFmtId="165" fontId="9" fillId="9" borderId="49" xfId="7" applyNumberFormat="1" applyFont="1" applyFill="1" applyBorder="1" applyAlignment="1" applyProtection="1">
      <alignment horizontal="center" vertical="center"/>
    </xf>
    <xf numFmtId="165" fontId="9" fillId="9" borderId="50" xfId="7" applyNumberFormat="1" applyFont="1" applyFill="1" applyBorder="1" applyAlignment="1" applyProtection="1">
      <alignment horizontal="center" vertical="center"/>
    </xf>
    <xf numFmtId="165" fontId="9" fillId="9" borderId="12" xfId="7" applyNumberFormat="1" applyFont="1" applyFill="1" applyBorder="1" applyAlignment="1" applyProtection="1">
      <alignment horizontal="center" vertical="center"/>
    </xf>
    <xf numFmtId="165" fontId="9" fillId="9" borderId="62" xfId="7" applyNumberFormat="1" applyFont="1" applyFill="1" applyBorder="1" applyAlignment="1" applyProtection="1">
      <alignment horizontal="center" vertical="center"/>
    </xf>
    <xf numFmtId="165" fontId="9" fillId="9" borderId="63" xfId="7" applyNumberFormat="1" applyFont="1" applyFill="1" applyBorder="1" applyAlignment="1" applyProtection="1">
      <alignment horizontal="center" vertical="center"/>
    </xf>
    <xf numFmtId="165" fontId="6" fillId="2" borderId="31" xfId="7" applyNumberFormat="1" applyFont="1" applyFill="1" applyBorder="1" applyAlignment="1" applyProtection="1">
      <alignment horizontal="center" vertical="center"/>
      <protection locked="0"/>
    </xf>
    <xf numFmtId="165" fontId="6" fillId="2" borderId="65" xfId="7" applyNumberFormat="1" applyFont="1" applyFill="1" applyBorder="1" applyAlignment="1" applyProtection="1">
      <alignment horizontal="center" vertical="center"/>
      <protection locked="0"/>
    </xf>
    <xf numFmtId="0" fontId="18" fillId="4" borderId="5" xfId="0" applyFont="1" applyFill="1" applyBorder="1" applyAlignment="1">
      <alignment horizontal="center" vertical="center"/>
    </xf>
    <xf numFmtId="0" fontId="9" fillId="4" borderId="5" xfId="1" applyFont="1" applyFill="1" applyBorder="1" applyAlignment="1" applyProtection="1">
      <alignment horizontal="center" vertical="center" wrapText="1"/>
    </xf>
    <xf numFmtId="165" fontId="0" fillId="4" borderId="5" xfId="7" applyNumberFormat="1" applyFont="1" applyFill="1" applyBorder="1"/>
    <xf numFmtId="0" fontId="0" fillId="4" borderId="5" xfId="0" applyFill="1" applyBorder="1" applyAlignment="1">
      <alignment horizontal="center"/>
    </xf>
    <xf numFmtId="0" fontId="18" fillId="4" borderId="5" xfId="0" applyFont="1" applyFill="1" applyBorder="1"/>
    <xf numFmtId="165" fontId="18" fillId="4" borderId="5" xfId="7" applyNumberFormat="1" applyFont="1" applyFill="1" applyBorder="1"/>
    <xf numFmtId="165" fontId="0" fillId="0" borderId="5" xfId="7" applyNumberFormat="1" applyFont="1" applyBorder="1" applyProtection="1">
      <protection locked="0"/>
    </xf>
    <xf numFmtId="0" fontId="10" fillId="0" borderId="0" xfId="0" applyFont="1" applyFill="1" applyAlignment="1" applyProtection="1">
      <alignment horizontal="center" vertical="center"/>
    </xf>
    <xf numFmtId="0" fontId="0" fillId="0" borderId="55" xfId="0" applyBorder="1" applyProtection="1">
      <protection locked="0"/>
    </xf>
    <xf numFmtId="0" fontId="0" fillId="0" borderId="56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48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58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59" xfId="0" applyBorder="1" applyProtection="1">
      <protection locked="0"/>
    </xf>
    <xf numFmtId="49" fontId="0" fillId="0" borderId="56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11" xfId="0" applyNumberFormat="1" applyBorder="1" applyProtection="1">
      <protection locked="0"/>
    </xf>
    <xf numFmtId="14" fontId="0" fillId="0" borderId="56" xfId="0" applyNumberFormat="1" applyBorder="1" applyProtection="1">
      <protection locked="0"/>
    </xf>
    <xf numFmtId="14" fontId="0" fillId="0" borderId="5" xfId="0" applyNumberFormat="1" applyBorder="1" applyProtection="1">
      <protection locked="0"/>
    </xf>
    <xf numFmtId="14" fontId="0" fillId="0" borderId="11" xfId="0" applyNumberFormat="1" applyBorder="1" applyProtection="1">
      <protection locked="0"/>
    </xf>
    <xf numFmtId="165" fontId="0" fillId="0" borderId="56" xfId="7" applyNumberFormat="1" applyFont="1" applyBorder="1" applyProtection="1">
      <protection locked="0"/>
    </xf>
    <xf numFmtId="165" fontId="0" fillId="0" borderId="11" xfId="7" applyNumberFormat="1" applyFont="1" applyBorder="1" applyProtection="1">
      <protection locked="0"/>
    </xf>
    <xf numFmtId="49" fontId="0" fillId="0" borderId="60" xfId="0" applyNumberFormat="1" applyBorder="1" applyProtection="1">
      <protection locked="0"/>
    </xf>
    <xf numFmtId="49" fontId="0" fillId="0" borderId="21" xfId="0" applyNumberFormat="1" applyBorder="1" applyProtection="1">
      <protection locked="0"/>
    </xf>
    <xf numFmtId="49" fontId="0" fillId="0" borderId="61" xfId="0" applyNumberFormat="1" applyBorder="1" applyProtection="1">
      <protection locked="0"/>
    </xf>
    <xf numFmtId="49" fontId="6" fillId="0" borderId="5" xfId="10" applyNumberFormat="1" applyFont="1" applyBorder="1" applyAlignment="1" applyProtection="1">
      <alignment wrapText="1"/>
      <protection locked="0"/>
    </xf>
    <xf numFmtId="49" fontId="6" fillId="0" borderId="8" xfId="10" applyNumberFormat="1" applyFont="1" applyBorder="1" applyAlignment="1" applyProtection="1">
      <alignment wrapText="1"/>
      <protection locked="0"/>
    </xf>
    <xf numFmtId="165" fontId="6" fillId="9" borderId="35" xfId="7" applyNumberFormat="1" applyFont="1" applyFill="1" applyBorder="1" applyAlignment="1" applyProtection="1">
      <alignment horizontal="center" vertical="center"/>
    </xf>
    <xf numFmtId="165" fontId="6" fillId="9" borderId="27" xfId="7" applyNumberFormat="1" applyFont="1" applyFill="1" applyBorder="1" applyAlignment="1" applyProtection="1">
      <alignment horizontal="center" vertical="center"/>
    </xf>
    <xf numFmtId="165" fontId="6" fillId="9" borderId="36" xfId="7" applyNumberFormat="1" applyFont="1" applyFill="1" applyBorder="1" applyAlignment="1" applyProtection="1">
      <alignment horizontal="center" vertical="center"/>
    </xf>
    <xf numFmtId="165" fontId="6" fillId="9" borderId="12" xfId="7" applyNumberFormat="1" applyFont="1" applyFill="1" applyBorder="1" applyAlignment="1" applyProtection="1">
      <alignment horizontal="center" vertical="center"/>
    </xf>
    <xf numFmtId="0" fontId="9" fillId="4" borderId="44" xfId="1" applyFont="1" applyFill="1" applyBorder="1" applyAlignment="1" applyProtection="1">
      <alignment horizontal="center" vertical="center" wrapText="1"/>
    </xf>
    <xf numFmtId="0" fontId="9" fillId="0" borderId="0" xfId="1" applyFont="1" applyAlignment="1">
      <alignment horizontal="left" indent="1"/>
    </xf>
    <xf numFmtId="0" fontId="10" fillId="0" borderId="23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51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/>
    </xf>
    <xf numFmtId="0" fontId="14" fillId="0" borderId="51" xfId="0" applyFont="1" applyFill="1" applyBorder="1" applyAlignment="1" applyProtection="1">
      <alignment horizontal="center" vertical="center"/>
    </xf>
    <xf numFmtId="0" fontId="20" fillId="0" borderId="23" xfId="0" applyFont="1" applyFill="1" applyBorder="1" applyAlignment="1" applyProtection="1">
      <alignment horizontal="center" vertical="center"/>
    </xf>
    <xf numFmtId="0" fontId="6" fillId="7" borderId="39" xfId="0" applyFont="1" applyFill="1" applyBorder="1" applyAlignment="1" applyProtection="1">
      <alignment horizontal="center" vertical="center"/>
    </xf>
    <xf numFmtId="0" fontId="6" fillId="7" borderId="38" xfId="0" applyFont="1" applyFill="1" applyBorder="1" applyAlignment="1" applyProtection="1">
      <alignment horizontal="center" vertical="center"/>
    </xf>
    <xf numFmtId="0" fontId="6" fillId="7" borderId="16" xfId="0" applyFont="1" applyFill="1" applyBorder="1" applyAlignment="1" applyProtection="1">
      <alignment horizontal="left" indent="1"/>
    </xf>
    <xf numFmtId="0" fontId="6" fillId="7" borderId="7" xfId="0" applyFont="1" applyFill="1" applyBorder="1" applyAlignment="1" applyProtection="1">
      <alignment horizontal="left" indent="1"/>
    </xf>
    <xf numFmtId="0" fontId="6" fillId="7" borderId="17" xfId="0" applyFont="1" applyFill="1" applyBorder="1" applyAlignment="1" applyProtection="1">
      <alignment horizontal="center" vertical="center"/>
    </xf>
    <xf numFmtId="0" fontId="6" fillId="7" borderId="8" xfId="0" applyFont="1" applyFill="1" applyBorder="1" applyAlignment="1" applyProtection="1">
      <alignment horizontal="center" vertical="center"/>
    </xf>
    <xf numFmtId="0" fontId="6" fillId="7" borderId="39" xfId="0" applyFont="1" applyFill="1" applyBorder="1" applyAlignment="1" applyProtection="1">
      <alignment horizontal="center" vertical="center" wrapText="1"/>
    </xf>
    <xf numFmtId="0" fontId="6" fillId="7" borderId="38" xfId="0" applyFont="1" applyFill="1" applyBorder="1" applyAlignment="1" applyProtection="1">
      <alignment horizontal="center" vertical="center" wrapText="1"/>
    </xf>
  </cellXfs>
  <cellStyles count="11">
    <cellStyle name="Comma" xfId="7" builtinId="3"/>
    <cellStyle name="Comma 2" xfId="2"/>
    <cellStyle name="Normal" xfId="0" builtinId="0"/>
    <cellStyle name="Normal 10" xfId="10"/>
    <cellStyle name="Normal 2" xfId="1"/>
    <cellStyle name="Normal 2 10 2 2" xfId="8"/>
    <cellStyle name="Normal 2 2" xfId="5"/>
    <cellStyle name="Normal 3" xfId="4"/>
    <cellStyle name="Normal 4" xfId="9"/>
    <cellStyle name="Normal_new financial statement" xfId="6"/>
    <cellStyle name="Percent 2" xfId="3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MFO.FR.V1.XXXXXXXm&#1052;&#1052;YYY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OS"/>
      <sheetName val="RC-BF"/>
      <sheetName val="RC-P"/>
      <sheetName val="RI-C"/>
      <sheetName val="RI"/>
      <sheetName val="RC-O"/>
      <sheetName val="A-CI"/>
      <sheetName val="A-L"/>
      <sheetName val="A-LD"/>
      <sheetName val="A"/>
      <sheetName val="S-Cap"/>
      <sheetName val="A-LS"/>
      <sheetName val="A-M"/>
      <sheetName val="Branches"/>
    </sheetNames>
    <sheetDataSet>
      <sheetData sheetId="0" refreshError="1">
        <row r="2">
          <cell r="AA2" t="str">
            <v>მიწა</v>
          </cell>
          <cell r="AB2" t="str">
            <v>აუქციონი</v>
          </cell>
          <cell r="AD2" t="str">
            <v>დასაკუთრება</v>
          </cell>
        </row>
        <row r="3">
          <cell r="S3" t="str">
            <v>თბილისი</v>
          </cell>
          <cell r="T3" t="str">
            <v>ბანკი</v>
          </cell>
          <cell r="U3" t="str">
            <v>მიმდინარე</v>
          </cell>
          <cell r="V3" t="str">
            <v>ვადიანი</v>
          </cell>
          <cell r="W3" t="str">
            <v>რეზიდენტი</v>
          </cell>
          <cell r="AA3" t="str">
            <v>შენობა-ნაგებობები</v>
          </cell>
          <cell r="AB3" t="str">
            <v>პირდაპირი</v>
          </cell>
          <cell r="AD3" t="str">
            <v>შეძენა</v>
          </cell>
          <cell r="AG3" t="str">
            <v>შპს. მისო "4ფინანსი"</v>
          </cell>
          <cell r="AR3">
            <v>43646</v>
          </cell>
          <cell r="AS3">
            <v>43830</v>
          </cell>
        </row>
        <row r="4">
          <cell r="S4" t="str">
            <v>აჭარა</v>
          </cell>
          <cell r="T4" t="str">
            <v>ფიზიკური პირი</v>
          </cell>
          <cell r="U4" t="str">
            <v>დეპოზიტი</v>
          </cell>
          <cell r="V4" t="str">
            <v>გაცვლილი</v>
          </cell>
          <cell r="W4" t="str">
            <v>არარეზიდენტი</v>
          </cell>
          <cell r="AD4" t="str">
            <v>სხვა</v>
          </cell>
          <cell r="AG4" t="str">
            <v>სს. მისო "ალფა ექსპრესი"</v>
          </cell>
        </row>
        <row r="5">
          <cell r="S5" t="str">
            <v>გურია</v>
          </cell>
          <cell r="T5" t="str">
            <v>კერძო ორგანიზაცია</v>
          </cell>
          <cell r="U5" t="str">
            <v>გაცვლილი</v>
          </cell>
          <cell r="V5" t="str">
            <v>საკრედიტო ხაზი</v>
          </cell>
          <cell r="AG5" t="str">
            <v>შპს. მისო "B კრედიტი"</v>
          </cell>
        </row>
        <row r="6">
          <cell r="C6" t="e">
            <v>#VALUE!</v>
          </cell>
          <cell r="S6" t="str">
            <v>იმერეთი</v>
          </cell>
          <cell r="T6" t="str">
            <v>საფინანსო ორგანიზაცია</v>
          </cell>
          <cell r="U6" t="str">
            <v>დაჯავშნილი</v>
          </cell>
          <cell r="AG6" t="str">
            <v>შპს. მისო "ბანი კრედიტი"</v>
          </cell>
        </row>
        <row r="7">
          <cell r="S7" t="str">
            <v>კახეთი</v>
          </cell>
          <cell r="T7" t="str">
            <v>სამთავრობო ორგანიზაცია</v>
          </cell>
          <cell r="U7" t="str">
            <v>გამოუთხოვადი</v>
          </cell>
          <cell r="AG7" t="str">
            <v>შპს. მისო "ბბ კრედიტი"</v>
          </cell>
        </row>
        <row r="8">
          <cell r="S8" t="str">
            <v>აფხაზეთი</v>
          </cell>
          <cell r="T8" t="str">
            <v>არასამთავრობო ორგანიზაცია</v>
          </cell>
          <cell r="AG8" t="str">
            <v>შპს. მისო "ბერმელი"</v>
          </cell>
        </row>
        <row r="9">
          <cell r="S9" t="str">
            <v>მცხეთა-მთიანეთი</v>
          </cell>
          <cell r="AG9" t="str">
            <v>შპს. მისო "ბიზნეს სტარტაპ კრედიტი"</v>
          </cell>
        </row>
        <row r="10">
          <cell r="S10" t="str">
            <v>რაჭა-ლეჩხუმი და ქვემო სვანეთი</v>
          </cell>
          <cell r="AG10" t="str">
            <v>შპს. მისო "კაპიტალ ექსპრესი"</v>
          </cell>
        </row>
        <row r="11">
          <cell r="S11" t="str">
            <v>სამეგრელო-ზემო სვანეთი</v>
          </cell>
          <cell r="AG11" t="str">
            <v>შპს. მისო "კონტინენტალ სიტი კრედიტი"</v>
          </cell>
        </row>
        <row r="12">
          <cell r="S12" t="str">
            <v>სამცხე-ჯავახეთი</v>
          </cell>
          <cell r="AG12" t="str">
            <v>შპს. მისო "ცენტრალი"</v>
          </cell>
        </row>
        <row r="13">
          <cell r="S13" t="str">
            <v>ქვემო ქართლი</v>
          </cell>
          <cell r="AG13" t="str">
            <v>შპს. მისო "სიტი კრედიტი"</v>
          </cell>
        </row>
        <row r="14">
          <cell r="S14" t="str">
            <v>შიდა ქართლი</v>
          </cell>
          <cell r="AG14" t="str">
            <v>შპს. მისო "კრედექსი"</v>
          </cell>
        </row>
        <row r="15">
          <cell r="S15" t="str">
            <v>სხვა</v>
          </cell>
          <cell r="AG15" t="str">
            <v>სს. მისო "კრედფინი"</v>
          </cell>
        </row>
        <row r="16">
          <cell r="AG16" t="str">
            <v>შპს. მისო "კრედიტ სერვისი"</v>
          </cell>
        </row>
        <row r="17">
          <cell r="AG17" t="str">
            <v>შპს. მისო "კრედიტორი"</v>
          </cell>
        </row>
        <row r="18">
          <cell r="AG18" t="str">
            <v>სს. მისო "კრედიტსერვისი+"</v>
          </cell>
        </row>
        <row r="19">
          <cell r="AG19" t="str">
            <v>შპს. მისო "კროს კრედიტი"</v>
          </cell>
        </row>
        <row r="20">
          <cell r="AG20" t="str">
            <v>სს. მისო "კრისტალი"</v>
          </cell>
        </row>
        <row r="21">
          <cell r="AG21" t="str">
            <v>შპს. მისო "იზიკრედ ჯორჯია"</v>
          </cell>
        </row>
        <row r="22">
          <cell r="AG22" t="str">
            <v>სს. მისო "ევრო კრედიტი"</v>
          </cell>
        </row>
        <row r="23">
          <cell r="AG23" t="str">
            <v>შპს. მისო "ექსპრეს კაპიტალ+"</v>
          </cell>
        </row>
        <row r="24">
          <cell r="AG24" t="str">
            <v>შპს. მისო "ფემილი კრედიტი"</v>
          </cell>
        </row>
        <row r="25">
          <cell r="AG25" t="str">
            <v>შპს. მისო "ფინ კრედიტი"</v>
          </cell>
        </row>
        <row r="26">
          <cell r="AG26" t="str">
            <v>სს. მისო "ფინაგრო"</v>
          </cell>
        </row>
        <row r="27">
          <cell r="AG27" t="str">
            <v>სს. მისო "ჯორჯიან კაპიტალი"</v>
          </cell>
        </row>
        <row r="28">
          <cell r="AG28" t="str">
            <v>სს. მისო "ქართული კრედიტი"</v>
          </cell>
        </row>
        <row r="29">
          <cell r="AG29" t="str">
            <v>შპს. მისო "ჯორჯიან ინტერნეიშენალ მისო"</v>
          </cell>
        </row>
        <row r="30">
          <cell r="AG30" t="str">
            <v>შპს. მისო "ჯორჯიან ფაინანშიალ კრედიტი - ჯი ეფ სი"</v>
          </cell>
        </row>
        <row r="31">
          <cell r="AG31" t="str">
            <v>სს. მისო "ჯი აი სი"</v>
          </cell>
        </row>
        <row r="32">
          <cell r="AG32" t="str">
            <v>შპს. მისო "გირო კრედიტი"</v>
          </cell>
        </row>
        <row r="33">
          <cell r="AG33" t="str">
            <v>შპს. მისო "გლობალ კრედიტი"</v>
          </cell>
        </row>
        <row r="34">
          <cell r="AG34" t="str">
            <v>სს. მისო "ინტელექსპრესი"</v>
          </cell>
        </row>
        <row r="35">
          <cell r="AG35" t="str">
            <v>სს. მისო "ინვესტ ჯორჯია"</v>
          </cell>
        </row>
        <row r="36">
          <cell r="AG36" t="str">
            <v>სს. მისო "ლაზიკა კაპიტალი"</v>
          </cell>
        </row>
        <row r="37">
          <cell r="AG37" t="str">
            <v>შპს. მისო "ლიდერ კრედიტი"</v>
          </cell>
        </row>
        <row r="38">
          <cell r="AG38" t="str">
            <v>შპს. მისო "ლენდო"</v>
          </cell>
        </row>
        <row r="39">
          <cell r="AG39" t="str">
            <v>შპს. მისო "ლენდაფ"</v>
          </cell>
        </row>
        <row r="40">
          <cell r="AG40" t="str">
            <v>სს. მისო "იკაპიტალი"</v>
          </cell>
        </row>
        <row r="41">
          <cell r="AG41" t="str">
            <v>სს. მისო "მიკრო ბიზნეს კაპიტალი"</v>
          </cell>
        </row>
        <row r="42">
          <cell r="AG42" t="str">
            <v>სს. მისო "მაიკროფინი"</v>
          </cell>
        </row>
        <row r="43">
          <cell r="AG43" t="str">
            <v>შპს. მისო "MJC"</v>
          </cell>
        </row>
        <row r="44">
          <cell r="AG44" t="str">
            <v>შპს. მისო "მონეტა ექსპრეს ჯორჯია"</v>
          </cell>
        </row>
        <row r="45">
          <cell r="AG45" t="str">
            <v>შპს. მისო "ნოვა კრედიტი"</v>
          </cell>
        </row>
        <row r="46">
          <cell r="AG46" t="str">
            <v>შპს. მისო "PIAZZA CAPITAL"</v>
          </cell>
        </row>
        <row r="47">
          <cell r="AG47" t="str">
            <v>შპს. მისო "რიკო ექსპრესი"</v>
          </cell>
        </row>
        <row r="48">
          <cell r="AG48" t="str">
            <v>შპს. მისო "სმარტ ფინანსი"</v>
          </cell>
        </row>
        <row r="49">
          <cell r="AG49" t="str">
            <v>შპს. მისო "სმარტინვესტი"</v>
          </cell>
        </row>
        <row r="50">
          <cell r="AG50" t="str">
            <v>შპს. მისო "სოლვა"</v>
          </cell>
        </row>
        <row r="51">
          <cell r="AG51" t="str">
            <v>სს. მისო "სვის კაპიტალი"</v>
          </cell>
        </row>
        <row r="52">
          <cell r="AG52" t="str">
            <v>შპს. მისო "სვის-კრედიტი"</v>
          </cell>
        </row>
        <row r="53">
          <cell r="AG53" t="str">
            <v>შპს. მისო "თბილმიკროკრედიტი"</v>
          </cell>
        </row>
        <row r="54">
          <cell r="AG54" t="str">
            <v>შპს. მისო "უნივერს კრედიტი"</v>
          </cell>
        </row>
        <row r="55">
          <cell r="AG55" t="str">
            <v>შპს. მისო "პროფაინანსი"</v>
          </cell>
        </row>
        <row r="56">
          <cell r="AG56" t="str">
            <v>შპს. მისო "ქრიმ ფაინანს ჯორჯია"</v>
          </cell>
        </row>
        <row r="57">
          <cell r="AG57" t="str">
            <v>სს. მისო "კრედიტი 2018"</v>
          </cell>
        </row>
        <row r="58">
          <cell r="AG58" t="str">
            <v>სს. მისო "ოქეი"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60"/>
  <sheetViews>
    <sheetView showGridLines="0" tabSelected="1" view="pageBreakPreview" zoomScaleNormal="100" zoomScaleSheetLayoutView="100" workbookViewId="0">
      <selection activeCell="K1" sqref="K1:K1048576"/>
    </sheetView>
  </sheetViews>
  <sheetFormatPr defaultColWidth="8" defaultRowHeight="10" zeroHeight="1"/>
  <cols>
    <col min="1" max="1" width="8.453125" style="2" bestFit="1" customWidth="1"/>
    <col min="2" max="2" width="45" style="1" customWidth="1"/>
    <col min="3" max="3" width="23.6328125" style="1" customWidth="1"/>
    <col min="4" max="16384" width="8" style="13"/>
  </cols>
  <sheetData>
    <row r="1" spans="1:30" ht="12">
      <c r="A1" s="197" t="s">
        <v>194</v>
      </c>
    </row>
    <row r="2" spans="1:30" ht="12">
      <c r="A2" s="77"/>
      <c r="B2" s="78" t="s">
        <v>0</v>
      </c>
      <c r="C2" s="79"/>
      <c r="AA2" s="97" t="s">
        <v>195</v>
      </c>
      <c r="AB2" s="13" t="s">
        <v>140</v>
      </c>
      <c r="AC2" s="13" t="s">
        <v>178</v>
      </c>
      <c r="AD2" s="13" t="s">
        <v>163</v>
      </c>
    </row>
    <row r="3" spans="1:30" ht="12">
      <c r="A3" s="80" t="s">
        <v>1</v>
      </c>
      <c r="B3" s="81"/>
      <c r="C3" s="82"/>
      <c r="AA3" s="13" t="s">
        <v>142</v>
      </c>
      <c r="AB3" s="13" t="s">
        <v>141</v>
      </c>
      <c r="AC3" s="13" t="s">
        <v>179</v>
      </c>
      <c r="AD3" s="13" t="s">
        <v>164</v>
      </c>
    </row>
    <row r="4" spans="1:30" ht="12">
      <c r="A4" s="83">
        <v>1</v>
      </c>
      <c r="B4" s="84" t="s">
        <v>2</v>
      </c>
      <c r="C4" s="85"/>
      <c r="AA4" s="13" t="s">
        <v>143</v>
      </c>
      <c r="AC4" s="13" t="s">
        <v>180</v>
      </c>
    </row>
    <row r="5" spans="1:30" ht="12">
      <c r="A5" s="83">
        <v>2</v>
      </c>
      <c r="B5" s="84" t="s">
        <v>34</v>
      </c>
      <c r="C5" s="86"/>
      <c r="AA5" s="13" t="s">
        <v>144</v>
      </c>
      <c r="AC5" s="13" t="s">
        <v>181</v>
      </c>
    </row>
    <row r="6" spans="1:30" ht="12">
      <c r="A6" s="83">
        <v>3</v>
      </c>
      <c r="B6" s="87" t="s">
        <v>35</v>
      </c>
      <c r="C6" s="88"/>
      <c r="AA6" s="13" t="s">
        <v>145</v>
      </c>
    </row>
    <row r="7" spans="1:30" ht="12">
      <c r="A7" s="83">
        <v>4</v>
      </c>
      <c r="B7" s="84" t="s">
        <v>3</v>
      </c>
      <c r="C7" s="89" t="e">
        <f ca="1">EDATE(DATE(RIGHT(LEFT(RIGHT(MID(CELL("filename",A2),FIND("[",CELL("filename",A2))+1,FIND("]", CELL("filename",A2))-FIND("[",CELL("filename",A2))-1),10),5),2)+2000,CHOOSE(LEFT(LEFT(RIGHT(MID(CELL("filename",A2),FIND("[",CELL("filename",A2))+1,FIND("]", CELL("filename",A2))-FIND("[",CELL("filename",A2))-1),10),5),1),1,4,7,10),1),3)-1</f>
        <v>#VALUE!</v>
      </c>
      <c r="AA7" s="13" t="s">
        <v>146</v>
      </c>
    </row>
    <row r="8" spans="1:30" ht="12">
      <c r="A8" s="83">
        <v>5</v>
      </c>
      <c r="B8" s="84" t="s">
        <v>4</v>
      </c>
      <c r="C8" s="90"/>
    </row>
    <row r="9" spans="1:30" ht="12">
      <c r="A9" s="83">
        <v>6</v>
      </c>
      <c r="B9" s="84" t="s">
        <v>5</v>
      </c>
      <c r="C9" s="90"/>
    </row>
    <row r="10" spans="1:30" ht="12">
      <c r="A10" s="83">
        <v>7</v>
      </c>
      <c r="B10" s="84" t="s">
        <v>131</v>
      </c>
      <c r="C10" s="90"/>
    </row>
    <row r="11" spans="1:30" ht="12">
      <c r="A11" s="83">
        <v>8</v>
      </c>
      <c r="B11" s="84" t="s">
        <v>132</v>
      </c>
      <c r="C11" s="90"/>
    </row>
    <row r="12" spans="1:30" ht="12">
      <c r="A12" s="83">
        <v>9</v>
      </c>
      <c r="B12" s="84" t="s">
        <v>6</v>
      </c>
      <c r="C12" s="90"/>
    </row>
    <row r="13" spans="1:30" ht="12">
      <c r="A13" s="83">
        <v>10</v>
      </c>
      <c r="B13" s="84" t="s">
        <v>133</v>
      </c>
      <c r="C13" s="90"/>
    </row>
    <row r="14" spans="1:30" ht="12">
      <c r="A14" s="83">
        <v>11</v>
      </c>
      <c r="B14" s="84" t="s">
        <v>134</v>
      </c>
      <c r="C14" s="90"/>
    </row>
    <row r="15" spans="1:30" ht="12">
      <c r="A15" s="83">
        <v>12</v>
      </c>
      <c r="B15" s="84" t="s">
        <v>135</v>
      </c>
      <c r="C15" s="90"/>
    </row>
    <row r="16" spans="1:30" ht="12">
      <c r="A16" s="83">
        <v>13</v>
      </c>
      <c r="B16" s="87" t="s">
        <v>9</v>
      </c>
      <c r="C16" s="90"/>
    </row>
    <row r="17" spans="1:3" ht="12">
      <c r="A17" s="83">
        <v>14</v>
      </c>
      <c r="B17" s="84" t="s">
        <v>38</v>
      </c>
      <c r="C17" s="91">
        <f>COUNTA(Branches!B7:B56)</f>
        <v>0</v>
      </c>
    </row>
    <row r="18" spans="1:3" ht="12">
      <c r="A18" s="83">
        <v>15</v>
      </c>
      <c r="B18" s="84" t="s">
        <v>10</v>
      </c>
      <c r="C18" s="91">
        <f>C19+C20</f>
        <v>0</v>
      </c>
    </row>
    <row r="19" spans="1:3" ht="12">
      <c r="A19" s="92">
        <v>15.1</v>
      </c>
      <c r="B19" s="93" t="s">
        <v>36</v>
      </c>
      <c r="C19" s="94"/>
    </row>
    <row r="20" spans="1:3" ht="12">
      <c r="A20" s="92">
        <v>15.2</v>
      </c>
      <c r="B20" s="93" t="s">
        <v>37</v>
      </c>
      <c r="C20" s="94"/>
    </row>
    <row r="21" spans="1:3" ht="12">
      <c r="A21" s="83">
        <v>16</v>
      </c>
      <c r="B21" s="84" t="s">
        <v>136</v>
      </c>
      <c r="C21" s="94"/>
    </row>
    <row r="22" spans="1:3" ht="12">
      <c r="A22" s="83">
        <v>17</v>
      </c>
      <c r="B22" s="84" t="s">
        <v>11</v>
      </c>
      <c r="C22" s="90"/>
    </row>
    <row r="23" spans="1:3" ht="12">
      <c r="A23" s="83">
        <v>18</v>
      </c>
      <c r="B23" s="84" t="s">
        <v>12</v>
      </c>
      <c r="C23" s="90"/>
    </row>
    <row r="24" spans="1:3" ht="12">
      <c r="A24" s="83">
        <v>19</v>
      </c>
      <c r="B24" s="84" t="s">
        <v>13</v>
      </c>
      <c r="C24" s="90"/>
    </row>
    <row r="25" spans="1:3">
      <c r="A25" s="14"/>
      <c r="B25" s="13"/>
      <c r="C25" s="15"/>
    </row>
    <row r="26" spans="1:3">
      <c r="A26" s="14"/>
      <c r="B26" s="13"/>
      <c r="C26" s="15"/>
    </row>
    <row r="27" spans="1:3">
      <c r="A27" s="16"/>
      <c r="B27" s="13"/>
      <c r="C27" s="13"/>
    </row>
    <row r="28" spans="1:3">
      <c r="A28" s="16"/>
      <c r="B28" s="13"/>
      <c r="C28" s="13"/>
    </row>
    <row r="29" spans="1:3">
      <c r="A29" s="16"/>
      <c r="B29" s="13"/>
      <c r="C29" s="13"/>
    </row>
    <row r="30" spans="1:3" ht="10.5">
      <c r="A30" s="16"/>
      <c r="B30" s="17"/>
      <c r="C30" s="13"/>
    </row>
    <row r="31" spans="1:3">
      <c r="A31" s="16"/>
      <c r="B31" s="13"/>
      <c r="C31" s="13"/>
    </row>
    <row r="32" spans="1:3">
      <c r="A32" s="16"/>
      <c r="B32" s="13"/>
      <c r="C32" s="13"/>
    </row>
    <row r="33" spans="1:3">
      <c r="A33" s="16"/>
      <c r="B33" s="13"/>
      <c r="C33" s="13"/>
    </row>
    <row r="34" spans="1:3">
      <c r="A34" s="16"/>
      <c r="B34" s="13"/>
      <c r="C34" s="13"/>
    </row>
    <row r="35" spans="1:3">
      <c r="A35" s="16"/>
      <c r="B35" s="13"/>
      <c r="C35" s="13"/>
    </row>
    <row r="36" spans="1:3">
      <c r="A36" s="16"/>
      <c r="B36" s="13"/>
      <c r="C36" s="13"/>
    </row>
    <row r="37" spans="1:3">
      <c r="A37" s="16"/>
      <c r="B37" s="13"/>
      <c r="C37" s="13"/>
    </row>
    <row r="38" spans="1:3">
      <c r="A38" s="16"/>
      <c r="B38" s="13"/>
      <c r="C38" s="13"/>
    </row>
    <row r="39" spans="1:3">
      <c r="A39" s="16"/>
      <c r="B39" s="13"/>
      <c r="C39" s="13"/>
    </row>
    <row r="40" spans="1:3">
      <c r="A40" s="16"/>
      <c r="B40" s="13"/>
      <c r="C40" s="13"/>
    </row>
    <row r="41" spans="1:3">
      <c r="A41" s="16"/>
      <c r="B41" s="13"/>
      <c r="C41" s="13"/>
    </row>
    <row r="42" spans="1:3">
      <c r="A42" s="16"/>
      <c r="B42" s="13"/>
      <c r="C42" s="13"/>
    </row>
    <row r="43" spans="1:3">
      <c r="A43" s="16"/>
      <c r="B43" s="13"/>
      <c r="C43" s="13"/>
    </row>
    <row r="44" spans="1:3">
      <c r="A44" s="16"/>
      <c r="B44" s="13"/>
      <c r="C44" s="13"/>
    </row>
    <row r="45" spans="1:3">
      <c r="A45" s="16"/>
      <c r="B45" s="13"/>
      <c r="C45" s="13"/>
    </row>
    <row r="46" spans="1:3">
      <c r="A46" s="16"/>
      <c r="B46" s="13"/>
      <c r="C46" s="13"/>
    </row>
    <row r="47" spans="1:3">
      <c r="A47" s="16"/>
      <c r="B47" s="13"/>
      <c r="C47" s="13"/>
    </row>
    <row r="48" spans="1:3">
      <c r="A48" s="16"/>
      <c r="B48" s="13"/>
      <c r="C48" s="13"/>
    </row>
    <row r="49" spans="1:3">
      <c r="A49" s="16"/>
      <c r="B49" s="13"/>
      <c r="C49" s="13"/>
    </row>
    <row r="50" spans="1:3">
      <c r="A50" s="16"/>
      <c r="B50" s="13"/>
      <c r="C50" s="13"/>
    </row>
    <row r="51" spans="1:3">
      <c r="A51" s="16"/>
      <c r="B51" s="13"/>
      <c r="C51" s="13"/>
    </row>
    <row r="52" spans="1:3">
      <c r="A52" s="16"/>
      <c r="B52" s="13"/>
      <c r="C52" s="13"/>
    </row>
    <row r="53" spans="1:3">
      <c r="A53" s="16"/>
      <c r="B53" s="13"/>
      <c r="C53" s="13"/>
    </row>
    <row r="54" spans="1:3">
      <c r="A54" s="16"/>
      <c r="B54" s="13"/>
      <c r="C54" s="13"/>
    </row>
    <row r="55" spans="1:3">
      <c r="A55" s="16"/>
      <c r="B55" s="13"/>
      <c r="C55" s="13"/>
    </row>
    <row r="56" spans="1:3">
      <c r="A56" s="16"/>
      <c r="B56" s="13"/>
      <c r="C56" s="13"/>
    </row>
    <row r="57" spans="1:3">
      <c r="A57" s="16"/>
      <c r="B57" s="13"/>
      <c r="C57" s="13"/>
    </row>
    <row r="58" spans="1:3"/>
    <row r="59" spans="1:3"/>
    <row r="60" spans="1:3"/>
  </sheetData>
  <conditionalFormatting sqref="C7:C24">
    <cfRule type="containsBlanks" dxfId="11" priority="5">
      <formula>LEN(TRIM(C7))=0</formula>
    </cfRule>
  </conditionalFormatting>
  <conditionalFormatting sqref="C4">
    <cfRule type="containsBlanks" dxfId="10" priority="3">
      <formula>LEN(TRIM(C4))=0</formula>
    </cfRule>
  </conditionalFormatting>
  <conditionalFormatting sqref="C5">
    <cfRule type="containsBlanks" dxfId="9" priority="2">
      <formula>LEN(TRIM(C5))=0</formula>
    </cfRule>
  </conditionalFormatting>
  <conditionalFormatting sqref="C6">
    <cfRule type="containsBlanks" dxfId="8" priority="1">
      <formula>LEN(TRIM(C6))=0</formula>
    </cfRule>
  </conditionalFormatting>
  <dataValidations count="2">
    <dataValidation type="date" operator="greaterThan" allowBlank="1" showInputMessage="1" showErrorMessage="1" errorTitle="არასწორი ფორმატი" error="შეიყვანეთ თარიღი  შემდეგი ფორმატით:_x000a__x000a_03/18/2018" sqref="C5">
      <formula1>18264</formula1>
    </dataValidation>
    <dataValidation type="whole" operator="greaterThan" allowBlank="1" showInputMessage="1" showErrorMessage="1" sqref="C17:C21">
      <formula1>-1</formula1>
    </dataValidation>
  </dataValidations>
  <pageMargins left="0.7" right="0.7" top="0.75" bottom="0.75" header="0.3" footer="0.3"/>
  <pageSetup paperSize="9" orientation="portrait" r:id="rId1"/>
  <headerFooter alignWithMargins="0">
    <oddHeader>&amp;Rდანართი N4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G50"/>
  <sheetViews>
    <sheetView showGridLines="0" view="pageBreakPreview" zoomScale="70" zoomScaleNormal="130" zoomScaleSheetLayoutView="70" workbookViewId="0">
      <selection activeCell="G4" sqref="G4:H4"/>
    </sheetView>
  </sheetViews>
  <sheetFormatPr defaultColWidth="8.90625" defaultRowHeight="12"/>
  <cols>
    <col min="1" max="1" width="6.90625" style="18" customWidth="1"/>
    <col min="2" max="2" width="20.81640625" style="18" customWidth="1"/>
    <col min="3" max="3" width="5.81640625" style="18" customWidth="1"/>
    <col min="4" max="4" width="20.453125" style="18" customWidth="1"/>
    <col min="5" max="10" width="14" style="18" customWidth="1"/>
    <col min="11" max="11" width="17.54296875" style="18" customWidth="1"/>
    <col min="12" max="12" width="18.54296875" style="18" customWidth="1"/>
    <col min="13" max="13" width="17.54296875" style="18" customWidth="1"/>
    <col min="14" max="14" width="18.54296875" style="18" customWidth="1"/>
    <col min="15" max="15" width="17.54296875" style="18" customWidth="1"/>
    <col min="16" max="16" width="18.54296875" style="18" customWidth="1"/>
    <col min="17" max="17" width="17.54296875" style="18" customWidth="1"/>
    <col min="18" max="18" width="18.54296875" style="18" customWidth="1"/>
    <col min="19" max="20" width="14" style="18" customWidth="1"/>
    <col min="21" max="21" width="21.81640625" style="18" customWidth="1"/>
    <col min="22" max="33" width="18.54296875" style="18" customWidth="1"/>
    <col min="34" max="16384" width="8.90625" style="18"/>
  </cols>
  <sheetData>
    <row r="1" spans="1:33">
      <c r="A1" s="26" t="s">
        <v>152</v>
      </c>
      <c r="B1" s="27">
        <f>Info!C4</f>
        <v>0</v>
      </c>
      <c r="C1" s="26"/>
      <c r="D1" s="26"/>
      <c r="E1" s="2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3" ht="12.5" thickBot="1">
      <c r="A2" s="26" t="s">
        <v>14</v>
      </c>
      <c r="B2" s="29" t="e">
        <f ca="1">Info!C7</f>
        <v>#VALUE!</v>
      </c>
      <c r="C2" s="26"/>
      <c r="D2" s="26"/>
      <c r="E2" s="2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spans="1:33" ht="15" customHeight="1" thickBot="1">
      <c r="A3" s="76"/>
      <c r="B3" s="76"/>
      <c r="C3" s="76"/>
      <c r="D3" s="76"/>
      <c r="E3" s="198" t="s">
        <v>190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200"/>
      <c r="Q3" s="76"/>
      <c r="R3" s="76"/>
      <c r="S3" s="76"/>
      <c r="T3" s="76"/>
      <c r="U3" s="76"/>
      <c r="V3" s="198" t="s">
        <v>188</v>
      </c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200"/>
    </row>
    <row r="4" spans="1:33" ht="21.65" customHeight="1" thickBot="1">
      <c r="A4" s="76"/>
      <c r="B4" s="20" t="s">
        <v>128</v>
      </c>
      <c r="C4" s="76"/>
      <c r="D4" s="76"/>
      <c r="E4" s="201" t="s">
        <v>186</v>
      </c>
      <c r="F4" s="202"/>
      <c r="G4" s="203" t="s">
        <v>196</v>
      </c>
      <c r="H4" s="202"/>
      <c r="I4" s="201" t="s">
        <v>191</v>
      </c>
      <c r="J4" s="202"/>
      <c r="K4" s="201" t="s">
        <v>192</v>
      </c>
      <c r="L4" s="202"/>
      <c r="M4" s="201" t="s">
        <v>193</v>
      </c>
      <c r="N4" s="202"/>
      <c r="O4" s="198" t="s">
        <v>159</v>
      </c>
      <c r="P4" s="200"/>
      <c r="Q4" s="201" t="s">
        <v>162</v>
      </c>
      <c r="R4" s="202"/>
      <c r="S4" s="201" t="s">
        <v>129</v>
      </c>
      <c r="T4" s="202"/>
      <c r="U4" s="76"/>
      <c r="V4" s="201" t="s">
        <v>186</v>
      </c>
      <c r="W4" s="202"/>
      <c r="X4" s="201" t="s">
        <v>196</v>
      </c>
      <c r="Y4" s="202"/>
      <c r="Z4" s="201" t="s">
        <v>191</v>
      </c>
      <c r="AA4" s="202"/>
      <c r="AB4" s="201" t="s">
        <v>192</v>
      </c>
      <c r="AC4" s="202"/>
      <c r="AD4" s="201" t="s">
        <v>193</v>
      </c>
      <c r="AE4" s="202"/>
      <c r="AF4" s="198" t="s">
        <v>159</v>
      </c>
      <c r="AG4" s="200"/>
    </row>
    <row r="5" spans="1:33" ht="24.5" thickBot="1">
      <c r="A5" s="107" t="s">
        <v>16</v>
      </c>
      <c r="B5" s="96" t="s">
        <v>154</v>
      </c>
      <c r="C5" s="95"/>
      <c r="D5" s="96" t="s">
        <v>155</v>
      </c>
      <c r="E5" s="145" t="s">
        <v>39</v>
      </c>
      <c r="F5" s="109" t="s">
        <v>40</v>
      </c>
      <c r="G5" s="109" t="s">
        <v>39</v>
      </c>
      <c r="H5" s="109" t="s">
        <v>40</v>
      </c>
      <c r="I5" s="109" t="s">
        <v>39</v>
      </c>
      <c r="J5" s="109" t="s">
        <v>40</v>
      </c>
      <c r="K5" s="109" t="s">
        <v>39</v>
      </c>
      <c r="L5" s="109" t="s">
        <v>40</v>
      </c>
      <c r="M5" s="109" t="s">
        <v>39</v>
      </c>
      <c r="N5" s="146" t="s">
        <v>40</v>
      </c>
      <c r="O5" s="196" t="s">
        <v>39</v>
      </c>
      <c r="P5" s="110" t="s">
        <v>40</v>
      </c>
      <c r="Q5" s="145" t="s">
        <v>163</v>
      </c>
      <c r="R5" s="109" t="s">
        <v>164</v>
      </c>
      <c r="S5" s="109" t="s">
        <v>163</v>
      </c>
      <c r="T5" s="146" t="s">
        <v>164</v>
      </c>
      <c r="U5" s="137" t="s">
        <v>156</v>
      </c>
      <c r="V5" s="108" t="s">
        <v>39</v>
      </c>
      <c r="W5" s="110" t="s">
        <v>40</v>
      </c>
      <c r="X5" s="108" t="s">
        <v>39</v>
      </c>
      <c r="Y5" s="110" t="s">
        <v>40</v>
      </c>
      <c r="Z5" s="108" t="s">
        <v>39</v>
      </c>
      <c r="AA5" s="110" t="s">
        <v>40</v>
      </c>
      <c r="AB5" s="137" t="s">
        <v>39</v>
      </c>
      <c r="AC5" s="137" t="s">
        <v>40</v>
      </c>
      <c r="AD5" s="108" t="s">
        <v>39</v>
      </c>
      <c r="AE5" s="110" t="s">
        <v>40</v>
      </c>
      <c r="AF5" s="108" t="s">
        <v>39</v>
      </c>
      <c r="AG5" s="110" t="s">
        <v>40</v>
      </c>
    </row>
    <row r="6" spans="1:33">
      <c r="A6" s="9">
        <v>1</v>
      </c>
      <c r="B6" s="4" t="s">
        <v>17</v>
      </c>
      <c r="C6" s="10" t="s">
        <v>41</v>
      </c>
      <c r="D6" s="142"/>
      <c r="E6" s="147"/>
      <c r="F6" s="21"/>
      <c r="G6" s="22"/>
      <c r="H6" s="22"/>
      <c r="I6" s="22"/>
      <c r="J6" s="22"/>
      <c r="K6" s="22"/>
      <c r="L6" s="22"/>
      <c r="M6" s="22"/>
      <c r="N6" s="148"/>
      <c r="O6" s="192">
        <f>SUM(E6,G6,I6,K6,M6)</f>
        <v>0</v>
      </c>
      <c r="P6" s="193">
        <f>SUM(F6,H6,J6,L6,N6)</f>
        <v>0</v>
      </c>
      <c r="Q6" s="160"/>
      <c r="R6" s="22"/>
      <c r="S6" s="22"/>
      <c r="T6" s="148"/>
      <c r="U6" s="158">
        <f>SUM(D6,O6,Q6,S6)-SUM(P6,R6,T6)</f>
        <v>0</v>
      </c>
      <c r="V6" s="147"/>
      <c r="W6" s="21"/>
      <c r="X6" s="22"/>
      <c r="Y6" s="22"/>
      <c r="Z6" s="22"/>
      <c r="AA6" s="22"/>
      <c r="AB6" s="22"/>
      <c r="AC6" s="22"/>
      <c r="AD6" s="22"/>
      <c r="AE6" s="148"/>
      <c r="AF6" s="152">
        <f>SUM(V6,X6,Z6,AB6,AD6)</f>
        <v>0</v>
      </c>
      <c r="AG6" s="153">
        <f>SUM(W6,Y6,AA6,AC6,AE6)</f>
        <v>0</v>
      </c>
    </row>
    <row r="7" spans="1:33">
      <c r="A7" s="5">
        <v>2</v>
      </c>
      <c r="B7" s="6" t="s">
        <v>42</v>
      </c>
      <c r="C7" s="11" t="s">
        <v>43</v>
      </c>
      <c r="D7" s="143"/>
      <c r="E7" s="149"/>
      <c r="F7" s="23"/>
      <c r="G7" s="22"/>
      <c r="H7" s="22"/>
      <c r="I7" s="22"/>
      <c r="J7" s="22"/>
      <c r="K7" s="22"/>
      <c r="L7" s="22"/>
      <c r="M7" s="22"/>
      <c r="N7" s="148"/>
      <c r="O7" s="192">
        <f t="shared" ref="O7:O50" si="0">SUM(E7,G7,I7,K7,M7)</f>
        <v>0</v>
      </c>
      <c r="P7" s="193">
        <f t="shared" ref="P7:P50" si="1">SUM(F7,H7,J7,L7,N7)</f>
        <v>0</v>
      </c>
      <c r="Q7" s="160"/>
      <c r="R7" s="22"/>
      <c r="S7" s="22"/>
      <c r="T7" s="148"/>
      <c r="U7" s="158">
        <f t="shared" ref="U7:U50" si="2">SUM(D7,O7,Q7,S7)-SUM(P7,R7,T7)</f>
        <v>0</v>
      </c>
      <c r="V7" s="149"/>
      <c r="W7" s="23"/>
      <c r="X7" s="22"/>
      <c r="Y7" s="22"/>
      <c r="Z7" s="22"/>
      <c r="AA7" s="22"/>
      <c r="AB7" s="22"/>
      <c r="AC7" s="22"/>
      <c r="AD7" s="22"/>
      <c r="AE7" s="148"/>
      <c r="AF7" s="154">
        <f t="shared" ref="AF7:AF50" si="3">SUM(V7,X7,Z7,AB7,AD7)</f>
        <v>0</v>
      </c>
      <c r="AG7" s="155">
        <f t="shared" ref="AG7:AG50" si="4">SUM(W7,Y7,AA7,AC7,AE7)</f>
        <v>0</v>
      </c>
    </row>
    <row r="8" spans="1:33">
      <c r="A8" s="5">
        <v>3</v>
      </c>
      <c r="B8" s="6" t="s">
        <v>44</v>
      </c>
      <c r="C8" s="11" t="s">
        <v>45</v>
      </c>
      <c r="D8" s="143"/>
      <c r="E8" s="149"/>
      <c r="F8" s="23"/>
      <c r="G8" s="22"/>
      <c r="H8" s="22"/>
      <c r="I8" s="22"/>
      <c r="J8" s="22"/>
      <c r="K8" s="22"/>
      <c r="L8" s="22"/>
      <c r="M8" s="22"/>
      <c r="N8" s="148"/>
      <c r="O8" s="192">
        <f t="shared" si="0"/>
        <v>0</v>
      </c>
      <c r="P8" s="193">
        <f t="shared" si="1"/>
        <v>0</v>
      </c>
      <c r="Q8" s="160"/>
      <c r="R8" s="22"/>
      <c r="S8" s="22"/>
      <c r="T8" s="148"/>
      <c r="U8" s="158">
        <f t="shared" si="2"/>
        <v>0</v>
      </c>
      <c r="V8" s="149"/>
      <c r="W8" s="23"/>
      <c r="X8" s="22"/>
      <c r="Y8" s="22"/>
      <c r="Z8" s="22"/>
      <c r="AA8" s="22"/>
      <c r="AB8" s="22"/>
      <c r="AC8" s="22"/>
      <c r="AD8" s="22"/>
      <c r="AE8" s="148"/>
      <c r="AF8" s="152">
        <f t="shared" si="3"/>
        <v>0</v>
      </c>
      <c r="AG8" s="155">
        <f t="shared" si="4"/>
        <v>0</v>
      </c>
    </row>
    <row r="9" spans="1:33">
      <c r="A9" s="5">
        <v>4</v>
      </c>
      <c r="B9" s="6" t="s">
        <v>46</v>
      </c>
      <c r="C9" s="11" t="s">
        <v>47</v>
      </c>
      <c r="D9" s="143"/>
      <c r="E9" s="149"/>
      <c r="F9" s="23"/>
      <c r="G9" s="22"/>
      <c r="H9" s="22"/>
      <c r="I9" s="22"/>
      <c r="J9" s="22"/>
      <c r="K9" s="22"/>
      <c r="L9" s="22"/>
      <c r="M9" s="22"/>
      <c r="N9" s="148"/>
      <c r="O9" s="192">
        <f t="shared" si="0"/>
        <v>0</v>
      </c>
      <c r="P9" s="193">
        <f t="shared" si="1"/>
        <v>0</v>
      </c>
      <c r="Q9" s="160"/>
      <c r="R9" s="22"/>
      <c r="S9" s="22"/>
      <c r="T9" s="148"/>
      <c r="U9" s="158">
        <f t="shared" si="2"/>
        <v>0</v>
      </c>
      <c r="V9" s="149"/>
      <c r="W9" s="23"/>
      <c r="X9" s="22"/>
      <c r="Y9" s="22"/>
      <c r="Z9" s="22"/>
      <c r="AA9" s="22"/>
      <c r="AB9" s="22"/>
      <c r="AC9" s="22"/>
      <c r="AD9" s="22"/>
      <c r="AE9" s="148"/>
      <c r="AF9" s="154">
        <f t="shared" si="3"/>
        <v>0</v>
      </c>
      <c r="AG9" s="153">
        <f t="shared" si="4"/>
        <v>0</v>
      </c>
    </row>
    <row r="10" spans="1:33">
      <c r="A10" s="5">
        <v>5</v>
      </c>
      <c r="B10" s="6" t="s">
        <v>48</v>
      </c>
      <c r="C10" s="11" t="s">
        <v>49</v>
      </c>
      <c r="D10" s="143"/>
      <c r="E10" s="149"/>
      <c r="F10" s="23"/>
      <c r="G10" s="22"/>
      <c r="H10" s="22"/>
      <c r="I10" s="22"/>
      <c r="J10" s="22"/>
      <c r="K10" s="22"/>
      <c r="L10" s="22"/>
      <c r="M10" s="22"/>
      <c r="N10" s="148"/>
      <c r="O10" s="192">
        <f t="shared" si="0"/>
        <v>0</v>
      </c>
      <c r="P10" s="193">
        <f t="shared" si="1"/>
        <v>0</v>
      </c>
      <c r="Q10" s="160"/>
      <c r="R10" s="22"/>
      <c r="S10" s="22"/>
      <c r="T10" s="148"/>
      <c r="U10" s="158">
        <f t="shared" si="2"/>
        <v>0</v>
      </c>
      <c r="V10" s="149"/>
      <c r="W10" s="23"/>
      <c r="X10" s="22"/>
      <c r="Y10" s="22"/>
      <c r="Z10" s="22"/>
      <c r="AA10" s="22"/>
      <c r="AB10" s="22"/>
      <c r="AC10" s="22"/>
      <c r="AD10" s="22"/>
      <c r="AE10" s="148"/>
      <c r="AF10" s="152">
        <f t="shared" si="3"/>
        <v>0</v>
      </c>
      <c r="AG10" s="153">
        <f t="shared" si="4"/>
        <v>0</v>
      </c>
    </row>
    <row r="11" spans="1:33">
      <c r="A11" s="5">
        <v>6</v>
      </c>
      <c r="B11" s="6" t="s">
        <v>50</v>
      </c>
      <c r="C11" s="11" t="s">
        <v>51</v>
      </c>
      <c r="D11" s="143"/>
      <c r="E11" s="149"/>
      <c r="F11" s="23"/>
      <c r="G11" s="22"/>
      <c r="H11" s="22"/>
      <c r="I11" s="22"/>
      <c r="J11" s="22"/>
      <c r="K11" s="22"/>
      <c r="L11" s="22"/>
      <c r="M11" s="22"/>
      <c r="N11" s="148"/>
      <c r="O11" s="192">
        <f t="shared" si="0"/>
        <v>0</v>
      </c>
      <c r="P11" s="193">
        <f t="shared" si="1"/>
        <v>0</v>
      </c>
      <c r="Q11" s="160"/>
      <c r="R11" s="22"/>
      <c r="S11" s="22"/>
      <c r="T11" s="148"/>
      <c r="U11" s="158">
        <f t="shared" si="2"/>
        <v>0</v>
      </c>
      <c r="V11" s="149"/>
      <c r="W11" s="23"/>
      <c r="X11" s="22"/>
      <c r="Y11" s="22"/>
      <c r="Z11" s="22"/>
      <c r="AA11" s="22"/>
      <c r="AB11" s="22"/>
      <c r="AC11" s="22"/>
      <c r="AD11" s="22"/>
      <c r="AE11" s="148"/>
      <c r="AF11" s="152">
        <f t="shared" si="3"/>
        <v>0</v>
      </c>
      <c r="AG11" s="153">
        <f t="shared" si="4"/>
        <v>0</v>
      </c>
    </row>
    <row r="12" spans="1:33">
      <c r="A12" s="5">
        <v>7</v>
      </c>
      <c r="B12" s="6" t="s">
        <v>52</v>
      </c>
      <c r="C12" s="11" t="s">
        <v>53</v>
      </c>
      <c r="D12" s="143"/>
      <c r="E12" s="149"/>
      <c r="F12" s="23"/>
      <c r="G12" s="22"/>
      <c r="H12" s="22"/>
      <c r="I12" s="22"/>
      <c r="J12" s="22"/>
      <c r="K12" s="22"/>
      <c r="L12" s="22"/>
      <c r="M12" s="22"/>
      <c r="N12" s="148"/>
      <c r="O12" s="192">
        <f t="shared" si="0"/>
        <v>0</v>
      </c>
      <c r="P12" s="193">
        <f t="shared" si="1"/>
        <v>0</v>
      </c>
      <c r="Q12" s="160"/>
      <c r="R12" s="22"/>
      <c r="S12" s="22"/>
      <c r="T12" s="148"/>
      <c r="U12" s="158">
        <f t="shared" si="2"/>
        <v>0</v>
      </c>
      <c r="V12" s="149"/>
      <c r="W12" s="23"/>
      <c r="X12" s="22"/>
      <c r="Y12" s="22"/>
      <c r="Z12" s="22"/>
      <c r="AA12" s="22"/>
      <c r="AB12" s="22"/>
      <c r="AC12" s="22"/>
      <c r="AD12" s="22"/>
      <c r="AE12" s="148"/>
      <c r="AF12" s="154">
        <f t="shared" si="3"/>
        <v>0</v>
      </c>
      <c r="AG12" s="153">
        <f t="shared" si="4"/>
        <v>0</v>
      </c>
    </row>
    <row r="13" spans="1:33">
      <c r="A13" s="5">
        <v>8</v>
      </c>
      <c r="B13" s="6" t="s">
        <v>54</v>
      </c>
      <c r="C13" s="11" t="s">
        <v>55</v>
      </c>
      <c r="D13" s="143"/>
      <c r="E13" s="149"/>
      <c r="F13" s="23"/>
      <c r="G13" s="22"/>
      <c r="H13" s="22"/>
      <c r="I13" s="22"/>
      <c r="J13" s="22"/>
      <c r="K13" s="22"/>
      <c r="L13" s="22"/>
      <c r="M13" s="22"/>
      <c r="N13" s="148"/>
      <c r="O13" s="192">
        <f t="shared" si="0"/>
        <v>0</v>
      </c>
      <c r="P13" s="193">
        <f t="shared" si="1"/>
        <v>0</v>
      </c>
      <c r="Q13" s="160"/>
      <c r="R13" s="22"/>
      <c r="S13" s="22"/>
      <c r="T13" s="148"/>
      <c r="U13" s="158">
        <f t="shared" si="2"/>
        <v>0</v>
      </c>
      <c r="V13" s="149"/>
      <c r="W13" s="23"/>
      <c r="X13" s="22"/>
      <c r="Y13" s="22"/>
      <c r="Z13" s="22"/>
      <c r="AA13" s="22"/>
      <c r="AB13" s="22"/>
      <c r="AC13" s="22"/>
      <c r="AD13" s="22"/>
      <c r="AE13" s="148"/>
      <c r="AF13" s="154">
        <f t="shared" si="3"/>
        <v>0</v>
      </c>
      <c r="AG13" s="153">
        <f t="shared" si="4"/>
        <v>0</v>
      </c>
    </row>
    <row r="14" spans="1:33">
      <c r="A14" s="5">
        <v>9</v>
      </c>
      <c r="B14" s="6" t="s">
        <v>56</v>
      </c>
      <c r="C14" s="11" t="s">
        <v>57</v>
      </c>
      <c r="D14" s="143"/>
      <c r="E14" s="149"/>
      <c r="F14" s="23"/>
      <c r="G14" s="22"/>
      <c r="H14" s="22"/>
      <c r="I14" s="22"/>
      <c r="J14" s="22"/>
      <c r="K14" s="22"/>
      <c r="L14" s="22"/>
      <c r="M14" s="22"/>
      <c r="N14" s="148"/>
      <c r="O14" s="192">
        <f t="shared" si="0"/>
        <v>0</v>
      </c>
      <c r="P14" s="193">
        <f t="shared" si="1"/>
        <v>0</v>
      </c>
      <c r="Q14" s="160"/>
      <c r="R14" s="22"/>
      <c r="S14" s="22"/>
      <c r="T14" s="148"/>
      <c r="U14" s="158">
        <f t="shared" si="2"/>
        <v>0</v>
      </c>
      <c r="V14" s="149"/>
      <c r="W14" s="23"/>
      <c r="X14" s="22"/>
      <c r="Y14" s="22"/>
      <c r="Z14" s="22"/>
      <c r="AA14" s="22"/>
      <c r="AB14" s="22"/>
      <c r="AC14" s="22"/>
      <c r="AD14" s="22"/>
      <c r="AE14" s="148"/>
      <c r="AF14" s="152">
        <f t="shared" si="3"/>
        <v>0</v>
      </c>
      <c r="AG14" s="153">
        <f t="shared" si="4"/>
        <v>0</v>
      </c>
    </row>
    <row r="15" spans="1:33">
      <c r="A15" s="5">
        <v>10</v>
      </c>
      <c r="B15" s="6" t="s">
        <v>58</v>
      </c>
      <c r="C15" s="11" t="s">
        <v>59</v>
      </c>
      <c r="D15" s="143"/>
      <c r="E15" s="149"/>
      <c r="F15" s="23"/>
      <c r="G15" s="22"/>
      <c r="H15" s="22"/>
      <c r="I15" s="22"/>
      <c r="J15" s="22"/>
      <c r="K15" s="22"/>
      <c r="L15" s="22"/>
      <c r="M15" s="22"/>
      <c r="N15" s="148"/>
      <c r="O15" s="192">
        <f t="shared" si="0"/>
        <v>0</v>
      </c>
      <c r="P15" s="193">
        <f t="shared" si="1"/>
        <v>0</v>
      </c>
      <c r="Q15" s="160"/>
      <c r="R15" s="22"/>
      <c r="S15" s="22"/>
      <c r="T15" s="148"/>
      <c r="U15" s="158">
        <f t="shared" si="2"/>
        <v>0</v>
      </c>
      <c r="V15" s="149"/>
      <c r="W15" s="23"/>
      <c r="X15" s="22"/>
      <c r="Y15" s="22"/>
      <c r="Z15" s="22"/>
      <c r="AA15" s="22"/>
      <c r="AB15" s="22"/>
      <c r="AC15" s="22"/>
      <c r="AD15" s="22"/>
      <c r="AE15" s="148"/>
      <c r="AF15" s="152">
        <f t="shared" si="3"/>
        <v>0</v>
      </c>
      <c r="AG15" s="153">
        <f t="shared" si="4"/>
        <v>0</v>
      </c>
    </row>
    <row r="16" spans="1:33">
      <c r="A16" s="5">
        <v>11</v>
      </c>
      <c r="B16" s="6" t="s">
        <v>60</v>
      </c>
      <c r="C16" s="11" t="s">
        <v>61</v>
      </c>
      <c r="D16" s="143"/>
      <c r="E16" s="149"/>
      <c r="F16" s="23"/>
      <c r="G16" s="22"/>
      <c r="H16" s="22"/>
      <c r="I16" s="22"/>
      <c r="J16" s="22"/>
      <c r="K16" s="22"/>
      <c r="L16" s="22"/>
      <c r="M16" s="22"/>
      <c r="N16" s="148"/>
      <c r="O16" s="192">
        <f t="shared" si="0"/>
        <v>0</v>
      </c>
      <c r="P16" s="193">
        <f t="shared" si="1"/>
        <v>0</v>
      </c>
      <c r="Q16" s="160"/>
      <c r="R16" s="22"/>
      <c r="S16" s="22"/>
      <c r="T16" s="148"/>
      <c r="U16" s="158">
        <f t="shared" si="2"/>
        <v>0</v>
      </c>
      <c r="V16" s="149"/>
      <c r="W16" s="23"/>
      <c r="X16" s="22"/>
      <c r="Y16" s="22"/>
      <c r="Z16" s="22"/>
      <c r="AA16" s="22"/>
      <c r="AB16" s="22"/>
      <c r="AC16" s="22"/>
      <c r="AD16" s="22"/>
      <c r="AE16" s="148"/>
      <c r="AF16" s="152">
        <f t="shared" si="3"/>
        <v>0</v>
      </c>
      <c r="AG16" s="153">
        <f t="shared" si="4"/>
        <v>0</v>
      </c>
    </row>
    <row r="17" spans="1:33">
      <c r="A17" s="5">
        <v>12</v>
      </c>
      <c r="B17" s="6" t="s">
        <v>62</v>
      </c>
      <c r="C17" s="11" t="s">
        <v>63</v>
      </c>
      <c r="D17" s="143"/>
      <c r="E17" s="149"/>
      <c r="F17" s="23"/>
      <c r="G17" s="22"/>
      <c r="H17" s="22"/>
      <c r="I17" s="22"/>
      <c r="J17" s="22"/>
      <c r="K17" s="22"/>
      <c r="L17" s="22"/>
      <c r="M17" s="22"/>
      <c r="N17" s="148"/>
      <c r="O17" s="192">
        <f t="shared" si="0"/>
        <v>0</v>
      </c>
      <c r="P17" s="193">
        <f t="shared" si="1"/>
        <v>0</v>
      </c>
      <c r="Q17" s="160"/>
      <c r="R17" s="22"/>
      <c r="S17" s="22"/>
      <c r="T17" s="148"/>
      <c r="U17" s="158">
        <f t="shared" si="2"/>
        <v>0</v>
      </c>
      <c r="V17" s="149"/>
      <c r="W17" s="23"/>
      <c r="X17" s="22"/>
      <c r="Y17" s="22"/>
      <c r="Z17" s="22"/>
      <c r="AA17" s="22"/>
      <c r="AB17" s="22"/>
      <c r="AC17" s="22"/>
      <c r="AD17" s="22"/>
      <c r="AE17" s="148"/>
      <c r="AF17" s="152">
        <f t="shared" si="3"/>
        <v>0</v>
      </c>
      <c r="AG17" s="153">
        <f t="shared" si="4"/>
        <v>0</v>
      </c>
    </row>
    <row r="18" spans="1:33">
      <c r="A18" s="5">
        <v>13</v>
      </c>
      <c r="B18" s="6" t="s">
        <v>64</v>
      </c>
      <c r="C18" s="11" t="s">
        <v>65</v>
      </c>
      <c r="D18" s="143"/>
      <c r="E18" s="149"/>
      <c r="F18" s="23"/>
      <c r="G18" s="22"/>
      <c r="H18" s="22"/>
      <c r="I18" s="22"/>
      <c r="J18" s="22"/>
      <c r="K18" s="22"/>
      <c r="L18" s="22"/>
      <c r="M18" s="22"/>
      <c r="N18" s="148"/>
      <c r="O18" s="192">
        <f t="shared" si="0"/>
        <v>0</v>
      </c>
      <c r="P18" s="193">
        <f t="shared" si="1"/>
        <v>0</v>
      </c>
      <c r="Q18" s="160"/>
      <c r="R18" s="22"/>
      <c r="S18" s="22"/>
      <c r="T18" s="148"/>
      <c r="U18" s="158">
        <f t="shared" si="2"/>
        <v>0</v>
      </c>
      <c r="V18" s="149"/>
      <c r="W18" s="23"/>
      <c r="X18" s="22"/>
      <c r="Y18" s="22"/>
      <c r="Z18" s="22"/>
      <c r="AA18" s="22"/>
      <c r="AB18" s="22"/>
      <c r="AC18" s="22"/>
      <c r="AD18" s="22"/>
      <c r="AE18" s="148"/>
      <c r="AF18" s="152">
        <f t="shared" si="3"/>
        <v>0</v>
      </c>
      <c r="AG18" s="153">
        <f t="shared" si="4"/>
        <v>0</v>
      </c>
    </row>
    <row r="19" spans="1:33">
      <c r="A19" s="5">
        <v>14</v>
      </c>
      <c r="B19" s="6" t="s">
        <v>66</v>
      </c>
      <c r="C19" s="11" t="s">
        <v>67</v>
      </c>
      <c r="D19" s="143"/>
      <c r="E19" s="149"/>
      <c r="F19" s="23"/>
      <c r="G19" s="22"/>
      <c r="H19" s="22"/>
      <c r="I19" s="22"/>
      <c r="J19" s="22"/>
      <c r="K19" s="22"/>
      <c r="L19" s="22"/>
      <c r="M19" s="22"/>
      <c r="N19" s="148"/>
      <c r="O19" s="192">
        <f t="shared" si="0"/>
        <v>0</v>
      </c>
      <c r="P19" s="193">
        <f t="shared" si="1"/>
        <v>0</v>
      </c>
      <c r="Q19" s="160"/>
      <c r="R19" s="22"/>
      <c r="S19" s="22"/>
      <c r="T19" s="148"/>
      <c r="U19" s="158">
        <f t="shared" si="2"/>
        <v>0</v>
      </c>
      <c r="V19" s="149"/>
      <c r="W19" s="23"/>
      <c r="X19" s="22"/>
      <c r="Y19" s="22"/>
      <c r="Z19" s="22"/>
      <c r="AA19" s="22"/>
      <c r="AB19" s="22"/>
      <c r="AC19" s="22"/>
      <c r="AD19" s="22"/>
      <c r="AE19" s="148"/>
      <c r="AF19" s="152">
        <f t="shared" si="3"/>
        <v>0</v>
      </c>
      <c r="AG19" s="153">
        <f t="shared" si="4"/>
        <v>0</v>
      </c>
    </row>
    <row r="20" spans="1:33">
      <c r="A20" s="5">
        <v>15</v>
      </c>
      <c r="B20" s="6" t="s">
        <v>68</v>
      </c>
      <c r="C20" s="11" t="s">
        <v>69</v>
      </c>
      <c r="D20" s="143"/>
      <c r="E20" s="149"/>
      <c r="F20" s="23"/>
      <c r="G20" s="22"/>
      <c r="H20" s="22"/>
      <c r="I20" s="22"/>
      <c r="J20" s="22"/>
      <c r="K20" s="22"/>
      <c r="L20" s="22"/>
      <c r="M20" s="22"/>
      <c r="N20" s="148"/>
      <c r="O20" s="192">
        <f t="shared" si="0"/>
        <v>0</v>
      </c>
      <c r="P20" s="193">
        <f t="shared" si="1"/>
        <v>0</v>
      </c>
      <c r="Q20" s="160"/>
      <c r="R20" s="22"/>
      <c r="S20" s="22"/>
      <c r="T20" s="148"/>
      <c r="U20" s="158">
        <f t="shared" si="2"/>
        <v>0</v>
      </c>
      <c r="V20" s="149"/>
      <c r="W20" s="23"/>
      <c r="X20" s="22"/>
      <c r="Y20" s="22"/>
      <c r="Z20" s="22"/>
      <c r="AA20" s="22"/>
      <c r="AB20" s="22"/>
      <c r="AC20" s="22"/>
      <c r="AD20" s="22"/>
      <c r="AE20" s="148"/>
      <c r="AF20" s="152">
        <f t="shared" si="3"/>
        <v>0</v>
      </c>
      <c r="AG20" s="153">
        <f t="shared" si="4"/>
        <v>0</v>
      </c>
    </row>
    <row r="21" spans="1:33">
      <c r="A21" s="5">
        <v>16</v>
      </c>
      <c r="B21" s="6" t="s">
        <v>70</v>
      </c>
      <c r="C21" s="11" t="s">
        <v>71</v>
      </c>
      <c r="D21" s="143"/>
      <c r="E21" s="149"/>
      <c r="F21" s="23"/>
      <c r="G21" s="22"/>
      <c r="H21" s="22"/>
      <c r="I21" s="22"/>
      <c r="J21" s="22"/>
      <c r="K21" s="22"/>
      <c r="L21" s="22"/>
      <c r="M21" s="22"/>
      <c r="N21" s="148"/>
      <c r="O21" s="192">
        <f t="shared" si="0"/>
        <v>0</v>
      </c>
      <c r="P21" s="193">
        <f t="shared" si="1"/>
        <v>0</v>
      </c>
      <c r="Q21" s="160"/>
      <c r="R21" s="22"/>
      <c r="S21" s="22"/>
      <c r="T21" s="148"/>
      <c r="U21" s="158">
        <f t="shared" si="2"/>
        <v>0</v>
      </c>
      <c r="V21" s="149"/>
      <c r="W21" s="23"/>
      <c r="X21" s="22"/>
      <c r="Y21" s="22"/>
      <c r="Z21" s="22"/>
      <c r="AA21" s="22"/>
      <c r="AB21" s="22"/>
      <c r="AC21" s="22"/>
      <c r="AD21" s="22"/>
      <c r="AE21" s="148"/>
      <c r="AF21" s="152">
        <f t="shared" si="3"/>
        <v>0</v>
      </c>
      <c r="AG21" s="153">
        <f t="shared" si="4"/>
        <v>0</v>
      </c>
    </row>
    <row r="22" spans="1:33">
      <c r="A22" s="5">
        <v>17</v>
      </c>
      <c r="B22" s="6" t="s">
        <v>72</v>
      </c>
      <c r="C22" s="11" t="s">
        <v>73</v>
      </c>
      <c r="D22" s="143"/>
      <c r="E22" s="149"/>
      <c r="F22" s="23"/>
      <c r="G22" s="22"/>
      <c r="H22" s="22"/>
      <c r="I22" s="22"/>
      <c r="J22" s="22"/>
      <c r="K22" s="22"/>
      <c r="L22" s="22"/>
      <c r="M22" s="22"/>
      <c r="N22" s="148"/>
      <c r="O22" s="192">
        <f t="shared" si="0"/>
        <v>0</v>
      </c>
      <c r="P22" s="193">
        <f t="shared" si="1"/>
        <v>0</v>
      </c>
      <c r="Q22" s="160"/>
      <c r="R22" s="22"/>
      <c r="S22" s="22"/>
      <c r="T22" s="148"/>
      <c r="U22" s="158">
        <f t="shared" si="2"/>
        <v>0</v>
      </c>
      <c r="V22" s="149"/>
      <c r="W22" s="23"/>
      <c r="X22" s="22"/>
      <c r="Y22" s="22"/>
      <c r="Z22" s="22"/>
      <c r="AA22" s="22"/>
      <c r="AB22" s="22"/>
      <c r="AC22" s="22"/>
      <c r="AD22" s="22"/>
      <c r="AE22" s="148"/>
      <c r="AF22" s="152">
        <f t="shared" si="3"/>
        <v>0</v>
      </c>
      <c r="AG22" s="153">
        <f t="shared" si="4"/>
        <v>0</v>
      </c>
    </row>
    <row r="23" spans="1:33">
      <c r="A23" s="5">
        <v>18</v>
      </c>
      <c r="B23" s="6" t="s">
        <v>74</v>
      </c>
      <c r="C23" s="11" t="s">
        <v>75</v>
      </c>
      <c r="D23" s="143"/>
      <c r="E23" s="149"/>
      <c r="F23" s="23"/>
      <c r="G23" s="22"/>
      <c r="H23" s="22"/>
      <c r="I23" s="22"/>
      <c r="J23" s="22"/>
      <c r="K23" s="22"/>
      <c r="L23" s="22"/>
      <c r="M23" s="22"/>
      <c r="N23" s="148"/>
      <c r="O23" s="192">
        <f t="shared" si="0"/>
        <v>0</v>
      </c>
      <c r="P23" s="193">
        <f t="shared" si="1"/>
        <v>0</v>
      </c>
      <c r="Q23" s="160"/>
      <c r="R23" s="22"/>
      <c r="S23" s="22"/>
      <c r="T23" s="148"/>
      <c r="U23" s="158">
        <f t="shared" si="2"/>
        <v>0</v>
      </c>
      <c r="V23" s="149"/>
      <c r="W23" s="23"/>
      <c r="X23" s="22"/>
      <c r="Y23" s="22"/>
      <c r="Z23" s="22"/>
      <c r="AA23" s="22"/>
      <c r="AB23" s="22"/>
      <c r="AC23" s="22"/>
      <c r="AD23" s="22"/>
      <c r="AE23" s="148"/>
      <c r="AF23" s="152">
        <f t="shared" si="3"/>
        <v>0</v>
      </c>
      <c r="AG23" s="153">
        <f t="shared" si="4"/>
        <v>0</v>
      </c>
    </row>
    <row r="24" spans="1:33">
      <c r="A24" s="5">
        <v>19</v>
      </c>
      <c r="B24" s="6" t="s">
        <v>76</v>
      </c>
      <c r="C24" s="11" t="s">
        <v>77</v>
      </c>
      <c r="D24" s="143"/>
      <c r="E24" s="149"/>
      <c r="F24" s="23"/>
      <c r="G24" s="22"/>
      <c r="H24" s="22"/>
      <c r="I24" s="22"/>
      <c r="J24" s="22"/>
      <c r="K24" s="22"/>
      <c r="L24" s="22"/>
      <c r="M24" s="22"/>
      <c r="N24" s="148"/>
      <c r="O24" s="192">
        <f t="shared" si="0"/>
        <v>0</v>
      </c>
      <c r="P24" s="193">
        <f t="shared" si="1"/>
        <v>0</v>
      </c>
      <c r="Q24" s="160"/>
      <c r="R24" s="22"/>
      <c r="S24" s="22"/>
      <c r="T24" s="148"/>
      <c r="U24" s="158">
        <f t="shared" si="2"/>
        <v>0</v>
      </c>
      <c r="V24" s="149"/>
      <c r="W24" s="23"/>
      <c r="X24" s="22"/>
      <c r="Y24" s="22"/>
      <c r="Z24" s="22"/>
      <c r="AA24" s="22"/>
      <c r="AB24" s="22"/>
      <c r="AC24" s="22"/>
      <c r="AD24" s="22"/>
      <c r="AE24" s="148"/>
      <c r="AF24" s="152">
        <f t="shared" si="3"/>
        <v>0</v>
      </c>
      <c r="AG24" s="153">
        <f t="shared" si="4"/>
        <v>0</v>
      </c>
    </row>
    <row r="25" spans="1:33">
      <c r="A25" s="5">
        <v>20</v>
      </c>
      <c r="B25" s="6" t="s">
        <v>78</v>
      </c>
      <c r="C25" s="11" t="s">
        <v>79</v>
      </c>
      <c r="D25" s="143"/>
      <c r="E25" s="149"/>
      <c r="F25" s="23"/>
      <c r="G25" s="22"/>
      <c r="H25" s="22"/>
      <c r="I25" s="22"/>
      <c r="J25" s="22"/>
      <c r="K25" s="22"/>
      <c r="L25" s="22"/>
      <c r="M25" s="22"/>
      <c r="N25" s="148"/>
      <c r="O25" s="192">
        <f t="shared" si="0"/>
        <v>0</v>
      </c>
      <c r="P25" s="193">
        <f t="shared" si="1"/>
        <v>0</v>
      </c>
      <c r="Q25" s="160"/>
      <c r="R25" s="22"/>
      <c r="S25" s="22"/>
      <c r="T25" s="148"/>
      <c r="U25" s="158">
        <f t="shared" si="2"/>
        <v>0</v>
      </c>
      <c r="V25" s="149"/>
      <c r="W25" s="23"/>
      <c r="X25" s="22"/>
      <c r="Y25" s="22"/>
      <c r="Z25" s="22"/>
      <c r="AA25" s="22"/>
      <c r="AB25" s="22"/>
      <c r="AC25" s="22"/>
      <c r="AD25" s="22"/>
      <c r="AE25" s="148"/>
      <c r="AF25" s="152">
        <f t="shared" si="3"/>
        <v>0</v>
      </c>
      <c r="AG25" s="153">
        <f t="shared" si="4"/>
        <v>0</v>
      </c>
    </row>
    <row r="26" spans="1:33">
      <c r="A26" s="5">
        <v>21</v>
      </c>
      <c r="B26" s="6" t="s">
        <v>80</v>
      </c>
      <c r="C26" s="11" t="s">
        <v>81</v>
      </c>
      <c r="D26" s="143"/>
      <c r="E26" s="149"/>
      <c r="F26" s="23"/>
      <c r="G26" s="22"/>
      <c r="H26" s="22"/>
      <c r="I26" s="22"/>
      <c r="J26" s="22"/>
      <c r="K26" s="22"/>
      <c r="L26" s="22"/>
      <c r="M26" s="22"/>
      <c r="N26" s="148"/>
      <c r="O26" s="192">
        <f t="shared" si="0"/>
        <v>0</v>
      </c>
      <c r="P26" s="193">
        <f t="shared" si="1"/>
        <v>0</v>
      </c>
      <c r="Q26" s="160"/>
      <c r="R26" s="22"/>
      <c r="S26" s="22"/>
      <c r="T26" s="148"/>
      <c r="U26" s="158">
        <f t="shared" si="2"/>
        <v>0</v>
      </c>
      <c r="V26" s="149"/>
      <c r="W26" s="23"/>
      <c r="X26" s="22"/>
      <c r="Y26" s="22"/>
      <c r="Z26" s="22"/>
      <c r="AA26" s="22"/>
      <c r="AB26" s="22"/>
      <c r="AC26" s="22"/>
      <c r="AD26" s="22"/>
      <c r="AE26" s="148"/>
      <c r="AF26" s="152">
        <f t="shared" si="3"/>
        <v>0</v>
      </c>
      <c r="AG26" s="153">
        <f t="shared" si="4"/>
        <v>0</v>
      </c>
    </row>
    <row r="27" spans="1:33">
      <c r="A27" s="5">
        <v>22</v>
      </c>
      <c r="B27" s="6" t="s">
        <v>82</v>
      </c>
      <c r="C27" s="11" t="s">
        <v>83</v>
      </c>
      <c r="D27" s="143"/>
      <c r="E27" s="149"/>
      <c r="F27" s="23"/>
      <c r="G27" s="22"/>
      <c r="H27" s="22"/>
      <c r="I27" s="22"/>
      <c r="J27" s="22"/>
      <c r="K27" s="22"/>
      <c r="L27" s="22"/>
      <c r="M27" s="22"/>
      <c r="N27" s="148"/>
      <c r="O27" s="192">
        <f t="shared" si="0"/>
        <v>0</v>
      </c>
      <c r="P27" s="193">
        <f t="shared" si="1"/>
        <v>0</v>
      </c>
      <c r="Q27" s="160"/>
      <c r="R27" s="22"/>
      <c r="S27" s="22"/>
      <c r="T27" s="148"/>
      <c r="U27" s="158">
        <f t="shared" si="2"/>
        <v>0</v>
      </c>
      <c r="V27" s="149"/>
      <c r="W27" s="23"/>
      <c r="X27" s="22"/>
      <c r="Y27" s="22"/>
      <c r="Z27" s="22"/>
      <c r="AA27" s="22"/>
      <c r="AB27" s="22"/>
      <c r="AC27" s="22"/>
      <c r="AD27" s="22"/>
      <c r="AE27" s="148"/>
      <c r="AF27" s="152">
        <f t="shared" si="3"/>
        <v>0</v>
      </c>
      <c r="AG27" s="153">
        <f t="shared" si="4"/>
        <v>0</v>
      </c>
    </row>
    <row r="28" spans="1:33">
      <c r="A28" s="5">
        <v>23</v>
      </c>
      <c r="B28" s="6" t="s">
        <v>84</v>
      </c>
      <c r="C28" s="11" t="s">
        <v>85</v>
      </c>
      <c r="D28" s="143"/>
      <c r="E28" s="149"/>
      <c r="F28" s="23"/>
      <c r="G28" s="22"/>
      <c r="H28" s="22"/>
      <c r="I28" s="22"/>
      <c r="J28" s="22"/>
      <c r="K28" s="22"/>
      <c r="L28" s="22"/>
      <c r="M28" s="22"/>
      <c r="N28" s="148"/>
      <c r="O28" s="192">
        <f t="shared" si="0"/>
        <v>0</v>
      </c>
      <c r="P28" s="193">
        <f t="shared" si="1"/>
        <v>0</v>
      </c>
      <c r="Q28" s="160"/>
      <c r="R28" s="22"/>
      <c r="S28" s="22"/>
      <c r="T28" s="148"/>
      <c r="U28" s="158">
        <f t="shared" si="2"/>
        <v>0</v>
      </c>
      <c r="V28" s="149"/>
      <c r="W28" s="23"/>
      <c r="X28" s="22"/>
      <c r="Y28" s="22"/>
      <c r="Z28" s="22"/>
      <c r="AA28" s="22"/>
      <c r="AB28" s="22"/>
      <c r="AC28" s="22"/>
      <c r="AD28" s="22"/>
      <c r="AE28" s="148"/>
      <c r="AF28" s="152">
        <f t="shared" si="3"/>
        <v>0</v>
      </c>
      <c r="AG28" s="153">
        <f t="shared" si="4"/>
        <v>0</v>
      </c>
    </row>
    <row r="29" spans="1:33">
      <c r="A29" s="5">
        <v>24</v>
      </c>
      <c r="B29" s="6" t="s">
        <v>86</v>
      </c>
      <c r="C29" s="11" t="s">
        <v>87</v>
      </c>
      <c r="D29" s="143"/>
      <c r="E29" s="149"/>
      <c r="F29" s="23"/>
      <c r="G29" s="22"/>
      <c r="H29" s="22"/>
      <c r="I29" s="22"/>
      <c r="J29" s="22"/>
      <c r="K29" s="22"/>
      <c r="L29" s="22"/>
      <c r="M29" s="22"/>
      <c r="N29" s="148"/>
      <c r="O29" s="192">
        <f t="shared" si="0"/>
        <v>0</v>
      </c>
      <c r="P29" s="193">
        <f t="shared" si="1"/>
        <v>0</v>
      </c>
      <c r="Q29" s="160"/>
      <c r="R29" s="22"/>
      <c r="S29" s="22"/>
      <c r="T29" s="148"/>
      <c r="U29" s="158">
        <f t="shared" si="2"/>
        <v>0</v>
      </c>
      <c r="V29" s="149"/>
      <c r="W29" s="23"/>
      <c r="X29" s="22"/>
      <c r="Y29" s="22"/>
      <c r="Z29" s="22"/>
      <c r="AA29" s="22"/>
      <c r="AB29" s="22"/>
      <c r="AC29" s="22"/>
      <c r="AD29" s="22"/>
      <c r="AE29" s="148"/>
      <c r="AF29" s="152">
        <f t="shared" si="3"/>
        <v>0</v>
      </c>
      <c r="AG29" s="153">
        <f t="shared" si="4"/>
        <v>0</v>
      </c>
    </row>
    <row r="30" spans="1:33">
      <c r="A30" s="5">
        <v>25</v>
      </c>
      <c r="B30" s="6" t="s">
        <v>88</v>
      </c>
      <c r="C30" s="11" t="s">
        <v>89</v>
      </c>
      <c r="D30" s="143"/>
      <c r="E30" s="149"/>
      <c r="F30" s="23"/>
      <c r="G30" s="22"/>
      <c r="H30" s="22"/>
      <c r="I30" s="22"/>
      <c r="J30" s="22"/>
      <c r="K30" s="22"/>
      <c r="L30" s="22"/>
      <c r="M30" s="22"/>
      <c r="N30" s="148"/>
      <c r="O30" s="192">
        <f t="shared" si="0"/>
        <v>0</v>
      </c>
      <c r="P30" s="193">
        <f t="shared" si="1"/>
        <v>0</v>
      </c>
      <c r="Q30" s="160"/>
      <c r="R30" s="22"/>
      <c r="S30" s="22"/>
      <c r="T30" s="148"/>
      <c r="U30" s="158">
        <f t="shared" si="2"/>
        <v>0</v>
      </c>
      <c r="V30" s="149"/>
      <c r="W30" s="23"/>
      <c r="X30" s="22"/>
      <c r="Y30" s="22"/>
      <c r="Z30" s="22"/>
      <c r="AA30" s="22"/>
      <c r="AB30" s="22"/>
      <c r="AC30" s="22"/>
      <c r="AD30" s="22"/>
      <c r="AE30" s="148"/>
      <c r="AF30" s="152">
        <f t="shared" si="3"/>
        <v>0</v>
      </c>
      <c r="AG30" s="153">
        <f t="shared" si="4"/>
        <v>0</v>
      </c>
    </row>
    <row r="31" spans="1:33">
      <c r="A31" s="5">
        <v>26</v>
      </c>
      <c r="B31" s="6" t="s">
        <v>90</v>
      </c>
      <c r="C31" s="11" t="s">
        <v>91</v>
      </c>
      <c r="D31" s="143"/>
      <c r="E31" s="149"/>
      <c r="F31" s="23"/>
      <c r="G31" s="22"/>
      <c r="H31" s="22"/>
      <c r="I31" s="22"/>
      <c r="J31" s="22"/>
      <c r="K31" s="22"/>
      <c r="L31" s="22"/>
      <c r="M31" s="22"/>
      <c r="N31" s="148"/>
      <c r="O31" s="192">
        <f t="shared" si="0"/>
        <v>0</v>
      </c>
      <c r="P31" s="193">
        <f t="shared" si="1"/>
        <v>0</v>
      </c>
      <c r="Q31" s="160"/>
      <c r="R31" s="22"/>
      <c r="S31" s="22"/>
      <c r="T31" s="148"/>
      <c r="U31" s="158">
        <f t="shared" si="2"/>
        <v>0</v>
      </c>
      <c r="V31" s="149"/>
      <c r="W31" s="23"/>
      <c r="X31" s="22"/>
      <c r="Y31" s="22"/>
      <c r="Z31" s="22"/>
      <c r="AA31" s="22"/>
      <c r="AB31" s="22"/>
      <c r="AC31" s="22"/>
      <c r="AD31" s="22"/>
      <c r="AE31" s="148"/>
      <c r="AF31" s="152">
        <f t="shared" si="3"/>
        <v>0</v>
      </c>
      <c r="AG31" s="153">
        <f t="shared" si="4"/>
        <v>0</v>
      </c>
    </row>
    <row r="32" spans="1:33">
      <c r="A32" s="5">
        <v>27</v>
      </c>
      <c r="B32" s="6" t="s">
        <v>92</v>
      </c>
      <c r="C32" s="11" t="s">
        <v>93</v>
      </c>
      <c r="D32" s="143"/>
      <c r="E32" s="149"/>
      <c r="F32" s="23"/>
      <c r="G32" s="22"/>
      <c r="H32" s="22"/>
      <c r="I32" s="22"/>
      <c r="J32" s="22"/>
      <c r="K32" s="22"/>
      <c r="L32" s="22"/>
      <c r="M32" s="22"/>
      <c r="N32" s="148"/>
      <c r="O32" s="192">
        <f t="shared" si="0"/>
        <v>0</v>
      </c>
      <c r="P32" s="193">
        <f t="shared" si="1"/>
        <v>0</v>
      </c>
      <c r="Q32" s="160"/>
      <c r="R32" s="22"/>
      <c r="S32" s="22"/>
      <c r="T32" s="148"/>
      <c r="U32" s="158">
        <f t="shared" si="2"/>
        <v>0</v>
      </c>
      <c r="V32" s="149"/>
      <c r="W32" s="23"/>
      <c r="X32" s="22"/>
      <c r="Y32" s="22"/>
      <c r="Z32" s="22"/>
      <c r="AA32" s="22"/>
      <c r="AB32" s="22"/>
      <c r="AC32" s="22"/>
      <c r="AD32" s="22"/>
      <c r="AE32" s="148"/>
      <c r="AF32" s="152">
        <f t="shared" si="3"/>
        <v>0</v>
      </c>
      <c r="AG32" s="153">
        <f t="shared" si="4"/>
        <v>0</v>
      </c>
    </row>
    <row r="33" spans="1:33">
      <c r="A33" s="5">
        <v>28</v>
      </c>
      <c r="B33" s="6" t="s">
        <v>94</v>
      </c>
      <c r="C33" s="11" t="s">
        <v>95</v>
      </c>
      <c r="D33" s="143"/>
      <c r="E33" s="149"/>
      <c r="F33" s="23"/>
      <c r="G33" s="22"/>
      <c r="H33" s="22"/>
      <c r="I33" s="22"/>
      <c r="J33" s="22"/>
      <c r="K33" s="22"/>
      <c r="L33" s="22"/>
      <c r="M33" s="22"/>
      <c r="N33" s="148"/>
      <c r="O33" s="192">
        <f t="shared" si="0"/>
        <v>0</v>
      </c>
      <c r="P33" s="193">
        <f t="shared" si="1"/>
        <v>0</v>
      </c>
      <c r="Q33" s="160"/>
      <c r="R33" s="22"/>
      <c r="S33" s="22"/>
      <c r="T33" s="148"/>
      <c r="U33" s="158">
        <f t="shared" si="2"/>
        <v>0</v>
      </c>
      <c r="V33" s="149"/>
      <c r="W33" s="23"/>
      <c r="X33" s="22"/>
      <c r="Y33" s="22"/>
      <c r="Z33" s="22"/>
      <c r="AA33" s="22"/>
      <c r="AB33" s="22"/>
      <c r="AC33" s="22"/>
      <c r="AD33" s="22"/>
      <c r="AE33" s="148"/>
      <c r="AF33" s="152">
        <f t="shared" si="3"/>
        <v>0</v>
      </c>
      <c r="AG33" s="153">
        <f t="shared" si="4"/>
        <v>0</v>
      </c>
    </row>
    <row r="34" spans="1:33">
      <c r="A34" s="5">
        <v>29</v>
      </c>
      <c r="B34" s="6" t="s">
        <v>96</v>
      </c>
      <c r="C34" s="11" t="s">
        <v>97</v>
      </c>
      <c r="D34" s="143"/>
      <c r="E34" s="149"/>
      <c r="F34" s="23"/>
      <c r="G34" s="22"/>
      <c r="H34" s="22"/>
      <c r="I34" s="22"/>
      <c r="J34" s="22"/>
      <c r="K34" s="22"/>
      <c r="L34" s="22"/>
      <c r="M34" s="22"/>
      <c r="N34" s="148"/>
      <c r="O34" s="192">
        <f t="shared" si="0"/>
        <v>0</v>
      </c>
      <c r="P34" s="193">
        <f t="shared" si="1"/>
        <v>0</v>
      </c>
      <c r="Q34" s="160"/>
      <c r="R34" s="22"/>
      <c r="S34" s="22"/>
      <c r="T34" s="148"/>
      <c r="U34" s="158">
        <f t="shared" si="2"/>
        <v>0</v>
      </c>
      <c r="V34" s="149"/>
      <c r="W34" s="23"/>
      <c r="X34" s="22"/>
      <c r="Y34" s="22"/>
      <c r="Z34" s="22"/>
      <c r="AA34" s="22"/>
      <c r="AB34" s="22"/>
      <c r="AC34" s="22"/>
      <c r="AD34" s="22"/>
      <c r="AE34" s="148"/>
      <c r="AF34" s="152">
        <f t="shared" si="3"/>
        <v>0</v>
      </c>
      <c r="AG34" s="153">
        <f t="shared" si="4"/>
        <v>0</v>
      </c>
    </row>
    <row r="35" spans="1:33">
      <c r="A35" s="5">
        <v>30</v>
      </c>
      <c r="B35" s="6" t="s">
        <v>98</v>
      </c>
      <c r="C35" s="11" t="s">
        <v>99</v>
      </c>
      <c r="D35" s="143"/>
      <c r="E35" s="149"/>
      <c r="F35" s="23"/>
      <c r="G35" s="22"/>
      <c r="H35" s="22"/>
      <c r="I35" s="22"/>
      <c r="J35" s="22"/>
      <c r="K35" s="22"/>
      <c r="L35" s="22"/>
      <c r="M35" s="22"/>
      <c r="N35" s="148"/>
      <c r="O35" s="192">
        <f t="shared" si="0"/>
        <v>0</v>
      </c>
      <c r="P35" s="193">
        <f t="shared" si="1"/>
        <v>0</v>
      </c>
      <c r="Q35" s="160"/>
      <c r="R35" s="22"/>
      <c r="S35" s="22"/>
      <c r="T35" s="148"/>
      <c r="U35" s="158">
        <f t="shared" si="2"/>
        <v>0</v>
      </c>
      <c r="V35" s="149"/>
      <c r="W35" s="23"/>
      <c r="X35" s="22"/>
      <c r="Y35" s="22"/>
      <c r="Z35" s="22"/>
      <c r="AA35" s="22"/>
      <c r="AB35" s="22"/>
      <c r="AC35" s="22"/>
      <c r="AD35" s="22"/>
      <c r="AE35" s="148"/>
      <c r="AF35" s="152">
        <f t="shared" si="3"/>
        <v>0</v>
      </c>
      <c r="AG35" s="153">
        <f t="shared" si="4"/>
        <v>0</v>
      </c>
    </row>
    <row r="36" spans="1:33">
      <c r="A36" s="5">
        <v>31</v>
      </c>
      <c r="B36" s="6" t="s">
        <v>100</v>
      </c>
      <c r="C36" s="11" t="s">
        <v>101</v>
      </c>
      <c r="D36" s="143"/>
      <c r="E36" s="149"/>
      <c r="F36" s="23"/>
      <c r="G36" s="22"/>
      <c r="H36" s="22"/>
      <c r="I36" s="22"/>
      <c r="J36" s="22"/>
      <c r="K36" s="22"/>
      <c r="L36" s="22"/>
      <c r="M36" s="22"/>
      <c r="N36" s="148"/>
      <c r="O36" s="192">
        <f t="shared" si="0"/>
        <v>0</v>
      </c>
      <c r="P36" s="193">
        <f t="shared" si="1"/>
        <v>0</v>
      </c>
      <c r="Q36" s="160"/>
      <c r="R36" s="22"/>
      <c r="S36" s="22"/>
      <c r="T36" s="148"/>
      <c r="U36" s="158">
        <f t="shared" si="2"/>
        <v>0</v>
      </c>
      <c r="V36" s="149"/>
      <c r="W36" s="23"/>
      <c r="X36" s="22"/>
      <c r="Y36" s="22"/>
      <c r="Z36" s="22"/>
      <c r="AA36" s="22"/>
      <c r="AB36" s="22"/>
      <c r="AC36" s="22"/>
      <c r="AD36" s="22"/>
      <c r="AE36" s="148"/>
      <c r="AF36" s="152">
        <f t="shared" si="3"/>
        <v>0</v>
      </c>
      <c r="AG36" s="153">
        <f t="shared" si="4"/>
        <v>0</v>
      </c>
    </row>
    <row r="37" spans="1:33">
      <c r="A37" s="5">
        <v>32</v>
      </c>
      <c r="B37" s="6" t="s">
        <v>102</v>
      </c>
      <c r="C37" s="11" t="s">
        <v>103</v>
      </c>
      <c r="D37" s="143"/>
      <c r="E37" s="149"/>
      <c r="F37" s="23"/>
      <c r="G37" s="22"/>
      <c r="H37" s="22"/>
      <c r="I37" s="22"/>
      <c r="J37" s="22"/>
      <c r="K37" s="22"/>
      <c r="L37" s="22"/>
      <c r="M37" s="22"/>
      <c r="N37" s="148"/>
      <c r="O37" s="192">
        <f t="shared" si="0"/>
        <v>0</v>
      </c>
      <c r="P37" s="193">
        <f t="shared" si="1"/>
        <v>0</v>
      </c>
      <c r="Q37" s="160"/>
      <c r="R37" s="22"/>
      <c r="S37" s="22"/>
      <c r="T37" s="148"/>
      <c r="U37" s="158">
        <f t="shared" si="2"/>
        <v>0</v>
      </c>
      <c r="V37" s="149"/>
      <c r="W37" s="23"/>
      <c r="X37" s="22"/>
      <c r="Y37" s="22"/>
      <c r="Z37" s="22"/>
      <c r="AA37" s="22"/>
      <c r="AB37" s="22"/>
      <c r="AC37" s="22"/>
      <c r="AD37" s="22"/>
      <c r="AE37" s="148"/>
      <c r="AF37" s="152">
        <f t="shared" si="3"/>
        <v>0</v>
      </c>
      <c r="AG37" s="153">
        <f t="shared" si="4"/>
        <v>0</v>
      </c>
    </row>
    <row r="38" spans="1:33">
      <c r="A38" s="5">
        <v>33</v>
      </c>
      <c r="B38" s="6" t="s">
        <v>104</v>
      </c>
      <c r="C38" s="11" t="s">
        <v>105</v>
      </c>
      <c r="D38" s="143"/>
      <c r="E38" s="149"/>
      <c r="F38" s="23"/>
      <c r="G38" s="22"/>
      <c r="H38" s="22"/>
      <c r="I38" s="22"/>
      <c r="J38" s="22"/>
      <c r="K38" s="22"/>
      <c r="L38" s="22"/>
      <c r="M38" s="22"/>
      <c r="N38" s="148"/>
      <c r="O38" s="192">
        <f t="shared" si="0"/>
        <v>0</v>
      </c>
      <c r="P38" s="193">
        <f t="shared" si="1"/>
        <v>0</v>
      </c>
      <c r="Q38" s="160"/>
      <c r="R38" s="22"/>
      <c r="S38" s="22"/>
      <c r="T38" s="148"/>
      <c r="U38" s="158">
        <f t="shared" si="2"/>
        <v>0</v>
      </c>
      <c r="V38" s="149"/>
      <c r="W38" s="23"/>
      <c r="X38" s="22"/>
      <c r="Y38" s="22"/>
      <c r="Z38" s="22"/>
      <c r="AA38" s="22"/>
      <c r="AB38" s="22"/>
      <c r="AC38" s="22"/>
      <c r="AD38" s="22"/>
      <c r="AE38" s="148"/>
      <c r="AF38" s="152">
        <f t="shared" si="3"/>
        <v>0</v>
      </c>
      <c r="AG38" s="153">
        <f t="shared" si="4"/>
        <v>0</v>
      </c>
    </row>
    <row r="39" spans="1:33">
      <c r="A39" s="5">
        <v>34</v>
      </c>
      <c r="B39" s="6" t="s">
        <v>106</v>
      </c>
      <c r="C39" s="11" t="s">
        <v>107</v>
      </c>
      <c r="D39" s="143"/>
      <c r="E39" s="149"/>
      <c r="F39" s="23"/>
      <c r="G39" s="22"/>
      <c r="H39" s="22"/>
      <c r="I39" s="22"/>
      <c r="J39" s="22"/>
      <c r="K39" s="22"/>
      <c r="L39" s="22"/>
      <c r="M39" s="22"/>
      <c r="N39" s="148"/>
      <c r="O39" s="192">
        <f t="shared" si="0"/>
        <v>0</v>
      </c>
      <c r="P39" s="193">
        <f t="shared" si="1"/>
        <v>0</v>
      </c>
      <c r="Q39" s="160"/>
      <c r="R39" s="22"/>
      <c r="S39" s="22"/>
      <c r="T39" s="148"/>
      <c r="U39" s="158">
        <f t="shared" si="2"/>
        <v>0</v>
      </c>
      <c r="V39" s="149"/>
      <c r="W39" s="23"/>
      <c r="X39" s="22"/>
      <c r="Y39" s="22"/>
      <c r="Z39" s="22"/>
      <c r="AA39" s="22"/>
      <c r="AB39" s="22"/>
      <c r="AC39" s="22"/>
      <c r="AD39" s="22"/>
      <c r="AE39" s="148"/>
      <c r="AF39" s="152">
        <f t="shared" si="3"/>
        <v>0</v>
      </c>
      <c r="AG39" s="153">
        <f t="shared" si="4"/>
        <v>0</v>
      </c>
    </row>
    <row r="40" spans="1:33">
      <c r="A40" s="5">
        <v>35</v>
      </c>
      <c r="B40" s="6" t="s">
        <v>108</v>
      </c>
      <c r="C40" s="11" t="s">
        <v>109</v>
      </c>
      <c r="D40" s="143"/>
      <c r="E40" s="149"/>
      <c r="F40" s="23"/>
      <c r="G40" s="22"/>
      <c r="H40" s="22"/>
      <c r="I40" s="22"/>
      <c r="J40" s="22"/>
      <c r="K40" s="22"/>
      <c r="L40" s="22"/>
      <c r="M40" s="22"/>
      <c r="N40" s="148"/>
      <c r="O40" s="192">
        <f t="shared" si="0"/>
        <v>0</v>
      </c>
      <c r="P40" s="193">
        <f t="shared" si="1"/>
        <v>0</v>
      </c>
      <c r="Q40" s="160"/>
      <c r="R40" s="22"/>
      <c r="S40" s="22"/>
      <c r="T40" s="148"/>
      <c r="U40" s="158">
        <f t="shared" si="2"/>
        <v>0</v>
      </c>
      <c r="V40" s="149"/>
      <c r="W40" s="23"/>
      <c r="X40" s="22"/>
      <c r="Y40" s="22"/>
      <c r="Z40" s="22"/>
      <c r="AA40" s="22"/>
      <c r="AB40" s="22"/>
      <c r="AC40" s="22"/>
      <c r="AD40" s="22"/>
      <c r="AE40" s="148"/>
      <c r="AF40" s="152">
        <f t="shared" si="3"/>
        <v>0</v>
      </c>
      <c r="AG40" s="153">
        <f t="shared" si="4"/>
        <v>0</v>
      </c>
    </row>
    <row r="41" spans="1:33">
      <c r="A41" s="5">
        <v>36</v>
      </c>
      <c r="B41" s="6" t="s">
        <v>110</v>
      </c>
      <c r="C41" s="11" t="s">
        <v>111</v>
      </c>
      <c r="D41" s="143"/>
      <c r="E41" s="149"/>
      <c r="F41" s="23"/>
      <c r="G41" s="22"/>
      <c r="H41" s="22"/>
      <c r="I41" s="22"/>
      <c r="J41" s="22"/>
      <c r="K41" s="22"/>
      <c r="L41" s="22"/>
      <c r="M41" s="22"/>
      <c r="N41" s="148"/>
      <c r="O41" s="192">
        <f t="shared" si="0"/>
        <v>0</v>
      </c>
      <c r="P41" s="193">
        <f t="shared" si="1"/>
        <v>0</v>
      </c>
      <c r="Q41" s="160"/>
      <c r="R41" s="22"/>
      <c r="S41" s="22"/>
      <c r="T41" s="148"/>
      <c r="U41" s="158">
        <f t="shared" si="2"/>
        <v>0</v>
      </c>
      <c r="V41" s="149"/>
      <c r="W41" s="23"/>
      <c r="X41" s="22"/>
      <c r="Y41" s="22"/>
      <c r="Z41" s="22"/>
      <c r="AA41" s="22"/>
      <c r="AB41" s="22"/>
      <c r="AC41" s="22"/>
      <c r="AD41" s="22"/>
      <c r="AE41" s="148"/>
      <c r="AF41" s="152">
        <f t="shared" si="3"/>
        <v>0</v>
      </c>
      <c r="AG41" s="153">
        <f t="shared" si="4"/>
        <v>0</v>
      </c>
    </row>
    <row r="42" spans="1:33">
      <c r="A42" s="5">
        <v>37</v>
      </c>
      <c r="B42" s="6" t="s">
        <v>112</v>
      </c>
      <c r="C42" s="11" t="s">
        <v>113</v>
      </c>
      <c r="D42" s="143"/>
      <c r="E42" s="149"/>
      <c r="F42" s="23"/>
      <c r="G42" s="22"/>
      <c r="H42" s="22"/>
      <c r="I42" s="22"/>
      <c r="J42" s="22"/>
      <c r="K42" s="22"/>
      <c r="L42" s="22"/>
      <c r="M42" s="22"/>
      <c r="N42" s="148"/>
      <c r="O42" s="192">
        <f t="shared" si="0"/>
        <v>0</v>
      </c>
      <c r="P42" s="193">
        <f t="shared" si="1"/>
        <v>0</v>
      </c>
      <c r="Q42" s="160"/>
      <c r="R42" s="22"/>
      <c r="S42" s="22"/>
      <c r="T42" s="148"/>
      <c r="U42" s="158">
        <f t="shared" si="2"/>
        <v>0</v>
      </c>
      <c r="V42" s="149"/>
      <c r="W42" s="23"/>
      <c r="X42" s="22"/>
      <c r="Y42" s="22"/>
      <c r="Z42" s="22"/>
      <c r="AA42" s="22"/>
      <c r="AB42" s="22"/>
      <c r="AC42" s="22"/>
      <c r="AD42" s="22"/>
      <c r="AE42" s="148"/>
      <c r="AF42" s="152">
        <f t="shared" si="3"/>
        <v>0</v>
      </c>
      <c r="AG42" s="153">
        <f t="shared" si="4"/>
        <v>0</v>
      </c>
    </row>
    <row r="43" spans="1:33">
      <c r="A43" s="5">
        <v>38</v>
      </c>
      <c r="B43" s="6" t="s">
        <v>114</v>
      </c>
      <c r="C43" s="11" t="s">
        <v>115</v>
      </c>
      <c r="D43" s="143"/>
      <c r="E43" s="149"/>
      <c r="F43" s="23"/>
      <c r="G43" s="22"/>
      <c r="H43" s="22"/>
      <c r="I43" s="22"/>
      <c r="J43" s="22"/>
      <c r="K43" s="22"/>
      <c r="L43" s="22"/>
      <c r="M43" s="22"/>
      <c r="N43" s="148"/>
      <c r="O43" s="192">
        <f t="shared" si="0"/>
        <v>0</v>
      </c>
      <c r="P43" s="193">
        <f t="shared" si="1"/>
        <v>0</v>
      </c>
      <c r="Q43" s="160"/>
      <c r="R43" s="22"/>
      <c r="S43" s="22"/>
      <c r="T43" s="148"/>
      <c r="U43" s="158">
        <f t="shared" si="2"/>
        <v>0</v>
      </c>
      <c r="V43" s="149"/>
      <c r="W43" s="23"/>
      <c r="X43" s="22"/>
      <c r="Y43" s="22"/>
      <c r="Z43" s="22"/>
      <c r="AA43" s="22"/>
      <c r="AB43" s="22"/>
      <c r="AC43" s="22"/>
      <c r="AD43" s="22"/>
      <c r="AE43" s="148"/>
      <c r="AF43" s="152">
        <f t="shared" si="3"/>
        <v>0</v>
      </c>
      <c r="AG43" s="153">
        <f t="shared" si="4"/>
        <v>0</v>
      </c>
    </row>
    <row r="44" spans="1:33">
      <c r="A44" s="5">
        <v>39</v>
      </c>
      <c r="B44" s="6" t="s">
        <v>116</v>
      </c>
      <c r="C44" s="11" t="s">
        <v>117</v>
      </c>
      <c r="D44" s="143"/>
      <c r="E44" s="149"/>
      <c r="F44" s="23"/>
      <c r="G44" s="22"/>
      <c r="H44" s="22"/>
      <c r="I44" s="22"/>
      <c r="J44" s="22"/>
      <c r="K44" s="22"/>
      <c r="L44" s="22"/>
      <c r="M44" s="22"/>
      <c r="N44" s="148"/>
      <c r="O44" s="192">
        <f t="shared" si="0"/>
        <v>0</v>
      </c>
      <c r="P44" s="193">
        <f t="shared" si="1"/>
        <v>0</v>
      </c>
      <c r="Q44" s="160"/>
      <c r="R44" s="22"/>
      <c r="S44" s="22"/>
      <c r="T44" s="148"/>
      <c r="U44" s="158">
        <f t="shared" si="2"/>
        <v>0</v>
      </c>
      <c r="V44" s="149"/>
      <c r="W44" s="23"/>
      <c r="X44" s="22"/>
      <c r="Y44" s="22"/>
      <c r="Z44" s="22"/>
      <c r="AA44" s="22"/>
      <c r="AB44" s="22"/>
      <c r="AC44" s="22"/>
      <c r="AD44" s="22"/>
      <c r="AE44" s="148"/>
      <c r="AF44" s="152">
        <f t="shared" si="3"/>
        <v>0</v>
      </c>
      <c r="AG44" s="153">
        <f t="shared" si="4"/>
        <v>0</v>
      </c>
    </row>
    <row r="45" spans="1:33">
      <c r="A45" s="5">
        <v>40</v>
      </c>
      <c r="B45" s="6" t="s">
        <v>118</v>
      </c>
      <c r="C45" s="11" t="s">
        <v>119</v>
      </c>
      <c r="D45" s="143"/>
      <c r="E45" s="149"/>
      <c r="F45" s="23"/>
      <c r="G45" s="22"/>
      <c r="H45" s="22"/>
      <c r="I45" s="22"/>
      <c r="J45" s="22"/>
      <c r="K45" s="22"/>
      <c r="L45" s="22"/>
      <c r="M45" s="22"/>
      <c r="N45" s="148"/>
      <c r="O45" s="192">
        <f t="shared" si="0"/>
        <v>0</v>
      </c>
      <c r="P45" s="193">
        <f t="shared" si="1"/>
        <v>0</v>
      </c>
      <c r="Q45" s="160"/>
      <c r="R45" s="22"/>
      <c r="S45" s="22"/>
      <c r="T45" s="148"/>
      <c r="U45" s="158">
        <f t="shared" si="2"/>
        <v>0</v>
      </c>
      <c r="V45" s="149"/>
      <c r="W45" s="23"/>
      <c r="X45" s="22"/>
      <c r="Y45" s="22"/>
      <c r="Z45" s="22"/>
      <c r="AA45" s="22"/>
      <c r="AB45" s="22"/>
      <c r="AC45" s="22"/>
      <c r="AD45" s="22"/>
      <c r="AE45" s="148"/>
      <c r="AF45" s="152">
        <f t="shared" si="3"/>
        <v>0</v>
      </c>
      <c r="AG45" s="153">
        <f t="shared" si="4"/>
        <v>0</v>
      </c>
    </row>
    <row r="46" spans="1:33">
      <c r="A46" s="5">
        <v>41</v>
      </c>
      <c r="B46" s="6" t="s">
        <v>120</v>
      </c>
      <c r="C46" s="11" t="s">
        <v>121</v>
      </c>
      <c r="D46" s="143"/>
      <c r="E46" s="149"/>
      <c r="F46" s="23"/>
      <c r="G46" s="22"/>
      <c r="H46" s="22"/>
      <c r="I46" s="22"/>
      <c r="J46" s="22"/>
      <c r="K46" s="22"/>
      <c r="L46" s="22"/>
      <c r="M46" s="22"/>
      <c r="N46" s="148"/>
      <c r="O46" s="192">
        <f t="shared" si="0"/>
        <v>0</v>
      </c>
      <c r="P46" s="193">
        <f t="shared" si="1"/>
        <v>0</v>
      </c>
      <c r="Q46" s="160"/>
      <c r="R46" s="22"/>
      <c r="S46" s="22"/>
      <c r="T46" s="148"/>
      <c r="U46" s="158">
        <f t="shared" si="2"/>
        <v>0</v>
      </c>
      <c r="V46" s="149"/>
      <c r="W46" s="23"/>
      <c r="X46" s="22"/>
      <c r="Y46" s="22"/>
      <c r="Z46" s="22"/>
      <c r="AA46" s="22"/>
      <c r="AB46" s="22"/>
      <c r="AC46" s="22"/>
      <c r="AD46" s="22"/>
      <c r="AE46" s="148"/>
      <c r="AF46" s="152">
        <f t="shared" si="3"/>
        <v>0</v>
      </c>
      <c r="AG46" s="153">
        <f t="shared" si="4"/>
        <v>0</v>
      </c>
    </row>
    <row r="47" spans="1:33">
      <c r="A47" s="5">
        <v>42</v>
      </c>
      <c r="B47" s="6" t="s">
        <v>122</v>
      </c>
      <c r="C47" s="11" t="s">
        <v>123</v>
      </c>
      <c r="D47" s="143"/>
      <c r="E47" s="149"/>
      <c r="F47" s="23"/>
      <c r="G47" s="22"/>
      <c r="H47" s="22"/>
      <c r="I47" s="22"/>
      <c r="J47" s="22"/>
      <c r="K47" s="22"/>
      <c r="L47" s="22"/>
      <c r="M47" s="22"/>
      <c r="N47" s="148"/>
      <c r="O47" s="192">
        <f t="shared" si="0"/>
        <v>0</v>
      </c>
      <c r="P47" s="193">
        <f t="shared" si="1"/>
        <v>0</v>
      </c>
      <c r="Q47" s="160"/>
      <c r="R47" s="22"/>
      <c r="S47" s="22"/>
      <c r="T47" s="148"/>
      <c r="U47" s="158">
        <f t="shared" si="2"/>
        <v>0</v>
      </c>
      <c r="V47" s="149"/>
      <c r="W47" s="23"/>
      <c r="X47" s="22"/>
      <c r="Y47" s="22"/>
      <c r="Z47" s="22"/>
      <c r="AA47" s="22"/>
      <c r="AB47" s="22"/>
      <c r="AC47" s="22"/>
      <c r="AD47" s="22"/>
      <c r="AE47" s="148"/>
      <c r="AF47" s="152">
        <f t="shared" si="3"/>
        <v>0</v>
      </c>
      <c r="AG47" s="153">
        <f t="shared" si="4"/>
        <v>0</v>
      </c>
    </row>
    <row r="48" spans="1:33">
      <c r="A48" s="5">
        <v>43</v>
      </c>
      <c r="B48" s="6" t="s">
        <v>124</v>
      </c>
      <c r="C48" s="11" t="s">
        <v>125</v>
      </c>
      <c r="D48" s="143"/>
      <c r="E48" s="149"/>
      <c r="F48" s="23"/>
      <c r="G48" s="22"/>
      <c r="H48" s="22"/>
      <c r="I48" s="22"/>
      <c r="J48" s="22"/>
      <c r="K48" s="22"/>
      <c r="L48" s="22"/>
      <c r="M48" s="22"/>
      <c r="N48" s="148"/>
      <c r="O48" s="192">
        <f t="shared" si="0"/>
        <v>0</v>
      </c>
      <c r="P48" s="193">
        <f t="shared" si="1"/>
        <v>0</v>
      </c>
      <c r="Q48" s="160"/>
      <c r="R48" s="22"/>
      <c r="S48" s="22"/>
      <c r="T48" s="148"/>
      <c r="U48" s="158">
        <f t="shared" si="2"/>
        <v>0</v>
      </c>
      <c r="V48" s="149"/>
      <c r="W48" s="23"/>
      <c r="X48" s="22"/>
      <c r="Y48" s="22"/>
      <c r="Z48" s="22"/>
      <c r="AA48" s="22"/>
      <c r="AB48" s="22"/>
      <c r="AC48" s="22"/>
      <c r="AD48" s="22"/>
      <c r="AE48" s="148"/>
      <c r="AF48" s="152">
        <f t="shared" si="3"/>
        <v>0</v>
      </c>
      <c r="AG48" s="153">
        <f t="shared" si="4"/>
        <v>0</v>
      </c>
    </row>
    <row r="49" spans="1:33">
      <c r="A49" s="5">
        <v>44</v>
      </c>
      <c r="B49" s="6" t="s">
        <v>126</v>
      </c>
      <c r="C49" s="11" t="s">
        <v>127</v>
      </c>
      <c r="D49" s="143"/>
      <c r="E49" s="149"/>
      <c r="F49" s="23"/>
      <c r="G49" s="22"/>
      <c r="H49" s="22"/>
      <c r="I49" s="22"/>
      <c r="J49" s="22"/>
      <c r="K49" s="22"/>
      <c r="L49" s="22"/>
      <c r="M49" s="22"/>
      <c r="N49" s="148"/>
      <c r="O49" s="192">
        <f t="shared" si="0"/>
        <v>0</v>
      </c>
      <c r="P49" s="193">
        <f t="shared" si="1"/>
        <v>0</v>
      </c>
      <c r="Q49" s="160"/>
      <c r="R49" s="22"/>
      <c r="S49" s="22"/>
      <c r="T49" s="148"/>
      <c r="U49" s="158">
        <f t="shared" si="2"/>
        <v>0</v>
      </c>
      <c r="V49" s="149"/>
      <c r="W49" s="23"/>
      <c r="X49" s="22"/>
      <c r="Y49" s="22"/>
      <c r="Z49" s="22"/>
      <c r="AA49" s="22"/>
      <c r="AB49" s="22"/>
      <c r="AC49" s="22"/>
      <c r="AD49" s="22"/>
      <c r="AE49" s="148"/>
      <c r="AF49" s="152">
        <f t="shared" si="3"/>
        <v>0</v>
      </c>
      <c r="AG49" s="153">
        <f t="shared" si="4"/>
        <v>0</v>
      </c>
    </row>
    <row r="50" spans="1:33" ht="12.5" thickBot="1">
      <c r="A50" s="7">
        <v>45</v>
      </c>
      <c r="B50" s="8" t="s">
        <v>129</v>
      </c>
      <c r="C50" s="12" t="s">
        <v>130</v>
      </c>
      <c r="D50" s="144"/>
      <c r="E50" s="150"/>
      <c r="F50" s="24"/>
      <c r="G50" s="25"/>
      <c r="H50" s="25"/>
      <c r="I50" s="25"/>
      <c r="J50" s="25"/>
      <c r="K50" s="25"/>
      <c r="L50" s="25"/>
      <c r="M50" s="25"/>
      <c r="N50" s="151"/>
      <c r="O50" s="194">
        <f t="shared" si="0"/>
        <v>0</v>
      </c>
      <c r="P50" s="195">
        <f t="shared" si="1"/>
        <v>0</v>
      </c>
      <c r="Q50" s="161"/>
      <c r="R50" s="25"/>
      <c r="S50" s="25"/>
      <c r="T50" s="151"/>
      <c r="U50" s="159">
        <f t="shared" si="2"/>
        <v>0</v>
      </c>
      <c r="V50" s="150"/>
      <c r="W50" s="24"/>
      <c r="X50" s="25"/>
      <c r="Y50" s="25"/>
      <c r="Z50" s="25"/>
      <c r="AA50" s="25"/>
      <c r="AB50" s="25"/>
      <c r="AC50" s="25"/>
      <c r="AD50" s="25"/>
      <c r="AE50" s="151"/>
      <c r="AF50" s="156">
        <f t="shared" si="3"/>
        <v>0</v>
      </c>
      <c r="AG50" s="157">
        <f t="shared" si="4"/>
        <v>0</v>
      </c>
    </row>
  </sheetData>
  <mergeCells count="16">
    <mergeCell ref="E3:P3"/>
    <mergeCell ref="V3:AG3"/>
    <mergeCell ref="AF4:AG4"/>
    <mergeCell ref="V4:W4"/>
    <mergeCell ref="X4:Y4"/>
    <mergeCell ref="Z4:AA4"/>
    <mergeCell ref="AB4:AC4"/>
    <mergeCell ref="E4:F4"/>
    <mergeCell ref="G4:H4"/>
    <mergeCell ref="K4:L4"/>
    <mergeCell ref="I4:J4"/>
    <mergeCell ref="M4:N4"/>
    <mergeCell ref="Q4:R4"/>
    <mergeCell ref="S4:T4"/>
    <mergeCell ref="AD4:AE4"/>
    <mergeCell ref="O4:P4"/>
  </mergeCells>
  <dataValidations count="2">
    <dataValidation operator="greaterThanOrEqual" allowBlank="1" showInputMessage="1" showErrorMessage="1" error="Date" promptTitle="Reporting Period" sqref="B2"/>
    <dataValidation type="decimal" allowBlank="1" showInputMessage="1" showErrorMessage="1" sqref="AD6:AD50 X6:X50 Z6:Z50 D6:V50 AF6:AF50">
      <formula1>-100000000000</formula1>
      <formula2>100000000000</formula2>
    </dataValidation>
  </dataValidations>
  <pageMargins left="0.7" right="0.7" top="0.75" bottom="0.75" header="0.3" footer="0.3"/>
  <pageSetup scale="1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GridLines="0" view="pageBreakPreview" zoomScale="83" zoomScaleNormal="88" workbookViewId="0"/>
  </sheetViews>
  <sheetFormatPr defaultRowHeight="14.5"/>
  <cols>
    <col min="1" max="1" width="4.1796875" customWidth="1"/>
    <col min="2" max="2" width="54.36328125" bestFit="1" customWidth="1"/>
    <col min="3" max="3" width="15.453125" customWidth="1"/>
    <col min="4" max="4" width="15.6328125" customWidth="1"/>
  </cols>
  <sheetData>
    <row r="1" spans="1:4">
      <c r="A1" s="26" t="s">
        <v>152</v>
      </c>
      <c r="B1" s="27">
        <f>Info!C4</f>
        <v>0</v>
      </c>
    </row>
    <row r="2" spans="1:4">
      <c r="A2" s="26" t="s">
        <v>14</v>
      </c>
      <c r="B2" s="29" t="e">
        <f ca="1">Info!C7</f>
        <v>#VALUE!</v>
      </c>
    </row>
    <row r="4" spans="1:4">
      <c r="A4" s="20" t="s">
        <v>189</v>
      </c>
      <c r="B4" s="169" t="s">
        <v>174</v>
      </c>
    </row>
    <row r="5" spans="1:4">
      <c r="A5" s="162" t="s">
        <v>160</v>
      </c>
      <c r="B5" s="162" t="s">
        <v>174</v>
      </c>
      <c r="C5" s="163" t="s">
        <v>163</v>
      </c>
      <c r="D5" s="163" t="s">
        <v>164</v>
      </c>
    </row>
    <row r="6" spans="1:4">
      <c r="A6" s="115">
        <v>1</v>
      </c>
      <c r="B6" s="114" t="s">
        <v>157</v>
      </c>
      <c r="C6" s="164"/>
      <c r="D6" s="168"/>
    </row>
    <row r="7" spans="1:4">
      <c r="A7" s="115">
        <v>2</v>
      </c>
      <c r="B7" s="114" t="s">
        <v>158</v>
      </c>
      <c r="C7" s="164"/>
      <c r="D7" s="168"/>
    </row>
    <row r="8" spans="1:4">
      <c r="A8" s="115">
        <v>3</v>
      </c>
      <c r="B8" s="114" t="s">
        <v>172</v>
      </c>
      <c r="C8" s="164"/>
      <c r="D8" s="168"/>
    </row>
    <row r="9" spans="1:4">
      <c r="A9" s="115">
        <v>4</v>
      </c>
      <c r="B9" s="114" t="s">
        <v>171</v>
      </c>
      <c r="C9" s="164"/>
      <c r="D9" s="168"/>
    </row>
    <row r="10" spans="1:4">
      <c r="A10" s="115">
        <v>5</v>
      </c>
      <c r="B10" s="114" t="s">
        <v>161</v>
      </c>
      <c r="C10" s="164"/>
      <c r="D10" s="168"/>
    </row>
    <row r="11" spans="1:4">
      <c r="A11" s="115">
        <v>6</v>
      </c>
      <c r="B11" s="114" t="s">
        <v>173</v>
      </c>
      <c r="C11" s="164"/>
      <c r="D11" s="168"/>
    </row>
    <row r="12" spans="1:4">
      <c r="A12" s="115">
        <v>7</v>
      </c>
      <c r="B12" s="114" t="s">
        <v>129</v>
      </c>
      <c r="C12" s="168"/>
      <c r="D12" s="168"/>
    </row>
    <row r="13" spans="1:4">
      <c r="A13" s="165">
        <v>8</v>
      </c>
      <c r="B13" s="166" t="s">
        <v>159</v>
      </c>
      <c r="C13" s="167">
        <f>SUM(C12)</f>
        <v>0</v>
      </c>
      <c r="D13" s="167">
        <f>SUM(D6:D12)</f>
        <v>0</v>
      </c>
    </row>
  </sheetData>
  <dataValidations count="1">
    <dataValidation operator="greaterThanOrEqual" allowBlank="1" showInputMessage="1" showErrorMessage="1" error="Date" promptTitle="Reporting Period" sqref="B2"/>
  </dataValidations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35"/>
  <sheetViews>
    <sheetView showGridLines="0" view="pageBreakPreview" zoomScale="90" zoomScaleNormal="100" zoomScaleSheetLayoutView="90" workbookViewId="0">
      <selection activeCell="E7" sqref="E7"/>
    </sheetView>
  </sheetViews>
  <sheetFormatPr defaultColWidth="8.90625" defaultRowHeight="14.5"/>
  <cols>
    <col min="1" max="1" width="7.1796875" style="28" bestFit="1" customWidth="1"/>
    <col min="2" max="2" width="48.54296875" style="28" bestFit="1" customWidth="1"/>
    <col min="3" max="3" width="25" style="28" customWidth="1"/>
    <col min="4" max="4" width="39.90625" style="28" bestFit="1" customWidth="1"/>
    <col min="5" max="5" width="25.81640625" style="28" bestFit="1" customWidth="1"/>
    <col min="6" max="6" width="17.81640625" style="28" customWidth="1"/>
    <col min="7" max="7" width="13.453125" style="28" customWidth="1"/>
    <col min="8" max="16384" width="8.90625" style="28"/>
  </cols>
  <sheetData>
    <row r="1" spans="1:7">
      <c r="A1" s="26" t="s">
        <v>152</v>
      </c>
      <c r="B1" s="27">
        <f>Info!C4</f>
        <v>0</v>
      </c>
    </row>
    <row r="2" spans="1:7">
      <c r="A2" s="26" t="s">
        <v>14</v>
      </c>
      <c r="B2" s="29" t="e">
        <f ca="1">Info!C7</f>
        <v>#VALUE!</v>
      </c>
    </row>
    <row r="4" spans="1:7">
      <c r="A4" s="30" t="s">
        <v>20</v>
      </c>
      <c r="B4" s="31" t="s">
        <v>21</v>
      </c>
      <c r="C4" s="31"/>
      <c r="D4" s="32"/>
      <c r="E4" s="32"/>
      <c r="F4" s="33" t="s">
        <v>15</v>
      </c>
      <c r="G4" s="32"/>
    </row>
    <row r="5" spans="1:7" ht="14.4" customHeight="1">
      <c r="A5" s="206" t="s">
        <v>16</v>
      </c>
      <c r="B5" s="208" t="s">
        <v>22</v>
      </c>
      <c r="C5" s="204" t="s">
        <v>150</v>
      </c>
      <c r="D5" s="210" t="s">
        <v>139</v>
      </c>
      <c r="E5" s="210" t="s">
        <v>138</v>
      </c>
      <c r="F5" s="34"/>
      <c r="G5" s="35"/>
    </row>
    <row r="6" spans="1:7">
      <c r="A6" s="207"/>
      <c r="B6" s="209"/>
      <c r="C6" s="205"/>
      <c r="D6" s="211"/>
      <c r="E6" s="211"/>
      <c r="F6" s="36" t="s">
        <v>23</v>
      </c>
      <c r="G6" s="37" t="s">
        <v>24</v>
      </c>
    </row>
    <row r="7" spans="1:7">
      <c r="A7" s="38" t="s">
        <v>25</v>
      </c>
      <c r="B7" s="39" t="s">
        <v>26</v>
      </c>
      <c r="C7" s="40"/>
      <c r="D7" s="40"/>
      <c r="E7" s="40"/>
      <c r="F7" s="40"/>
      <c r="G7" s="41"/>
    </row>
    <row r="8" spans="1:7">
      <c r="A8" s="42">
        <v>1</v>
      </c>
      <c r="B8" s="43"/>
      <c r="C8" s="43"/>
      <c r="D8" s="43"/>
      <c r="E8" s="43"/>
      <c r="F8" s="44"/>
      <c r="G8" s="45">
        <f t="shared" ref="G8:G39" si="0">IF(E8="ჩვეულებრივი",F8/$C$227,0)</f>
        <v>0</v>
      </c>
    </row>
    <row r="9" spans="1:7">
      <c r="A9" s="42">
        <v>2</v>
      </c>
      <c r="B9" s="43"/>
      <c r="C9" s="43"/>
      <c r="D9" s="43"/>
      <c r="E9" s="43"/>
      <c r="F9" s="44"/>
      <c r="G9" s="45">
        <f t="shared" si="0"/>
        <v>0</v>
      </c>
    </row>
    <row r="10" spans="1:7">
      <c r="A10" s="42">
        <v>3</v>
      </c>
      <c r="B10" s="43"/>
      <c r="C10" s="43"/>
      <c r="D10" s="43"/>
      <c r="E10" s="43"/>
      <c r="F10" s="44"/>
      <c r="G10" s="45">
        <f t="shared" si="0"/>
        <v>0</v>
      </c>
    </row>
    <row r="11" spans="1:7">
      <c r="A11" s="42">
        <v>4</v>
      </c>
      <c r="B11" s="43"/>
      <c r="C11" s="43"/>
      <c r="D11" s="43"/>
      <c r="E11" s="43"/>
      <c r="F11" s="44"/>
      <c r="G11" s="45">
        <f t="shared" si="0"/>
        <v>0</v>
      </c>
    </row>
    <row r="12" spans="1:7">
      <c r="A12" s="42">
        <v>5</v>
      </c>
      <c r="B12" s="43"/>
      <c r="C12" s="43"/>
      <c r="D12" s="43"/>
      <c r="E12" s="43"/>
      <c r="F12" s="44"/>
      <c r="G12" s="45">
        <f t="shared" si="0"/>
        <v>0</v>
      </c>
    </row>
    <row r="13" spans="1:7">
      <c r="A13" s="42">
        <v>6</v>
      </c>
      <c r="B13" s="43"/>
      <c r="C13" s="43"/>
      <c r="D13" s="43"/>
      <c r="E13" s="43"/>
      <c r="F13" s="44"/>
      <c r="G13" s="45">
        <f t="shared" si="0"/>
        <v>0</v>
      </c>
    </row>
    <row r="14" spans="1:7">
      <c r="A14" s="42">
        <v>7</v>
      </c>
      <c r="B14" s="43"/>
      <c r="C14" s="43"/>
      <c r="D14" s="43"/>
      <c r="E14" s="43"/>
      <c r="F14" s="44"/>
      <c r="G14" s="45">
        <f t="shared" si="0"/>
        <v>0</v>
      </c>
    </row>
    <row r="15" spans="1:7">
      <c r="A15" s="42">
        <v>8</v>
      </c>
      <c r="B15" s="43"/>
      <c r="C15" s="43"/>
      <c r="D15" s="43"/>
      <c r="E15" s="43"/>
      <c r="F15" s="44"/>
      <c r="G15" s="45">
        <f t="shared" si="0"/>
        <v>0</v>
      </c>
    </row>
    <row r="16" spans="1:7">
      <c r="A16" s="42">
        <v>9</v>
      </c>
      <c r="B16" s="43"/>
      <c r="C16" s="43"/>
      <c r="D16" s="43"/>
      <c r="E16" s="43"/>
      <c r="F16" s="44"/>
      <c r="G16" s="45">
        <f t="shared" si="0"/>
        <v>0</v>
      </c>
    </row>
    <row r="17" spans="1:7">
      <c r="A17" s="42">
        <v>10</v>
      </c>
      <c r="B17" s="43"/>
      <c r="C17" s="43"/>
      <c r="D17" s="43"/>
      <c r="E17" s="43"/>
      <c r="F17" s="44"/>
      <c r="G17" s="45">
        <f t="shared" si="0"/>
        <v>0</v>
      </c>
    </row>
    <row r="18" spans="1:7" hidden="1">
      <c r="A18" s="42">
        <v>11</v>
      </c>
      <c r="B18" s="43"/>
      <c r="C18" s="43"/>
      <c r="D18" s="43"/>
      <c r="E18" s="43"/>
      <c r="F18" s="44"/>
      <c r="G18" s="45">
        <f t="shared" si="0"/>
        <v>0</v>
      </c>
    </row>
    <row r="19" spans="1:7" hidden="1">
      <c r="A19" s="42">
        <v>12</v>
      </c>
      <c r="B19" s="43"/>
      <c r="C19" s="43"/>
      <c r="D19" s="43"/>
      <c r="E19" s="43"/>
      <c r="F19" s="44"/>
      <c r="G19" s="45">
        <f t="shared" si="0"/>
        <v>0</v>
      </c>
    </row>
    <row r="20" spans="1:7" hidden="1">
      <c r="A20" s="42">
        <v>13</v>
      </c>
      <c r="B20" s="43"/>
      <c r="C20" s="43"/>
      <c r="D20" s="43"/>
      <c r="E20" s="43"/>
      <c r="F20" s="44"/>
      <c r="G20" s="45">
        <f t="shared" si="0"/>
        <v>0</v>
      </c>
    </row>
    <row r="21" spans="1:7" hidden="1">
      <c r="A21" s="42">
        <v>14</v>
      </c>
      <c r="B21" s="43"/>
      <c r="C21" s="43"/>
      <c r="D21" s="43"/>
      <c r="E21" s="43"/>
      <c r="F21" s="44"/>
      <c r="G21" s="45">
        <f t="shared" si="0"/>
        <v>0</v>
      </c>
    </row>
    <row r="22" spans="1:7" hidden="1">
      <c r="A22" s="42">
        <v>15</v>
      </c>
      <c r="B22" s="43"/>
      <c r="C22" s="43"/>
      <c r="D22" s="43"/>
      <c r="E22" s="43"/>
      <c r="F22" s="44"/>
      <c r="G22" s="45">
        <f t="shared" si="0"/>
        <v>0</v>
      </c>
    </row>
    <row r="23" spans="1:7" hidden="1">
      <c r="A23" s="42">
        <v>16</v>
      </c>
      <c r="B23" s="43"/>
      <c r="C23" s="43"/>
      <c r="D23" s="43"/>
      <c r="E23" s="43"/>
      <c r="F23" s="44"/>
      <c r="G23" s="45">
        <f t="shared" si="0"/>
        <v>0</v>
      </c>
    </row>
    <row r="24" spans="1:7" hidden="1">
      <c r="A24" s="42">
        <v>17</v>
      </c>
      <c r="B24" s="43"/>
      <c r="C24" s="43"/>
      <c r="D24" s="43"/>
      <c r="E24" s="43"/>
      <c r="F24" s="44"/>
      <c r="G24" s="45">
        <f t="shared" si="0"/>
        <v>0</v>
      </c>
    </row>
    <row r="25" spans="1:7" hidden="1">
      <c r="A25" s="42">
        <v>18</v>
      </c>
      <c r="B25" s="43"/>
      <c r="C25" s="43"/>
      <c r="D25" s="43"/>
      <c r="E25" s="43"/>
      <c r="F25" s="44"/>
      <c r="G25" s="45">
        <f t="shared" si="0"/>
        <v>0</v>
      </c>
    </row>
    <row r="26" spans="1:7" hidden="1">
      <c r="A26" s="42">
        <v>19</v>
      </c>
      <c r="B26" s="43"/>
      <c r="C26" s="43"/>
      <c r="D26" s="43"/>
      <c r="E26" s="43"/>
      <c r="F26" s="44"/>
      <c r="G26" s="45">
        <f t="shared" si="0"/>
        <v>0</v>
      </c>
    </row>
    <row r="27" spans="1:7" hidden="1">
      <c r="A27" s="42">
        <v>20</v>
      </c>
      <c r="B27" s="43"/>
      <c r="C27" s="43"/>
      <c r="D27" s="43"/>
      <c r="E27" s="43"/>
      <c r="F27" s="44"/>
      <c r="G27" s="45">
        <f t="shared" si="0"/>
        <v>0</v>
      </c>
    </row>
    <row r="28" spans="1:7" hidden="1">
      <c r="A28" s="42">
        <v>21</v>
      </c>
      <c r="B28" s="43"/>
      <c r="C28" s="43"/>
      <c r="D28" s="43"/>
      <c r="E28" s="43"/>
      <c r="F28" s="44"/>
      <c r="G28" s="45">
        <f t="shared" si="0"/>
        <v>0</v>
      </c>
    </row>
    <row r="29" spans="1:7" hidden="1">
      <c r="A29" s="42">
        <v>22</v>
      </c>
      <c r="B29" s="43"/>
      <c r="C29" s="43"/>
      <c r="D29" s="43"/>
      <c r="E29" s="43"/>
      <c r="F29" s="44"/>
      <c r="G29" s="45">
        <f t="shared" si="0"/>
        <v>0</v>
      </c>
    </row>
    <row r="30" spans="1:7" hidden="1">
      <c r="A30" s="42">
        <v>23</v>
      </c>
      <c r="B30" s="43"/>
      <c r="C30" s="43"/>
      <c r="D30" s="43"/>
      <c r="E30" s="43"/>
      <c r="F30" s="44"/>
      <c r="G30" s="45">
        <f t="shared" si="0"/>
        <v>0</v>
      </c>
    </row>
    <row r="31" spans="1:7" hidden="1">
      <c r="A31" s="42">
        <v>24</v>
      </c>
      <c r="B31" s="43"/>
      <c r="C31" s="43"/>
      <c r="D31" s="43"/>
      <c r="E31" s="43"/>
      <c r="F31" s="44"/>
      <c r="G31" s="45">
        <f t="shared" si="0"/>
        <v>0</v>
      </c>
    </row>
    <row r="32" spans="1:7" hidden="1">
      <c r="A32" s="42">
        <v>25</v>
      </c>
      <c r="B32" s="43"/>
      <c r="C32" s="43"/>
      <c r="D32" s="43"/>
      <c r="E32" s="43"/>
      <c r="F32" s="44"/>
      <c r="G32" s="45">
        <f t="shared" si="0"/>
        <v>0</v>
      </c>
    </row>
    <row r="33" spans="1:7" hidden="1">
      <c r="A33" s="42">
        <v>26</v>
      </c>
      <c r="B33" s="43"/>
      <c r="C33" s="43"/>
      <c r="D33" s="43"/>
      <c r="E33" s="43"/>
      <c r="F33" s="44"/>
      <c r="G33" s="45">
        <f t="shared" si="0"/>
        <v>0</v>
      </c>
    </row>
    <row r="34" spans="1:7" hidden="1">
      <c r="A34" s="42">
        <v>27</v>
      </c>
      <c r="B34" s="43"/>
      <c r="C34" s="43"/>
      <c r="D34" s="43"/>
      <c r="E34" s="43"/>
      <c r="F34" s="44"/>
      <c r="G34" s="45">
        <f t="shared" si="0"/>
        <v>0</v>
      </c>
    </row>
    <row r="35" spans="1:7" hidden="1">
      <c r="A35" s="42">
        <v>28</v>
      </c>
      <c r="B35" s="43"/>
      <c r="C35" s="43"/>
      <c r="D35" s="43"/>
      <c r="E35" s="43"/>
      <c r="F35" s="44"/>
      <c r="G35" s="45">
        <f t="shared" si="0"/>
        <v>0</v>
      </c>
    </row>
    <row r="36" spans="1:7" hidden="1">
      <c r="A36" s="42">
        <v>29</v>
      </c>
      <c r="B36" s="43"/>
      <c r="C36" s="43"/>
      <c r="D36" s="43"/>
      <c r="E36" s="43"/>
      <c r="F36" s="44"/>
      <c r="G36" s="45">
        <f t="shared" si="0"/>
        <v>0</v>
      </c>
    </row>
    <row r="37" spans="1:7" hidden="1">
      <c r="A37" s="42">
        <v>30</v>
      </c>
      <c r="B37" s="43"/>
      <c r="C37" s="43"/>
      <c r="D37" s="43"/>
      <c r="E37" s="43"/>
      <c r="F37" s="44"/>
      <c r="G37" s="45">
        <f t="shared" si="0"/>
        <v>0</v>
      </c>
    </row>
    <row r="38" spans="1:7" hidden="1">
      <c r="A38" s="42">
        <v>31</v>
      </c>
      <c r="B38" s="43"/>
      <c r="C38" s="43"/>
      <c r="D38" s="43"/>
      <c r="E38" s="43"/>
      <c r="F38" s="44"/>
      <c r="G38" s="45">
        <f t="shared" si="0"/>
        <v>0</v>
      </c>
    </row>
    <row r="39" spans="1:7" hidden="1">
      <c r="A39" s="42">
        <v>32</v>
      </c>
      <c r="B39" s="43"/>
      <c r="C39" s="43"/>
      <c r="D39" s="43"/>
      <c r="E39" s="43"/>
      <c r="F39" s="44"/>
      <c r="G39" s="45">
        <f t="shared" si="0"/>
        <v>0</v>
      </c>
    </row>
    <row r="40" spans="1:7" hidden="1">
      <c r="A40" s="42">
        <v>33</v>
      </c>
      <c r="B40" s="43"/>
      <c r="C40" s="43"/>
      <c r="D40" s="43"/>
      <c r="E40" s="43"/>
      <c r="F40" s="44"/>
      <c r="G40" s="45">
        <f t="shared" ref="G40:G71" si="1">IF(E40="ჩვეულებრივი",F40/$C$227,0)</f>
        <v>0</v>
      </c>
    </row>
    <row r="41" spans="1:7" hidden="1">
      <c r="A41" s="42">
        <v>34</v>
      </c>
      <c r="B41" s="43"/>
      <c r="C41" s="43"/>
      <c r="D41" s="43"/>
      <c r="E41" s="43"/>
      <c r="F41" s="44"/>
      <c r="G41" s="45">
        <f t="shared" si="1"/>
        <v>0</v>
      </c>
    </row>
    <row r="42" spans="1:7" hidden="1">
      <c r="A42" s="42">
        <v>35</v>
      </c>
      <c r="B42" s="43"/>
      <c r="C42" s="43"/>
      <c r="D42" s="43"/>
      <c r="E42" s="43"/>
      <c r="F42" s="44"/>
      <c r="G42" s="45">
        <f t="shared" si="1"/>
        <v>0</v>
      </c>
    </row>
    <row r="43" spans="1:7" hidden="1">
      <c r="A43" s="42">
        <v>36</v>
      </c>
      <c r="B43" s="43"/>
      <c r="C43" s="43"/>
      <c r="D43" s="43"/>
      <c r="E43" s="43"/>
      <c r="F43" s="44"/>
      <c r="G43" s="45">
        <f t="shared" si="1"/>
        <v>0</v>
      </c>
    </row>
    <row r="44" spans="1:7" hidden="1">
      <c r="A44" s="42">
        <v>37</v>
      </c>
      <c r="B44" s="43"/>
      <c r="C44" s="43"/>
      <c r="D44" s="43"/>
      <c r="E44" s="43"/>
      <c r="F44" s="44"/>
      <c r="G44" s="45">
        <f t="shared" si="1"/>
        <v>0</v>
      </c>
    </row>
    <row r="45" spans="1:7" hidden="1">
      <c r="A45" s="42">
        <v>38</v>
      </c>
      <c r="B45" s="43"/>
      <c r="C45" s="43"/>
      <c r="D45" s="43"/>
      <c r="E45" s="43"/>
      <c r="F45" s="44"/>
      <c r="G45" s="45">
        <f t="shared" si="1"/>
        <v>0</v>
      </c>
    </row>
    <row r="46" spans="1:7" hidden="1">
      <c r="A46" s="42">
        <v>39</v>
      </c>
      <c r="B46" s="43"/>
      <c r="C46" s="43"/>
      <c r="D46" s="43"/>
      <c r="E46" s="43"/>
      <c r="F46" s="44"/>
      <c r="G46" s="45">
        <f t="shared" si="1"/>
        <v>0</v>
      </c>
    </row>
    <row r="47" spans="1:7" hidden="1">
      <c r="A47" s="42">
        <v>40</v>
      </c>
      <c r="B47" s="43"/>
      <c r="C47" s="43"/>
      <c r="D47" s="43"/>
      <c r="E47" s="43"/>
      <c r="F47" s="44"/>
      <c r="G47" s="45">
        <f t="shared" si="1"/>
        <v>0</v>
      </c>
    </row>
    <row r="48" spans="1:7" hidden="1">
      <c r="A48" s="42">
        <v>41</v>
      </c>
      <c r="B48" s="43"/>
      <c r="C48" s="43"/>
      <c r="D48" s="43"/>
      <c r="E48" s="43"/>
      <c r="F48" s="44"/>
      <c r="G48" s="45">
        <f t="shared" si="1"/>
        <v>0</v>
      </c>
    </row>
    <row r="49" spans="1:7" hidden="1">
      <c r="A49" s="42">
        <v>42</v>
      </c>
      <c r="B49" s="43"/>
      <c r="C49" s="43"/>
      <c r="D49" s="43"/>
      <c r="E49" s="43"/>
      <c r="F49" s="44"/>
      <c r="G49" s="45">
        <f t="shared" si="1"/>
        <v>0</v>
      </c>
    </row>
    <row r="50" spans="1:7" hidden="1">
      <c r="A50" s="42">
        <v>43</v>
      </c>
      <c r="B50" s="43"/>
      <c r="C50" s="43"/>
      <c r="D50" s="43"/>
      <c r="E50" s="43"/>
      <c r="F50" s="44"/>
      <c r="G50" s="45">
        <f t="shared" si="1"/>
        <v>0</v>
      </c>
    </row>
    <row r="51" spans="1:7" hidden="1">
      <c r="A51" s="42">
        <v>44</v>
      </c>
      <c r="B51" s="43"/>
      <c r="C51" s="43"/>
      <c r="D51" s="43"/>
      <c r="E51" s="43"/>
      <c r="F51" s="44"/>
      <c r="G51" s="45">
        <f t="shared" si="1"/>
        <v>0</v>
      </c>
    </row>
    <row r="52" spans="1:7" hidden="1">
      <c r="A52" s="42">
        <v>45</v>
      </c>
      <c r="B52" s="43"/>
      <c r="C52" s="43"/>
      <c r="D52" s="43"/>
      <c r="E52" s="43"/>
      <c r="F52" s="44"/>
      <c r="G52" s="45">
        <f t="shared" si="1"/>
        <v>0</v>
      </c>
    </row>
    <row r="53" spans="1:7" hidden="1">
      <c r="A53" s="42">
        <v>46</v>
      </c>
      <c r="B53" s="43"/>
      <c r="C53" s="43"/>
      <c r="D53" s="43"/>
      <c r="E53" s="43"/>
      <c r="F53" s="44"/>
      <c r="G53" s="45">
        <f t="shared" si="1"/>
        <v>0</v>
      </c>
    </row>
    <row r="54" spans="1:7" hidden="1">
      <c r="A54" s="42">
        <v>47</v>
      </c>
      <c r="B54" s="43"/>
      <c r="C54" s="43"/>
      <c r="D54" s="43"/>
      <c r="E54" s="43"/>
      <c r="F54" s="44"/>
      <c r="G54" s="45">
        <f t="shared" si="1"/>
        <v>0</v>
      </c>
    </row>
    <row r="55" spans="1:7" hidden="1">
      <c r="A55" s="42">
        <v>48</v>
      </c>
      <c r="B55" s="43"/>
      <c r="C55" s="43"/>
      <c r="D55" s="43"/>
      <c r="E55" s="43"/>
      <c r="F55" s="44"/>
      <c r="G55" s="45">
        <f t="shared" si="1"/>
        <v>0</v>
      </c>
    </row>
    <row r="56" spans="1:7" hidden="1">
      <c r="A56" s="42">
        <v>49</v>
      </c>
      <c r="B56" s="43"/>
      <c r="C56" s="43"/>
      <c r="D56" s="43"/>
      <c r="E56" s="43"/>
      <c r="F56" s="44"/>
      <c r="G56" s="45">
        <f t="shared" si="1"/>
        <v>0</v>
      </c>
    </row>
    <row r="57" spans="1:7" hidden="1">
      <c r="A57" s="42">
        <v>50</v>
      </c>
      <c r="B57" s="43"/>
      <c r="C57" s="43"/>
      <c r="D57" s="43"/>
      <c r="E57" s="43"/>
      <c r="F57" s="44"/>
      <c r="G57" s="45">
        <f t="shared" si="1"/>
        <v>0</v>
      </c>
    </row>
    <row r="58" spans="1:7" hidden="1">
      <c r="A58" s="42">
        <v>51</v>
      </c>
      <c r="B58" s="43"/>
      <c r="C58" s="43"/>
      <c r="D58" s="43"/>
      <c r="E58" s="43"/>
      <c r="F58" s="44"/>
      <c r="G58" s="45">
        <f t="shared" si="1"/>
        <v>0</v>
      </c>
    </row>
    <row r="59" spans="1:7" hidden="1">
      <c r="A59" s="42">
        <v>52</v>
      </c>
      <c r="B59" s="43"/>
      <c r="C59" s="43"/>
      <c r="D59" s="43"/>
      <c r="E59" s="43"/>
      <c r="F59" s="44"/>
      <c r="G59" s="45">
        <f t="shared" si="1"/>
        <v>0</v>
      </c>
    </row>
    <row r="60" spans="1:7" hidden="1">
      <c r="A60" s="42">
        <v>53</v>
      </c>
      <c r="B60" s="43"/>
      <c r="C60" s="43"/>
      <c r="D60" s="43"/>
      <c r="E60" s="43"/>
      <c r="F60" s="44"/>
      <c r="G60" s="45">
        <f t="shared" si="1"/>
        <v>0</v>
      </c>
    </row>
    <row r="61" spans="1:7" hidden="1">
      <c r="A61" s="42">
        <v>54</v>
      </c>
      <c r="B61" s="43"/>
      <c r="C61" s="43"/>
      <c r="D61" s="43"/>
      <c r="E61" s="43"/>
      <c r="F61" s="44"/>
      <c r="G61" s="45">
        <f t="shared" si="1"/>
        <v>0</v>
      </c>
    </row>
    <row r="62" spans="1:7" hidden="1">
      <c r="A62" s="42">
        <v>55</v>
      </c>
      <c r="B62" s="43"/>
      <c r="C62" s="43"/>
      <c r="D62" s="43"/>
      <c r="E62" s="43"/>
      <c r="F62" s="44"/>
      <c r="G62" s="45">
        <f t="shared" si="1"/>
        <v>0</v>
      </c>
    </row>
    <row r="63" spans="1:7" hidden="1">
      <c r="A63" s="42">
        <v>56</v>
      </c>
      <c r="B63" s="43"/>
      <c r="C63" s="43"/>
      <c r="D63" s="43"/>
      <c r="E63" s="43"/>
      <c r="F63" s="44"/>
      <c r="G63" s="45">
        <f t="shared" si="1"/>
        <v>0</v>
      </c>
    </row>
    <row r="64" spans="1:7" hidden="1">
      <c r="A64" s="42">
        <v>57</v>
      </c>
      <c r="B64" s="43"/>
      <c r="C64" s="43"/>
      <c r="D64" s="43"/>
      <c r="E64" s="43"/>
      <c r="F64" s="44"/>
      <c r="G64" s="45">
        <f t="shared" si="1"/>
        <v>0</v>
      </c>
    </row>
    <row r="65" spans="1:7" hidden="1">
      <c r="A65" s="42">
        <v>58</v>
      </c>
      <c r="B65" s="43"/>
      <c r="C65" s="43"/>
      <c r="D65" s="43"/>
      <c r="E65" s="43"/>
      <c r="F65" s="44"/>
      <c r="G65" s="45">
        <f t="shared" si="1"/>
        <v>0</v>
      </c>
    </row>
    <row r="66" spans="1:7" hidden="1">
      <c r="A66" s="42">
        <v>59</v>
      </c>
      <c r="B66" s="43"/>
      <c r="C66" s="43"/>
      <c r="D66" s="43"/>
      <c r="E66" s="43"/>
      <c r="F66" s="44"/>
      <c r="G66" s="45">
        <f t="shared" si="1"/>
        <v>0</v>
      </c>
    </row>
    <row r="67" spans="1:7" hidden="1">
      <c r="A67" s="42">
        <v>60</v>
      </c>
      <c r="B67" s="43"/>
      <c r="C67" s="43"/>
      <c r="D67" s="43"/>
      <c r="E67" s="43"/>
      <c r="F67" s="44"/>
      <c r="G67" s="45">
        <f t="shared" si="1"/>
        <v>0</v>
      </c>
    </row>
    <row r="68" spans="1:7" hidden="1">
      <c r="A68" s="42">
        <v>61</v>
      </c>
      <c r="B68" s="43"/>
      <c r="C68" s="43"/>
      <c r="D68" s="43"/>
      <c r="E68" s="43"/>
      <c r="F68" s="44"/>
      <c r="G68" s="45">
        <f t="shared" si="1"/>
        <v>0</v>
      </c>
    </row>
    <row r="69" spans="1:7" hidden="1">
      <c r="A69" s="42">
        <v>62</v>
      </c>
      <c r="B69" s="43"/>
      <c r="C69" s="43"/>
      <c r="D69" s="43"/>
      <c r="E69" s="43"/>
      <c r="F69" s="44"/>
      <c r="G69" s="45">
        <f t="shared" si="1"/>
        <v>0</v>
      </c>
    </row>
    <row r="70" spans="1:7" hidden="1">
      <c r="A70" s="42">
        <v>63</v>
      </c>
      <c r="B70" s="43"/>
      <c r="C70" s="43"/>
      <c r="D70" s="43"/>
      <c r="E70" s="43"/>
      <c r="F70" s="44"/>
      <c r="G70" s="45">
        <f t="shared" si="1"/>
        <v>0</v>
      </c>
    </row>
    <row r="71" spans="1:7" hidden="1">
      <c r="A71" s="42">
        <v>64</v>
      </c>
      <c r="B71" s="43"/>
      <c r="C71" s="43"/>
      <c r="D71" s="43"/>
      <c r="E71" s="43"/>
      <c r="F71" s="44"/>
      <c r="G71" s="45">
        <f t="shared" si="1"/>
        <v>0</v>
      </c>
    </row>
    <row r="72" spans="1:7" hidden="1">
      <c r="A72" s="42">
        <v>65</v>
      </c>
      <c r="B72" s="43"/>
      <c r="C72" s="43"/>
      <c r="D72" s="43"/>
      <c r="E72" s="43"/>
      <c r="F72" s="44"/>
      <c r="G72" s="45">
        <f t="shared" ref="G72:G103" si="2">IF(E72="ჩვეულებრივი",F72/$C$227,0)</f>
        <v>0</v>
      </c>
    </row>
    <row r="73" spans="1:7" hidden="1">
      <c r="A73" s="42">
        <v>66</v>
      </c>
      <c r="B73" s="43"/>
      <c r="C73" s="43"/>
      <c r="D73" s="43"/>
      <c r="E73" s="43"/>
      <c r="F73" s="44"/>
      <c r="G73" s="45">
        <f t="shared" si="2"/>
        <v>0</v>
      </c>
    </row>
    <row r="74" spans="1:7" hidden="1">
      <c r="A74" s="42">
        <v>67</v>
      </c>
      <c r="B74" s="43"/>
      <c r="C74" s="43"/>
      <c r="D74" s="43"/>
      <c r="E74" s="43"/>
      <c r="F74" s="44"/>
      <c r="G74" s="45">
        <f t="shared" si="2"/>
        <v>0</v>
      </c>
    </row>
    <row r="75" spans="1:7" hidden="1">
      <c r="A75" s="42">
        <v>68</v>
      </c>
      <c r="B75" s="43"/>
      <c r="C75" s="43"/>
      <c r="D75" s="43"/>
      <c r="E75" s="43"/>
      <c r="F75" s="44"/>
      <c r="G75" s="45">
        <f t="shared" si="2"/>
        <v>0</v>
      </c>
    </row>
    <row r="76" spans="1:7" hidden="1">
      <c r="A76" s="42">
        <v>69</v>
      </c>
      <c r="B76" s="43"/>
      <c r="C76" s="43"/>
      <c r="D76" s="43"/>
      <c r="E76" s="43"/>
      <c r="F76" s="44"/>
      <c r="G76" s="45">
        <f t="shared" si="2"/>
        <v>0</v>
      </c>
    </row>
    <row r="77" spans="1:7" hidden="1">
      <c r="A77" s="42">
        <v>70</v>
      </c>
      <c r="B77" s="43"/>
      <c r="C77" s="43"/>
      <c r="D77" s="43"/>
      <c r="E77" s="43"/>
      <c r="F77" s="44"/>
      <c r="G77" s="45">
        <f t="shared" si="2"/>
        <v>0</v>
      </c>
    </row>
    <row r="78" spans="1:7" hidden="1">
      <c r="A78" s="42">
        <v>71</v>
      </c>
      <c r="B78" s="43"/>
      <c r="C78" s="43"/>
      <c r="D78" s="43"/>
      <c r="E78" s="43"/>
      <c r="F78" s="44"/>
      <c r="G78" s="45">
        <f t="shared" si="2"/>
        <v>0</v>
      </c>
    </row>
    <row r="79" spans="1:7" hidden="1">
      <c r="A79" s="42">
        <v>72</v>
      </c>
      <c r="B79" s="43"/>
      <c r="C79" s="43"/>
      <c r="D79" s="43"/>
      <c r="E79" s="43"/>
      <c r="F79" s="44"/>
      <c r="G79" s="45">
        <f t="shared" si="2"/>
        <v>0</v>
      </c>
    </row>
    <row r="80" spans="1:7" hidden="1">
      <c r="A80" s="42">
        <v>73</v>
      </c>
      <c r="B80" s="43"/>
      <c r="C80" s="43"/>
      <c r="D80" s="43"/>
      <c r="E80" s="43"/>
      <c r="F80" s="44"/>
      <c r="G80" s="45">
        <f t="shared" si="2"/>
        <v>0</v>
      </c>
    </row>
    <row r="81" spans="1:7" hidden="1">
      <c r="A81" s="42">
        <v>74</v>
      </c>
      <c r="B81" s="43"/>
      <c r="C81" s="43"/>
      <c r="D81" s="43"/>
      <c r="E81" s="43"/>
      <c r="F81" s="44"/>
      <c r="G81" s="45">
        <f t="shared" si="2"/>
        <v>0</v>
      </c>
    </row>
    <row r="82" spans="1:7" hidden="1">
      <c r="A82" s="42">
        <v>75</v>
      </c>
      <c r="B82" s="43"/>
      <c r="C82" s="43"/>
      <c r="D82" s="43"/>
      <c r="E82" s="43"/>
      <c r="F82" s="44"/>
      <c r="G82" s="45">
        <f t="shared" si="2"/>
        <v>0</v>
      </c>
    </row>
    <row r="83" spans="1:7" hidden="1">
      <c r="A83" s="42">
        <v>76</v>
      </c>
      <c r="B83" s="43"/>
      <c r="C83" s="43"/>
      <c r="D83" s="43"/>
      <c r="E83" s="43"/>
      <c r="F83" s="44"/>
      <c r="G83" s="45">
        <f t="shared" si="2"/>
        <v>0</v>
      </c>
    </row>
    <row r="84" spans="1:7" hidden="1">
      <c r="A84" s="42">
        <v>77</v>
      </c>
      <c r="B84" s="43"/>
      <c r="C84" s="43"/>
      <c r="D84" s="43"/>
      <c r="E84" s="43"/>
      <c r="F84" s="44"/>
      <c r="G84" s="45">
        <f t="shared" si="2"/>
        <v>0</v>
      </c>
    </row>
    <row r="85" spans="1:7" hidden="1">
      <c r="A85" s="42">
        <v>78</v>
      </c>
      <c r="B85" s="43"/>
      <c r="C85" s="43"/>
      <c r="D85" s="43"/>
      <c r="E85" s="43"/>
      <c r="F85" s="44"/>
      <c r="G85" s="45">
        <f t="shared" si="2"/>
        <v>0</v>
      </c>
    </row>
    <row r="86" spans="1:7" hidden="1">
      <c r="A86" s="42">
        <v>79</v>
      </c>
      <c r="B86" s="43"/>
      <c r="C86" s="43"/>
      <c r="D86" s="43"/>
      <c r="E86" s="43"/>
      <c r="F86" s="44"/>
      <c r="G86" s="45">
        <f t="shared" si="2"/>
        <v>0</v>
      </c>
    </row>
    <row r="87" spans="1:7" hidden="1">
      <c r="A87" s="42">
        <v>80</v>
      </c>
      <c r="B87" s="43"/>
      <c r="C87" s="43"/>
      <c r="D87" s="43"/>
      <c r="E87" s="43"/>
      <c r="F87" s="44"/>
      <c r="G87" s="45">
        <f t="shared" si="2"/>
        <v>0</v>
      </c>
    </row>
    <row r="88" spans="1:7" hidden="1">
      <c r="A88" s="42">
        <v>81</v>
      </c>
      <c r="B88" s="43"/>
      <c r="C88" s="43"/>
      <c r="D88" s="43"/>
      <c r="E88" s="43"/>
      <c r="F88" s="44"/>
      <c r="G88" s="45">
        <f t="shared" si="2"/>
        <v>0</v>
      </c>
    </row>
    <row r="89" spans="1:7" hidden="1">
      <c r="A89" s="42">
        <v>82</v>
      </c>
      <c r="B89" s="43"/>
      <c r="C89" s="43"/>
      <c r="D89" s="43"/>
      <c r="E89" s="43"/>
      <c r="F89" s="44"/>
      <c r="G89" s="45">
        <f t="shared" si="2"/>
        <v>0</v>
      </c>
    </row>
    <row r="90" spans="1:7" hidden="1">
      <c r="A90" s="42">
        <v>83</v>
      </c>
      <c r="B90" s="43"/>
      <c r="C90" s="43"/>
      <c r="D90" s="43"/>
      <c r="E90" s="43"/>
      <c r="F90" s="44"/>
      <c r="G90" s="45">
        <f t="shared" si="2"/>
        <v>0</v>
      </c>
    </row>
    <row r="91" spans="1:7" hidden="1">
      <c r="A91" s="42">
        <v>84</v>
      </c>
      <c r="B91" s="43"/>
      <c r="C91" s="43"/>
      <c r="D91" s="43"/>
      <c r="E91" s="43"/>
      <c r="F91" s="44"/>
      <c r="G91" s="45">
        <f t="shared" si="2"/>
        <v>0</v>
      </c>
    </row>
    <row r="92" spans="1:7" hidden="1">
      <c r="A92" s="42">
        <v>85</v>
      </c>
      <c r="B92" s="43"/>
      <c r="C92" s="43"/>
      <c r="D92" s="43"/>
      <c r="E92" s="43"/>
      <c r="F92" s="44"/>
      <c r="G92" s="45">
        <f t="shared" si="2"/>
        <v>0</v>
      </c>
    </row>
    <row r="93" spans="1:7" hidden="1">
      <c r="A93" s="42">
        <v>86</v>
      </c>
      <c r="B93" s="43"/>
      <c r="C93" s="43"/>
      <c r="D93" s="43"/>
      <c r="E93" s="43"/>
      <c r="F93" s="44"/>
      <c r="G93" s="45">
        <f t="shared" si="2"/>
        <v>0</v>
      </c>
    </row>
    <row r="94" spans="1:7" hidden="1">
      <c r="A94" s="42">
        <v>87</v>
      </c>
      <c r="B94" s="43"/>
      <c r="C94" s="43"/>
      <c r="D94" s="43"/>
      <c r="E94" s="43"/>
      <c r="F94" s="44"/>
      <c r="G94" s="45">
        <f t="shared" si="2"/>
        <v>0</v>
      </c>
    </row>
    <row r="95" spans="1:7" hidden="1">
      <c r="A95" s="42">
        <v>88</v>
      </c>
      <c r="B95" s="43"/>
      <c r="C95" s="43"/>
      <c r="D95" s="43"/>
      <c r="E95" s="43"/>
      <c r="F95" s="44"/>
      <c r="G95" s="45">
        <f t="shared" si="2"/>
        <v>0</v>
      </c>
    </row>
    <row r="96" spans="1:7" hidden="1">
      <c r="A96" s="42">
        <v>89</v>
      </c>
      <c r="B96" s="43"/>
      <c r="C96" s="43"/>
      <c r="D96" s="43"/>
      <c r="E96" s="43"/>
      <c r="F96" s="44"/>
      <c r="G96" s="45">
        <f t="shared" si="2"/>
        <v>0</v>
      </c>
    </row>
    <row r="97" spans="1:7" hidden="1">
      <c r="A97" s="42">
        <v>90</v>
      </c>
      <c r="B97" s="43"/>
      <c r="C97" s="43"/>
      <c r="D97" s="43"/>
      <c r="E97" s="43"/>
      <c r="F97" s="44"/>
      <c r="G97" s="45">
        <f t="shared" si="2"/>
        <v>0</v>
      </c>
    </row>
    <row r="98" spans="1:7" hidden="1">
      <c r="A98" s="42">
        <v>91</v>
      </c>
      <c r="B98" s="43"/>
      <c r="C98" s="43"/>
      <c r="D98" s="43"/>
      <c r="E98" s="43"/>
      <c r="F98" s="44"/>
      <c r="G98" s="45">
        <f t="shared" si="2"/>
        <v>0</v>
      </c>
    </row>
    <row r="99" spans="1:7" hidden="1">
      <c r="A99" s="42">
        <v>92</v>
      </c>
      <c r="B99" s="43"/>
      <c r="C99" s="43"/>
      <c r="D99" s="43"/>
      <c r="E99" s="43"/>
      <c r="F99" s="44"/>
      <c r="G99" s="45">
        <f t="shared" si="2"/>
        <v>0</v>
      </c>
    </row>
    <row r="100" spans="1:7" hidden="1">
      <c r="A100" s="42">
        <v>93</v>
      </c>
      <c r="B100" s="43"/>
      <c r="C100" s="43"/>
      <c r="D100" s="43"/>
      <c r="E100" s="43"/>
      <c r="F100" s="44"/>
      <c r="G100" s="45">
        <f t="shared" si="2"/>
        <v>0</v>
      </c>
    </row>
    <row r="101" spans="1:7" hidden="1">
      <c r="A101" s="42">
        <v>94</v>
      </c>
      <c r="B101" s="43"/>
      <c r="C101" s="43"/>
      <c r="D101" s="43"/>
      <c r="E101" s="43"/>
      <c r="F101" s="44"/>
      <c r="G101" s="45">
        <f t="shared" si="2"/>
        <v>0</v>
      </c>
    </row>
    <row r="102" spans="1:7" hidden="1">
      <c r="A102" s="42">
        <v>95</v>
      </c>
      <c r="B102" s="43"/>
      <c r="C102" s="43"/>
      <c r="D102" s="43"/>
      <c r="E102" s="43"/>
      <c r="F102" s="44"/>
      <c r="G102" s="45">
        <f t="shared" si="2"/>
        <v>0</v>
      </c>
    </row>
    <row r="103" spans="1:7" hidden="1">
      <c r="A103" s="42">
        <v>96</v>
      </c>
      <c r="B103" s="43"/>
      <c r="C103" s="43"/>
      <c r="D103" s="43"/>
      <c r="E103" s="43"/>
      <c r="F103" s="44"/>
      <c r="G103" s="45">
        <f t="shared" si="2"/>
        <v>0</v>
      </c>
    </row>
    <row r="104" spans="1:7" hidden="1">
      <c r="A104" s="42">
        <v>97</v>
      </c>
      <c r="B104" s="43"/>
      <c r="C104" s="43"/>
      <c r="D104" s="43"/>
      <c r="E104" s="43"/>
      <c r="F104" s="44"/>
      <c r="G104" s="45">
        <f t="shared" ref="G104:G107" si="3">IF(E104="ჩვეულებრივი",F104/$C$227,0)</f>
        <v>0</v>
      </c>
    </row>
    <row r="105" spans="1:7" hidden="1">
      <c r="A105" s="42">
        <v>98</v>
      </c>
      <c r="B105" s="43"/>
      <c r="C105" s="43"/>
      <c r="D105" s="43"/>
      <c r="E105" s="43"/>
      <c r="F105" s="44"/>
      <c r="G105" s="45">
        <f t="shared" si="3"/>
        <v>0</v>
      </c>
    </row>
    <row r="106" spans="1:7" hidden="1">
      <c r="A106" s="42">
        <v>99</v>
      </c>
      <c r="B106" s="43"/>
      <c r="C106" s="43"/>
      <c r="D106" s="43"/>
      <c r="E106" s="43"/>
      <c r="F106" s="44"/>
      <c r="G106" s="45">
        <f t="shared" si="3"/>
        <v>0</v>
      </c>
    </row>
    <row r="107" spans="1:7" hidden="1">
      <c r="A107" s="42">
        <v>100</v>
      </c>
      <c r="B107" s="43"/>
      <c r="C107" s="43"/>
      <c r="D107" s="43"/>
      <c r="E107" s="43"/>
      <c r="F107" s="44"/>
      <c r="G107" s="45">
        <f t="shared" si="3"/>
        <v>0</v>
      </c>
    </row>
    <row r="108" spans="1:7">
      <c r="A108" s="46"/>
      <c r="B108" s="47" t="s">
        <v>27</v>
      </c>
      <c r="C108" s="47"/>
      <c r="D108" s="47"/>
      <c r="E108" s="47"/>
      <c r="F108" s="48">
        <f>SUM(F8:F107)</f>
        <v>0</v>
      </c>
      <c r="G108" s="49">
        <f>SUM(G8:G107)</f>
        <v>0</v>
      </c>
    </row>
    <row r="109" spans="1:7">
      <c r="A109" s="50"/>
      <c r="B109" s="51"/>
      <c r="C109" s="51"/>
      <c r="D109" s="51"/>
      <c r="E109" s="51"/>
      <c r="F109" s="51"/>
      <c r="G109" s="51"/>
    </row>
    <row r="110" spans="1:7" ht="27.65" customHeight="1">
      <c r="A110" s="52" t="s">
        <v>28</v>
      </c>
      <c r="B110" s="53" t="s">
        <v>29</v>
      </c>
      <c r="C110" s="140" t="s">
        <v>150</v>
      </c>
      <c r="D110" s="140" t="s">
        <v>139</v>
      </c>
      <c r="E110" s="140" t="s">
        <v>138</v>
      </c>
      <c r="F110" s="140" t="s">
        <v>23</v>
      </c>
      <c r="G110" s="141" t="s">
        <v>24</v>
      </c>
    </row>
    <row r="111" spans="1:7">
      <c r="A111" s="42">
        <v>1</v>
      </c>
      <c r="B111" s="43"/>
      <c r="C111" s="43"/>
      <c r="D111" s="43"/>
      <c r="E111" s="43"/>
      <c r="F111" s="44"/>
      <c r="G111" s="45">
        <f t="shared" ref="G111:G142" si="4">IF(E111="ჩვეულებრივი",F111/$C$227,0)</f>
        <v>0</v>
      </c>
    </row>
    <row r="112" spans="1:7">
      <c r="A112" s="42">
        <v>2</v>
      </c>
      <c r="B112" s="43"/>
      <c r="C112" s="43"/>
      <c r="D112" s="43"/>
      <c r="E112" s="43"/>
      <c r="F112" s="44"/>
      <c r="G112" s="45">
        <f t="shared" si="4"/>
        <v>0</v>
      </c>
    </row>
    <row r="113" spans="1:7">
      <c r="A113" s="42">
        <v>3</v>
      </c>
      <c r="B113" s="43"/>
      <c r="C113" s="43"/>
      <c r="D113" s="43"/>
      <c r="E113" s="43"/>
      <c r="F113" s="44"/>
      <c r="G113" s="45">
        <f t="shared" si="4"/>
        <v>0</v>
      </c>
    </row>
    <row r="114" spans="1:7">
      <c r="A114" s="42">
        <v>4</v>
      </c>
      <c r="B114" s="43"/>
      <c r="C114" s="43"/>
      <c r="D114" s="43"/>
      <c r="E114" s="43"/>
      <c r="F114" s="44"/>
      <c r="G114" s="45">
        <f t="shared" si="4"/>
        <v>0</v>
      </c>
    </row>
    <row r="115" spans="1:7">
      <c r="A115" s="42">
        <v>5</v>
      </c>
      <c r="B115" s="43"/>
      <c r="C115" s="43"/>
      <c r="D115" s="43"/>
      <c r="E115" s="43"/>
      <c r="F115" s="44"/>
      <c r="G115" s="45">
        <f t="shared" si="4"/>
        <v>0</v>
      </c>
    </row>
    <row r="116" spans="1:7">
      <c r="A116" s="42">
        <v>6</v>
      </c>
      <c r="B116" s="43"/>
      <c r="C116" s="43"/>
      <c r="D116" s="43"/>
      <c r="E116" s="43"/>
      <c r="F116" s="44"/>
      <c r="G116" s="45">
        <f t="shared" si="4"/>
        <v>0</v>
      </c>
    </row>
    <row r="117" spans="1:7">
      <c r="A117" s="42">
        <v>7</v>
      </c>
      <c r="B117" s="43"/>
      <c r="C117" s="43"/>
      <c r="D117" s="43"/>
      <c r="E117" s="43"/>
      <c r="F117" s="44"/>
      <c r="G117" s="45">
        <f t="shared" si="4"/>
        <v>0</v>
      </c>
    </row>
    <row r="118" spans="1:7">
      <c r="A118" s="42">
        <v>8</v>
      </c>
      <c r="B118" s="43"/>
      <c r="C118" s="43"/>
      <c r="D118" s="43"/>
      <c r="E118" s="43"/>
      <c r="F118" s="44"/>
      <c r="G118" s="45">
        <f t="shared" si="4"/>
        <v>0</v>
      </c>
    </row>
    <row r="119" spans="1:7">
      <c r="A119" s="42">
        <v>9</v>
      </c>
      <c r="B119" s="43"/>
      <c r="C119" s="43"/>
      <c r="D119" s="43"/>
      <c r="E119" s="43"/>
      <c r="F119" s="44"/>
      <c r="G119" s="45">
        <f t="shared" si="4"/>
        <v>0</v>
      </c>
    </row>
    <row r="120" spans="1:7">
      <c r="A120" s="42">
        <v>10</v>
      </c>
      <c r="B120" s="43"/>
      <c r="C120" s="43"/>
      <c r="D120" s="43"/>
      <c r="E120" s="43"/>
      <c r="F120" s="44"/>
      <c r="G120" s="45">
        <f t="shared" si="4"/>
        <v>0</v>
      </c>
    </row>
    <row r="121" spans="1:7" hidden="1">
      <c r="A121" s="42">
        <v>11</v>
      </c>
      <c r="B121" s="43"/>
      <c r="C121" s="43"/>
      <c r="D121" s="43"/>
      <c r="E121" s="43"/>
      <c r="F121" s="44"/>
      <c r="G121" s="45">
        <f t="shared" si="4"/>
        <v>0</v>
      </c>
    </row>
    <row r="122" spans="1:7" hidden="1">
      <c r="A122" s="42">
        <v>12</v>
      </c>
      <c r="B122" s="43"/>
      <c r="C122" s="43"/>
      <c r="D122" s="43"/>
      <c r="E122" s="43"/>
      <c r="F122" s="44"/>
      <c r="G122" s="45">
        <f t="shared" si="4"/>
        <v>0</v>
      </c>
    </row>
    <row r="123" spans="1:7" hidden="1">
      <c r="A123" s="42">
        <v>13</v>
      </c>
      <c r="B123" s="43"/>
      <c r="C123" s="43"/>
      <c r="D123" s="43"/>
      <c r="E123" s="43"/>
      <c r="F123" s="44"/>
      <c r="G123" s="45">
        <f t="shared" si="4"/>
        <v>0</v>
      </c>
    </row>
    <row r="124" spans="1:7" hidden="1">
      <c r="A124" s="42">
        <v>14</v>
      </c>
      <c r="B124" s="43"/>
      <c r="C124" s="43"/>
      <c r="D124" s="43"/>
      <c r="E124" s="43"/>
      <c r="F124" s="44"/>
      <c r="G124" s="45">
        <f t="shared" si="4"/>
        <v>0</v>
      </c>
    </row>
    <row r="125" spans="1:7" hidden="1">
      <c r="A125" s="42">
        <v>15</v>
      </c>
      <c r="B125" s="43"/>
      <c r="C125" s="43"/>
      <c r="D125" s="43"/>
      <c r="E125" s="43"/>
      <c r="F125" s="44"/>
      <c r="G125" s="45">
        <f t="shared" si="4"/>
        <v>0</v>
      </c>
    </row>
    <row r="126" spans="1:7" hidden="1">
      <c r="A126" s="42">
        <v>16</v>
      </c>
      <c r="B126" s="43"/>
      <c r="C126" s="43"/>
      <c r="D126" s="43"/>
      <c r="E126" s="43"/>
      <c r="F126" s="44"/>
      <c r="G126" s="45">
        <f t="shared" si="4"/>
        <v>0</v>
      </c>
    </row>
    <row r="127" spans="1:7" hidden="1">
      <c r="A127" s="42">
        <v>17</v>
      </c>
      <c r="B127" s="43"/>
      <c r="C127" s="43"/>
      <c r="D127" s="43"/>
      <c r="E127" s="43"/>
      <c r="F127" s="44"/>
      <c r="G127" s="45">
        <f t="shared" si="4"/>
        <v>0</v>
      </c>
    </row>
    <row r="128" spans="1:7" hidden="1">
      <c r="A128" s="42">
        <v>18</v>
      </c>
      <c r="B128" s="43"/>
      <c r="C128" s="43"/>
      <c r="D128" s="43"/>
      <c r="E128" s="43"/>
      <c r="F128" s="44"/>
      <c r="G128" s="45">
        <f t="shared" si="4"/>
        <v>0</v>
      </c>
    </row>
    <row r="129" spans="1:7" hidden="1">
      <c r="A129" s="42">
        <v>19</v>
      </c>
      <c r="B129" s="43"/>
      <c r="C129" s="43"/>
      <c r="D129" s="43"/>
      <c r="E129" s="43"/>
      <c r="F129" s="44"/>
      <c r="G129" s="45">
        <f t="shared" si="4"/>
        <v>0</v>
      </c>
    </row>
    <row r="130" spans="1:7" hidden="1">
      <c r="A130" s="42">
        <v>20</v>
      </c>
      <c r="B130" s="43"/>
      <c r="C130" s="43"/>
      <c r="D130" s="43"/>
      <c r="E130" s="43"/>
      <c r="F130" s="44"/>
      <c r="G130" s="45">
        <f t="shared" si="4"/>
        <v>0</v>
      </c>
    </row>
    <row r="131" spans="1:7" hidden="1">
      <c r="A131" s="42">
        <v>21</v>
      </c>
      <c r="B131" s="43"/>
      <c r="C131" s="43"/>
      <c r="D131" s="43"/>
      <c r="E131" s="43"/>
      <c r="F131" s="44"/>
      <c r="G131" s="45">
        <f t="shared" si="4"/>
        <v>0</v>
      </c>
    </row>
    <row r="132" spans="1:7" hidden="1">
      <c r="A132" s="42">
        <v>22</v>
      </c>
      <c r="B132" s="43"/>
      <c r="C132" s="43"/>
      <c r="D132" s="43"/>
      <c r="E132" s="43"/>
      <c r="F132" s="44"/>
      <c r="G132" s="45">
        <f t="shared" si="4"/>
        <v>0</v>
      </c>
    </row>
    <row r="133" spans="1:7" hidden="1">
      <c r="A133" s="42">
        <v>23</v>
      </c>
      <c r="B133" s="43"/>
      <c r="C133" s="43"/>
      <c r="D133" s="43"/>
      <c r="E133" s="43"/>
      <c r="F133" s="44"/>
      <c r="G133" s="45">
        <f t="shared" si="4"/>
        <v>0</v>
      </c>
    </row>
    <row r="134" spans="1:7" hidden="1">
      <c r="A134" s="42">
        <v>24</v>
      </c>
      <c r="B134" s="43"/>
      <c r="C134" s="43"/>
      <c r="D134" s="43"/>
      <c r="E134" s="43"/>
      <c r="F134" s="44"/>
      <c r="G134" s="45">
        <f t="shared" si="4"/>
        <v>0</v>
      </c>
    </row>
    <row r="135" spans="1:7" hidden="1">
      <c r="A135" s="42">
        <v>25</v>
      </c>
      <c r="B135" s="43"/>
      <c r="C135" s="43"/>
      <c r="D135" s="43"/>
      <c r="E135" s="43"/>
      <c r="F135" s="44"/>
      <c r="G135" s="45">
        <f t="shared" si="4"/>
        <v>0</v>
      </c>
    </row>
    <row r="136" spans="1:7" hidden="1">
      <c r="A136" s="42">
        <v>26</v>
      </c>
      <c r="B136" s="43"/>
      <c r="C136" s="43"/>
      <c r="D136" s="43"/>
      <c r="E136" s="43"/>
      <c r="F136" s="44"/>
      <c r="G136" s="45">
        <f t="shared" si="4"/>
        <v>0</v>
      </c>
    </row>
    <row r="137" spans="1:7" hidden="1">
      <c r="A137" s="42">
        <v>27</v>
      </c>
      <c r="B137" s="43"/>
      <c r="C137" s="43"/>
      <c r="D137" s="43"/>
      <c r="E137" s="43"/>
      <c r="F137" s="44"/>
      <c r="G137" s="45">
        <f t="shared" si="4"/>
        <v>0</v>
      </c>
    </row>
    <row r="138" spans="1:7" hidden="1">
      <c r="A138" s="42">
        <v>28</v>
      </c>
      <c r="B138" s="43"/>
      <c r="C138" s="43"/>
      <c r="D138" s="43"/>
      <c r="E138" s="43"/>
      <c r="F138" s="44"/>
      <c r="G138" s="45">
        <f t="shared" si="4"/>
        <v>0</v>
      </c>
    </row>
    <row r="139" spans="1:7" hidden="1">
      <c r="A139" s="42">
        <v>29</v>
      </c>
      <c r="B139" s="43"/>
      <c r="C139" s="43"/>
      <c r="D139" s="43"/>
      <c r="E139" s="43"/>
      <c r="F139" s="44"/>
      <c r="G139" s="45">
        <f t="shared" si="4"/>
        <v>0</v>
      </c>
    </row>
    <row r="140" spans="1:7" hidden="1">
      <c r="A140" s="42">
        <v>30</v>
      </c>
      <c r="B140" s="43"/>
      <c r="C140" s="43"/>
      <c r="D140" s="43"/>
      <c r="E140" s="43"/>
      <c r="F140" s="44"/>
      <c r="G140" s="45">
        <f t="shared" si="4"/>
        <v>0</v>
      </c>
    </row>
    <row r="141" spans="1:7" hidden="1">
      <c r="A141" s="42">
        <v>31</v>
      </c>
      <c r="B141" s="43"/>
      <c r="C141" s="43"/>
      <c r="D141" s="43"/>
      <c r="E141" s="43"/>
      <c r="F141" s="44"/>
      <c r="G141" s="45">
        <f t="shared" si="4"/>
        <v>0</v>
      </c>
    </row>
    <row r="142" spans="1:7" hidden="1">
      <c r="A142" s="42">
        <v>32</v>
      </c>
      <c r="B142" s="43"/>
      <c r="C142" s="43"/>
      <c r="D142" s="43"/>
      <c r="E142" s="43"/>
      <c r="F142" s="44"/>
      <c r="G142" s="45">
        <f t="shared" si="4"/>
        <v>0</v>
      </c>
    </row>
    <row r="143" spans="1:7" hidden="1">
      <c r="A143" s="42">
        <v>33</v>
      </c>
      <c r="B143" s="43"/>
      <c r="C143" s="43"/>
      <c r="D143" s="43"/>
      <c r="E143" s="43"/>
      <c r="F143" s="44"/>
      <c r="G143" s="45">
        <f t="shared" ref="G143:G174" si="5">IF(E143="ჩვეულებრივი",F143/$C$227,0)</f>
        <v>0</v>
      </c>
    </row>
    <row r="144" spans="1:7" hidden="1">
      <c r="A144" s="42">
        <v>34</v>
      </c>
      <c r="B144" s="43"/>
      <c r="C144" s="43"/>
      <c r="D144" s="43"/>
      <c r="E144" s="43"/>
      <c r="F144" s="44"/>
      <c r="G144" s="45">
        <f t="shared" si="5"/>
        <v>0</v>
      </c>
    </row>
    <row r="145" spans="1:7" hidden="1">
      <c r="A145" s="42">
        <v>35</v>
      </c>
      <c r="B145" s="43"/>
      <c r="C145" s="43"/>
      <c r="D145" s="43"/>
      <c r="E145" s="43"/>
      <c r="F145" s="44"/>
      <c r="G145" s="45">
        <f t="shared" si="5"/>
        <v>0</v>
      </c>
    </row>
    <row r="146" spans="1:7" hidden="1">
      <c r="A146" s="42">
        <v>36</v>
      </c>
      <c r="B146" s="43"/>
      <c r="C146" s="43"/>
      <c r="D146" s="43"/>
      <c r="E146" s="43"/>
      <c r="F146" s="44"/>
      <c r="G146" s="45">
        <f t="shared" si="5"/>
        <v>0</v>
      </c>
    </row>
    <row r="147" spans="1:7" hidden="1">
      <c r="A147" s="42">
        <v>37</v>
      </c>
      <c r="B147" s="43"/>
      <c r="C147" s="43"/>
      <c r="D147" s="43"/>
      <c r="E147" s="43"/>
      <c r="F147" s="44"/>
      <c r="G147" s="45">
        <f t="shared" si="5"/>
        <v>0</v>
      </c>
    </row>
    <row r="148" spans="1:7" hidden="1">
      <c r="A148" s="42">
        <v>38</v>
      </c>
      <c r="B148" s="43"/>
      <c r="C148" s="43"/>
      <c r="D148" s="43"/>
      <c r="E148" s="43"/>
      <c r="F148" s="44"/>
      <c r="G148" s="45">
        <f t="shared" si="5"/>
        <v>0</v>
      </c>
    </row>
    <row r="149" spans="1:7" hidden="1">
      <c r="A149" s="42">
        <v>39</v>
      </c>
      <c r="B149" s="43"/>
      <c r="C149" s="43"/>
      <c r="D149" s="43"/>
      <c r="E149" s="43"/>
      <c r="F149" s="44"/>
      <c r="G149" s="45">
        <f t="shared" si="5"/>
        <v>0</v>
      </c>
    </row>
    <row r="150" spans="1:7" hidden="1">
      <c r="A150" s="42">
        <v>40</v>
      </c>
      <c r="B150" s="43"/>
      <c r="C150" s="43"/>
      <c r="D150" s="43"/>
      <c r="E150" s="43"/>
      <c r="F150" s="44"/>
      <c r="G150" s="45">
        <f t="shared" si="5"/>
        <v>0</v>
      </c>
    </row>
    <row r="151" spans="1:7" hidden="1">
      <c r="A151" s="42">
        <v>41</v>
      </c>
      <c r="B151" s="43"/>
      <c r="C151" s="43"/>
      <c r="D151" s="43"/>
      <c r="E151" s="43"/>
      <c r="F151" s="44"/>
      <c r="G151" s="45">
        <f t="shared" si="5"/>
        <v>0</v>
      </c>
    </row>
    <row r="152" spans="1:7" hidden="1">
      <c r="A152" s="42">
        <v>42</v>
      </c>
      <c r="B152" s="43"/>
      <c r="C152" s="43"/>
      <c r="D152" s="43"/>
      <c r="E152" s="43"/>
      <c r="F152" s="44"/>
      <c r="G152" s="45">
        <f t="shared" si="5"/>
        <v>0</v>
      </c>
    </row>
    <row r="153" spans="1:7" hidden="1">
      <c r="A153" s="42">
        <v>43</v>
      </c>
      <c r="B153" s="43"/>
      <c r="C153" s="43"/>
      <c r="D153" s="43"/>
      <c r="E153" s="43"/>
      <c r="F153" s="44"/>
      <c r="G153" s="45">
        <f t="shared" si="5"/>
        <v>0</v>
      </c>
    </row>
    <row r="154" spans="1:7" hidden="1">
      <c r="A154" s="42">
        <v>44</v>
      </c>
      <c r="B154" s="43"/>
      <c r="C154" s="43"/>
      <c r="D154" s="43"/>
      <c r="E154" s="43"/>
      <c r="F154" s="44"/>
      <c r="G154" s="45">
        <f t="shared" si="5"/>
        <v>0</v>
      </c>
    </row>
    <row r="155" spans="1:7" hidden="1">
      <c r="A155" s="42">
        <v>45</v>
      </c>
      <c r="B155" s="43"/>
      <c r="C155" s="43"/>
      <c r="D155" s="43"/>
      <c r="E155" s="43"/>
      <c r="F155" s="44"/>
      <c r="G155" s="45">
        <f t="shared" si="5"/>
        <v>0</v>
      </c>
    </row>
    <row r="156" spans="1:7" hidden="1">
      <c r="A156" s="42">
        <v>46</v>
      </c>
      <c r="B156" s="43"/>
      <c r="C156" s="43"/>
      <c r="D156" s="43"/>
      <c r="E156" s="43"/>
      <c r="F156" s="44"/>
      <c r="G156" s="45">
        <f t="shared" si="5"/>
        <v>0</v>
      </c>
    </row>
    <row r="157" spans="1:7" hidden="1">
      <c r="A157" s="42">
        <v>47</v>
      </c>
      <c r="B157" s="43"/>
      <c r="C157" s="43"/>
      <c r="D157" s="43"/>
      <c r="E157" s="43"/>
      <c r="F157" s="44"/>
      <c r="G157" s="45">
        <f t="shared" si="5"/>
        <v>0</v>
      </c>
    </row>
    <row r="158" spans="1:7" hidden="1">
      <c r="A158" s="42">
        <v>48</v>
      </c>
      <c r="B158" s="43"/>
      <c r="C158" s="43"/>
      <c r="D158" s="43"/>
      <c r="E158" s="43"/>
      <c r="F158" s="44"/>
      <c r="G158" s="45">
        <f t="shared" si="5"/>
        <v>0</v>
      </c>
    </row>
    <row r="159" spans="1:7" hidden="1">
      <c r="A159" s="42">
        <v>49</v>
      </c>
      <c r="B159" s="43"/>
      <c r="C159" s="43"/>
      <c r="D159" s="43"/>
      <c r="E159" s="43"/>
      <c r="F159" s="44"/>
      <c r="G159" s="45">
        <f t="shared" si="5"/>
        <v>0</v>
      </c>
    </row>
    <row r="160" spans="1:7" hidden="1">
      <c r="A160" s="42">
        <v>50</v>
      </c>
      <c r="B160" s="43"/>
      <c r="C160" s="43"/>
      <c r="D160" s="43"/>
      <c r="E160" s="43"/>
      <c r="F160" s="44"/>
      <c r="G160" s="45">
        <f t="shared" si="5"/>
        <v>0</v>
      </c>
    </row>
    <row r="161" spans="1:7" hidden="1">
      <c r="A161" s="42">
        <v>51</v>
      </c>
      <c r="B161" s="43"/>
      <c r="C161" s="43"/>
      <c r="D161" s="43"/>
      <c r="E161" s="43"/>
      <c r="F161" s="44"/>
      <c r="G161" s="45">
        <f t="shared" si="5"/>
        <v>0</v>
      </c>
    </row>
    <row r="162" spans="1:7" hidden="1">
      <c r="A162" s="42">
        <v>52</v>
      </c>
      <c r="B162" s="43"/>
      <c r="C162" s="43"/>
      <c r="D162" s="43"/>
      <c r="E162" s="43"/>
      <c r="F162" s="44"/>
      <c r="G162" s="45">
        <f t="shared" si="5"/>
        <v>0</v>
      </c>
    </row>
    <row r="163" spans="1:7" hidden="1">
      <c r="A163" s="42">
        <v>53</v>
      </c>
      <c r="B163" s="43"/>
      <c r="C163" s="43"/>
      <c r="D163" s="43"/>
      <c r="E163" s="43"/>
      <c r="F163" s="44"/>
      <c r="G163" s="45">
        <f t="shared" si="5"/>
        <v>0</v>
      </c>
    </row>
    <row r="164" spans="1:7" hidden="1">
      <c r="A164" s="42">
        <v>54</v>
      </c>
      <c r="B164" s="43"/>
      <c r="C164" s="43"/>
      <c r="D164" s="43"/>
      <c r="E164" s="43"/>
      <c r="F164" s="44"/>
      <c r="G164" s="45">
        <f t="shared" si="5"/>
        <v>0</v>
      </c>
    </row>
    <row r="165" spans="1:7" hidden="1">
      <c r="A165" s="42">
        <v>55</v>
      </c>
      <c r="B165" s="43"/>
      <c r="C165" s="43"/>
      <c r="D165" s="43"/>
      <c r="E165" s="43"/>
      <c r="F165" s="44"/>
      <c r="G165" s="45">
        <f t="shared" si="5"/>
        <v>0</v>
      </c>
    </row>
    <row r="166" spans="1:7" hidden="1">
      <c r="A166" s="42">
        <v>56</v>
      </c>
      <c r="B166" s="43"/>
      <c r="C166" s="43"/>
      <c r="D166" s="43"/>
      <c r="E166" s="43"/>
      <c r="F166" s="44"/>
      <c r="G166" s="45">
        <f t="shared" si="5"/>
        <v>0</v>
      </c>
    </row>
    <row r="167" spans="1:7" hidden="1">
      <c r="A167" s="42">
        <v>57</v>
      </c>
      <c r="B167" s="43"/>
      <c r="C167" s="43"/>
      <c r="D167" s="43"/>
      <c r="E167" s="43"/>
      <c r="F167" s="44"/>
      <c r="G167" s="45">
        <f t="shared" si="5"/>
        <v>0</v>
      </c>
    </row>
    <row r="168" spans="1:7" hidden="1">
      <c r="A168" s="42">
        <v>58</v>
      </c>
      <c r="B168" s="43"/>
      <c r="C168" s="43"/>
      <c r="D168" s="43"/>
      <c r="E168" s="43"/>
      <c r="F168" s="44"/>
      <c r="G168" s="45">
        <f t="shared" si="5"/>
        <v>0</v>
      </c>
    </row>
    <row r="169" spans="1:7" hidden="1">
      <c r="A169" s="42">
        <v>59</v>
      </c>
      <c r="B169" s="43"/>
      <c r="C169" s="43"/>
      <c r="D169" s="43"/>
      <c r="E169" s="43"/>
      <c r="F169" s="44"/>
      <c r="G169" s="45">
        <f t="shared" si="5"/>
        <v>0</v>
      </c>
    </row>
    <row r="170" spans="1:7" hidden="1">
      <c r="A170" s="42">
        <v>60</v>
      </c>
      <c r="B170" s="43"/>
      <c r="C170" s="43"/>
      <c r="D170" s="43"/>
      <c r="E170" s="43"/>
      <c r="F170" s="44"/>
      <c r="G170" s="45">
        <f t="shared" si="5"/>
        <v>0</v>
      </c>
    </row>
    <row r="171" spans="1:7" hidden="1">
      <c r="A171" s="42">
        <v>61</v>
      </c>
      <c r="B171" s="43"/>
      <c r="C171" s="43"/>
      <c r="D171" s="43"/>
      <c r="E171" s="43"/>
      <c r="F171" s="44"/>
      <c r="G171" s="45">
        <f t="shared" si="5"/>
        <v>0</v>
      </c>
    </row>
    <row r="172" spans="1:7" hidden="1">
      <c r="A172" s="42">
        <v>62</v>
      </c>
      <c r="B172" s="43"/>
      <c r="C172" s="43"/>
      <c r="D172" s="43"/>
      <c r="E172" s="43"/>
      <c r="F172" s="44"/>
      <c r="G172" s="45">
        <f t="shared" si="5"/>
        <v>0</v>
      </c>
    </row>
    <row r="173" spans="1:7" hidden="1">
      <c r="A173" s="42">
        <v>63</v>
      </c>
      <c r="B173" s="43"/>
      <c r="C173" s="43"/>
      <c r="D173" s="43"/>
      <c r="E173" s="43"/>
      <c r="F173" s="44"/>
      <c r="G173" s="45">
        <f t="shared" si="5"/>
        <v>0</v>
      </c>
    </row>
    <row r="174" spans="1:7" hidden="1">
      <c r="A174" s="42">
        <v>64</v>
      </c>
      <c r="B174" s="43"/>
      <c r="C174" s="43"/>
      <c r="D174" s="43"/>
      <c r="E174" s="43"/>
      <c r="F174" s="44"/>
      <c r="G174" s="45">
        <f t="shared" si="5"/>
        <v>0</v>
      </c>
    </row>
    <row r="175" spans="1:7" hidden="1">
      <c r="A175" s="42">
        <v>65</v>
      </c>
      <c r="B175" s="43"/>
      <c r="C175" s="43"/>
      <c r="D175" s="43"/>
      <c r="E175" s="43"/>
      <c r="F175" s="44"/>
      <c r="G175" s="45">
        <f t="shared" ref="G175:G206" si="6">IF(E175="ჩვეულებრივი",F175/$C$227,0)</f>
        <v>0</v>
      </c>
    </row>
    <row r="176" spans="1:7" hidden="1">
      <c r="A176" s="42">
        <v>66</v>
      </c>
      <c r="B176" s="43"/>
      <c r="C176" s="43"/>
      <c r="D176" s="43"/>
      <c r="E176" s="43"/>
      <c r="F176" s="44"/>
      <c r="G176" s="45">
        <f t="shared" si="6"/>
        <v>0</v>
      </c>
    </row>
    <row r="177" spans="1:7" hidden="1">
      <c r="A177" s="42">
        <v>67</v>
      </c>
      <c r="B177" s="43"/>
      <c r="C177" s="43"/>
      <c r="D177" s="43"/>
      <c r="E177" s="43"/>
      <c r="F177" s="44"/>
      <c r="G177" s="45">
        <f t="shared" si="6"/>
        <v>0</v>
      </c>
    </row>
    <row r="178" spans="1:7" hidden="1">
      <c r="A178" s="42">
        <v>68</v>
      </c>
      <c r="B178" s="43"/>
      <c r="C178" s="43"/>
      <c r="D178" s="43"/>
      <c r="E178" s="43"/>
      <c r="F178" s="44"/>
      <c r="G178" s="45">
        <f t="shared" si="6"/>
        <v>0</v>
      </c>
    </row>
    <row r="179" spans="1:7" hidden="1">
      <c r="A179" s="42">
        <v>69</v>
      </c>
      <c r="B179" s="43"/>
      <c r="C179" s="43"/>
      <c r="D179" s="43"/>
      <c r="E179" s="43"/>
      <c r="F179" s="44"/>
      <c r="G179" s="45">
        <f t="shared" si="6"/>
        <v>0</v>
      </c>
    </row>
    <row r="180" spans="1:7" hidden="1">
      <c r="A180" s="42">
        <v>70</v>
      </c>
      <c r="B180" s="43"/>
      <c r="C180" s="43"/>
      <c r="D180" s="43"/>
      <c r="E180" s="43"/>
      <c r="F180" s="44"/>
      <c r="G180" s="45">
        <f t="shared" si="6"/>
        <v>0</v>
      </c>
    </row>
    <row r="181" spans="1:7" hidden="1">
      <c r="A181" s="42">
        <v>71</v>
      </c>
      <c r="B181" s="43"/>
      <c r="C181" s="43"/>
      <c r="D181" s="43"/>
      <c r="E181" s="43"/>
      <c r="F181" s="44"/>
      <c r="G181" s="45">
        <f t="shared" si="6"/>
        <v>0</v>
      </c>
    </row>
    <row r="182" spans="1:7" hidden="1">
      <c r="A182" s="42">
        <v>72</v>
      </c>
      <c r="B182" s="43"/>
      <c r="C182" s="43"/>
      <c r="D182" s="43"/>
      <c r="E182" s="43"/>
      <c r="F182" s="44"/>
      <c r="G182" s="45">
        <f t="shared" si="6"/>
        <v>0</v>
      </c>
    </row>
    <row r="183" spans="1:7" hidden="1">
      <c r="A183" s="42">
        <v>73</v>
      </c>
      <c r="B183" s="43"/>
      <c r="C183" s="43"/>
      <c r="D183" s="43"/>
      <c r="E183" s="43"/>
      <c r="F183" s="44"/>
      <c r="G183" s="45">
        <f t="shared" si="6"/>
        <v>0</v>
      </c>
    </row>
    <row r="184" spans="1:7" hidden="1">
      <c r="A184" s="42">
        <v>74</v>
      </c>
      <c r="B184" s="43"/>
      <c r="C184" s="43"/>
      <c r="D184" s="43"/>
      <c r="E184" s="43"/>
      <c r="F184" s="44"/>
      <c r="G184" s="45">
        <f t="shared" si="6"/>
        <v>0</v>
      </c>
    </row>
    <row r="185" spans="1:7" hidden="1">
      <c r="A185" s="42">
        <v>75</v>
      </c>
      <c r="B185" s="43"/>
      <c r="C185" s="43"/>
      <c r="D185" s="43"/>
      <c r="E185" s="43"/>
      <c r="F185" s="44"/>
      <c r="G185" s="45">
        <f t="shared" si="6"/>
        <v>0</v>
      </c>
    </row>
    <row r="186" spans="1:7" hidden="1">
      <c r="A186" s="42">
        <v>76</v>
      </c>
      <c r="B186" s="43"/>
      <c r="C186" s="43"/>
      <c r="D186" s="43"/>
      <c r="E186" s="43"/>
      <c r="F186" s="44"/>
      <c r="G186" s="45">
        <f t="shared" si="6"/>
        <v>0</v>
      </c>
    </row>
    <row r="187" spans="1:7" hidden="1">
      <c r="A187" s="42">
        <v>77</v>
      </c>
      <c r="B187" s="43"/>
      <c r="C187" s="43"/>
      <c r="D187" s="43"/>
      <c r="E187" s="43"/>
      <c r="F187" s="44"/>
      <c r="G187" s="45">
        <f t="shared" si="6"/>
        <v>0</v>
      </c>
    </row>
    <row r="188" spans="1:7" hidden="1">
      <c r="A188" s="42">
        <v>78</v>
      </c>
      <c r="B188" s="43"/>
      <c r="C188" s="43"/>
      <c r="D188" s="43"/>
      <c r="E188" s="43"/>
      <c r="F188" s="44"/>
      <c r="G188" s="45">
        <f t="shared" si="6"/>
        <v>0</v>
      </c>
    </row>
    <row r="189" spans="1:7" hidden="1">
      <c r="A189" s="42">
        <v>79</v>
      </c>
      <c r="B189" s="43"/>
      <c r="C189" s="43"/>
      <c r="D189" s="43"/>
      <c r="E189" s="43"/>
      <c r="F189" s="44"/>
      <c r="G189" s="45">
        <f t="shared" si="6"/>
        <v>0</v>
      </c>
    </row>
    <row r="190" spans="1:7" hidden="1">
      <c r="A190" s="42">
        <v>80</v>
      </c>
      <c r="B190" s="43"/>
      <c r="C190" s="43"/>
      <c r="D190" s="43"/>
      <c r="E190" s="43"/>
      <c r="F190" s="44"/>
      <c r="G190" s="45">
        <f t="shared" si="6"/>
        <v>0</v>
      </c>
    </row>
    <row r="191" spans="1:7" hidden="1">
      <c r="A191" s="42">
        <v>81</v>
      </c>
      <c r="B191" s="43"/>
      <c r="C191" s="43"/>
      <c r="D191" s="43"/>
      <c r="E191" s="43"/>
      <c r="F191" s="44"/>
      <c r="G191" s="45">
        <f t="shared" si="6"/>
        <v>0</v>
      </c>
    </row>
    <row r="192" spans="1:7" hidden="1">
      <c r="A192" s="42">
        <v>82</v>
      </c>
      <c r="B192" s="43"/>
      <c r="C192" s="43"/>
      <c r="D192" s="43"/>
      <c r="E192" s="43"/>
      <c r="F192" s="44"/>
      <c r="G192" s="45">
        <f t="shared" si="6"/>
        <v>0</v>
      </c>
    </row>
    <row r="193" spans="1:7" hidden="1">
      <c r="A193" s="42">
        <v>83</v>
      </c>
      <c r="B193" s="43"/>
      <c r="C193" s="43"/>
      <c r="D193" s="43"/>
      <c r="E193" s="43"/>
      <c r="F193" s="44"/>
      <c r="G193" s="45">
        <f t="shared" si="6"/>
        <v>0</v>
      </c>
    </row>
    <row r="194" spans="1:7" hidden="1">
      <c r="A194" s="42">
        <v>84</v>
      </c>
      <c r="B194" s="43"/>
      <c r="C194" s="43"/>
      <c r="D194" s="43"/>
      <c r="E194" s="43"/>
      <c r="F194" s="44"/>
      <c r="G194" s="45">
        <f t="shared" si="6"/>
        <v>0</v>
      </c>
    </row>
    <row r="195" spans="1:7" hidden="1">
      <c r="A195" s="42">
        <v>85</v>
      </c>
      <c r="B195" s="43"/>
      <c r="C195" s="43"/>
      <c r="D195" s="43"/>
      <c r="E195" s="43"/>
      <c r="F195" s="44"/>
      <c r="G195" s="45">
        <f t="shared" si="6"/>
        <v>0</v>
      </c>
    </row>
    <row r="196" spans="1:7" hidden="1">
      <c r="A196" s="42">
        <v>86</v>
      </c>
      <c r="B196" s="43"/>
      <c r="C196" s="43"/>
      <c r="D196" s="43"/>
      <c r="E196" s="43"/>
      <c r="F196" s="44"/>
      <c r="G196" s="45">
        <f t="shared" si="6"/>
        <v>0</v>
      </c>
    </row>
    <row r="197" spans="1:7" hidden="1">
      <c r="A197" s="42">
        <v>87</v>
      </c>
      <c r="B197" s="43"/>
      <c r="C197" s="43"/>
      <c r="D197" s="43"/>
      <c r="E197" s="43"/>
      <c r="F197" s="44"/>
      <c r="G197" s="45">
        <f t="shared" si="6"/>
        <v>0</v>
      </c>
    </row>
    <row r="198" spans="1:7" hidden="1">
      <c r="A198" s="42">
        <v>88</v>
      </c>
      <c r="B198" s="43"/>
      <c r="C198" s="43"/>
      <c r="D198" s="43"/>
      <c r="E198" s="43"/>
      <c r="F198" s="44"/>
      <c r="G198" s="45">
        <f t="shared" si="6"/>
        <v>0</v>
      </c>
    </row>
    <row r="199" spans="1:7" hidden="1">
      <c r="A199" s="42">
        <v>89</v>
      </c>
      <c r="B199" s="43"/>
      <c r="C199" s="43"/>
      <c r="D199" s="43"/>
      <c r="E199" s="43"/>
      <c r="F199" s="44"/>
      <c r="G199" s="45">
        <f t="shared" si="6"/>
        <v>0</v>
      </c>
    </row>
    <row r="200" spans="1:7" hidden="1">
      <c r="A200" s="42">
        <v>90</v>
      </c>
      <c r="B200" s="43"/>
      <c r="C200" s="43"/>
      <c r="D200" s="43"/>
      <c r="E200" s="43"/>
      <c r="F200" s="44"/>
      <c r="G200" s="45">
        <f t="shared" si="6"/>
        <v>0</v>
      </c>
    </row>
    <row r="201" spans="1:7" hidden="1">
      <c r="A201" s="42">
        <v>91</v>
      </c>
      <c r="B201" s="43"/>
      <c r="C201" s="43"/>
      <c r="D201" s="43"/>
      <c r="E201" s="43"/>
      <c r="F201" s="44"/>
      <c r="G201" s="45">
        <f t="shared" si="6"/>
        <v>0</v>
      </c>
    </row>
    <row r="202" spans="1:7" hidden="1">
      <c r="A202" s="42">
        <v>92</v>
      </c>
      <c r="B202" s="43"/>
      <c r="C202" s="43"/>
      <c r="D202" s="43"/>
      <c r="E202" s="43"/>
      <c r="F202" s="44"/>
      <c r="G202" s="45">
        <f t="shared" si="6"/>
        <v>0</v>
      </c>
    </row>
    <row r="203" spans="1:7" hidden="1">
      <c r="A203" s="42">
        <v>93</v>
      </c>
      <c r="B203" s="43"/>
      <c r="C203" s="43"/>
      <c r="D203" s="43"/>
      <c r="E203" s="43"/>
      <c r="F203" s="44"/>
      <c r="G203" s="45">
        <f t="shared" si="6"/>
        <v>0</v>
      </c>
    </row>
    <row r="204" spans="1:7" hidden="1">
      <c r="A204" s="42">
        <v>94</v>
      </c>
      <c r="B204" s="43"/>
      <c r="C204" s="43"/>
      <c r="D204" s="43"/>
      <c r="E204" s="43"/>
      <c r="F204" s="44"/>
      <c r="G204" s="45">
        <f t="shared" si="6"/>
        <v>0</v>
      </c>
    </row>
    <row r="205" spans="1:7" hidden="1">
      <c r="A205" s="42">
        <v>95</v>
      </c>
      <c r="B205" s="43"/>
      <c r="C205" s="43"/>
      <c r="D205" s="43"/>
      <c r="E205" s="43"/>
      <c r="F205" s="44"/>
      <c r="G205" s="45">
        <f t="shared" si="6"/>
        <v>0</v>
      </c>
    </row>
    <row r="206" spans="1:7" hidden="1">
      <c r="A206" s="42">
        <v>96</v>
      </c>
      <c r="B206" s="43"/>
      <c r="C206" s="43"/>
      <c r="D206" s="43"/>
      <c r="E206" s="43"/>
      <c r="F206" s="44"/>
      <c r="G206" s="45">
        <f t="shared" si="6"/>
        <v>0</v>
      </c>
    </row>
    <row r="207" spans="1:7" hidden="1">
      <c r="A207" s="42">
        <v>97</v>
      </c>
      <c r="B207" s="43"/>
      <c r="C207" s="43"/>
      <c r="D207" s="43"/>
      <c r="E207" s="43"/>
      <c r="F207" s="44"/>
      <c r="G207" s="45">
        <f t="shared" ref="G207:G210" si="7">IF(E207="ჩვეულებრივი",F207/$C$227,0)</f>
        <v>0</v>
      </c>
    </row>
    <row r="208" spans="1:7" hidden="1">
      <c r="A208" s="42">
        <v>98</v>
      </c>
      <c r="B208" s="43"/>
      <c r="C208" s="43"/>
      <c r="D208" s="43"/>
      <c r="E208" s="43"/>
      <c r="F208" s="44"/>
      <c r="G208" s="45">
        <f t="shared" si="7"/>
        <v>0</v>
      </c>
    </row>
    <row r="209" spans="1:7" hidden="1">
      <c r="A209" s="42">
        <v>99</v>
      </c>
      <c r="B209" s="43"/>
      <c r="C209" s="43"/>
      <c r="D209" s="43"/>
      <c r="E209" s="43"/>
      <c r="F209" s="44"/>
      <c r="G209" s="45">
        <f t="shared" si="7"/>
        <v>0</v>
      </c>
    </row>
    <row r="210" spans="1:7" hidden="1">
      <c r="A210" s="42">
        <v>100</v>
      </c>
      <c r="B210" s="43"/>
      <c r="C210" s="43"/>
      <c r="D210" s="43"/>
      <c r="E210" s="43"/>
      <c r="F210" s="44"/>
      <c r="G210" s="45">
        <f t="shared" si="7"/>
        <v>0</v>
      </c>
    </row>
    <row r="211" spans="1:7">
      <c r="A211" s="54"/>
      <c r="B211" s="55" t="s">
        <v>30</v>
      </c>
      <c r="C211" s="56"/>
      <c r="D211" s="57"/>
      <c r="E211" s="57"/>
      <c r="F211" s="58">
        <f>SUM(F111:F210)</f>
        <v>0</v>
      </c>
      <c r="G211" s="45">
        <f>SUM(G111:G210)</f>
        <v>0</v>
      </c>
    </row>
    <row r="212" spans="1:7">
      <c r="A212" s="59"/>
      <c r="B212" s="60" t="s">
        <v>31</v>
      </c>
      <c r="C212" s="61"/>
      <c r="D212" s="62"/>
      <c r="E212" s="62"/>
      <c r="F212" s="48">
        <f>F108+F211</f>
        <v>0</v>
      </c>
      <c r="G212" s="49">
        <f>G108+G211</f>
        <v>0</v>
      </c>
    </row>
    <row r="213" spans="1:7">
      <c r="A213" s="63"/>
      <c r="B213" s="63"/>
      <c r="C213" s="63"/>
      <c r="D213" s="63"/>
      <c r="E213" s="63"/>
      <c r="F213" s="64"/>
      <c r="G213" s="63"/>
    </row>
    <row r="214" spans="1:7">
      <c r="A214" s="52" t="s">
        <v>32</v>
      </c>
      <c r="B214" s="65" t="s">
        <v>33</v>
      </c>
      <c r="C214" s="66" t="s">
        <v>150</v>
      </c>
      <c r="D214" s="66" t="s">
        <v>151</v>
      </c>
      <c r="E214" s="67"/>
      <c r="F214" s="66" t="s">
        <v>23</v>
      </c>
      <c r="G214" s="68"/>
    </row>
    <row r="215" spans="1:7">
      <c r="A215" s="42">
        <v>1</v>
      </c>
      <c r="B215" s="43"/>
      <c r="C215" s="43"/>
      <c r="D215" s="111"/>
      <c r="E215" s="43"/>
      <c r="F215" s="44"/>
      <c r="G215" s="45">
        <f>IF($C$227&gt;0,F215/$C$227,0)</f>
        <v>0</v>
      </c>
    </row>
    <row r="216" spans="1:7">
      <c r="A216" s="42">
        <v>2</v>
      </c>
      <c r="B216" s="43"/>
      <c r="C216" s="43"/>
      <c r="D216" s="111"/>
      <c r="E216" s="43"/>
      <c r="F216" s="44"/>
      <c r="G216" s="45">
        <f t="shared" ref="G216:G224" si="8">IF($C$227&gt;0,F216/$C$227,0)</f>
        <v>0</v>
      </c>
    </row>
    <row r="217" spans="1:7">
      <c r="A217" s="42">
        <v>3</v>
      </c>
      <c r="B217" s="43"/>
      <c r="C217" s="43"/>
      <c r="D217" s="111"/>
      <c r="E217" s="43"/>
      <c r="F217" s="44"/>
      <c r="G217" s="45">
        <f t="shared" si="8"/>
        <v>0</v>
      </c>
    </row>
    <row r="218" spans="1:7">
      <c r="A218" s="42">
        <v>4</v>
      </c>
      <c r="B218" s="43"/>
      <c r="C218" s="43"/>
      <c r="D218" s="111"/>
      <c r="E218" s="43"/>
      <c r="F218" s="44"/>
      <c r="G218" s="45">
        <f t="shared" si="8"/>
        <v>0</v>
      </c>
    </row>
    <row r="219" spans="1:7">
      <c r="A219" s="42">
        <v>5</v>
      </c>
      <c r="B219" s="43"/>
      <c r="C219" s="43"/>
      <c r="D219" s="111"/>
      <c r="E219" s="43"/>
      <c r="F219" s="44"/>
      <c r="G219" s="45">
        <f t="shared" si="8"/>
        <v>0</v>
      </c>
    </row>
    <row r="220" spans="1:7" hidden="1">
      <c r="A220" s="42">
        <v>6</v>
      </c>
      <c r="B220" s="43"/>
      <c r="C220" s="43"/>
      <c r="D220" s="111"/>
      <c r="E220" s="43"/>
      <c r="F220" s="44"/>
      <c r="G220" s="45">
        <f t="shared" si="8"/>
        <v>0</v>
      </c>
    </row>
    <row r="221" spans="1:7" hidden="1">
      <c r="A221" s="42">
        <v>7</v>
      </c>
      <c r="B221" s="43"/>
      <c r="C221" s="43"/>
      <c r="D221" s="111"/>
      <c r="E221" s="43"/>
      <c r="F221" s="44"/>
      <c r="G221" s="45">
        <f t="shared" si="8"/>
        <v>0</v>
      </c>
    </row>
    <row r="222" spans="1:7" hidden="1">
      <c r="A222" s="42">
        <v>8</v>
      </c>
      <c r="B222" s="43"/>
      <c r="C222" s="43"/>
      <c r="D222" s="111"/>
      <c r="E222" s="43"/>
      <c r="F222" s="44"/>
      <c r="G222" s="45">
        <f t="shared" si="8"/>
        <v>0</v>
      </c>
    </row>
    <row r="223" spans="1:7" hidden="1">
      <c r="A223" s="42">
        <v>9</v>
      </c>
      <c r="B223" s="43"/>
      <c r="C223" s="43"/>
      <c r="D223" s="111"/>
      <c r="E223" s="43"/>
      <c r="F223" s="44"/>
      <c r="G223" s="45">
        <f t="shared" si="8"/>
        <v>0</v>
      </c>
    </row>
    <row r="224" spans="1:7" hidden="1">
      <c r="A224" s="69">
        <v>10</v>
      </c>
      <c r="B224" s="70"/>
      <c r="C224" s="70"/>
      <c r="D224" s="112"/>
      <c r="E224" s="70"/>
      <c r="F224" s="71"/>
      <c r="G224" s="45">
        <f t="shared" si="8"/>
        <v>0</v>
      </c>
    </row>
    <row r="226" spans="1:7">
      <c r="A226" s="52" t="s">
        <v>147</v>
      </c>
      <c r="B226" s="65" t="s">
        <v>148</v>
      </c>
      <c r="C226" s="138" t="s">
        <v>149</v>
      </c>
    </row>
    <row r="227" spans="1:7">
      <c r="A227" s="42">
        <v>1</v>
      </c>
      <c r="B227" s="72" t="s">
        <v>140</v>
      </c>
      <c r="C227" s="73">
        <f>SUMIFS(F:F,E:E,"ჩვეულებრივი")</f>
        <v>0</v>
      </c>
    </row>
    <row r="228" spans="1:7">
      <c r="A228" s="69">
        <v>2</v>
      </c>
      <c r="B228" s="74" t="s">
        <v>141</v>
      </c>
      <c r="C228" s="75">
        <f>SUMIFS(F:F,E:E,"პრივილეგირებული")</f>
        <v>0</v>
      </c>
    </row>
    <row r="230" spans="1:7">
      <c r="A230" s="52" t="s">
        <v>182</v>
      </c>
      <c r="B230" s="139" t="s">
        <v>187</v>
      </c>
      <c r="C230" s="134" t="s">
        <v>175</v>
      </c>
      <c r="D230" s="134" t="s">
        <v>151</v>
      </c>
      <c r="E230" s="135" t="s">
        <v>176</v>
      </c>
      <c r="F230" s="134" t="s">
        <v>177</v>
      </c>
      <c r="G230" s="136" t="s">
        <v>8</v>
      </c>
    </row>
    <row r="231" spans="1:7">
      <c r="A231" s="124">
        <v>1</v>
      </c>
      <c r="B231" s="126"/>
      <c r="C231" s="127"/>
      <c r="D231" s="190"/>
      <c r="E231" s="128"/>
      <c r="F231" s="127"/>
      <c r="G231" s="129"/>
    </row>
    <row r="232" spans="1:7">
      <c r="A232" s="124">
        <v>2</v>
      </c>
      <c r="B232" s="126"/>
      <c r="C232" s="127"/>
      <c r="D232" s="190"/>
      <c r="E232" s="128"/>
      <c r="F232" s="127"/>
      <c r="G232" s="129"/>
    </row>
    <row r="233" spans="1:7">
      <c r="A233" s="124">
        <v>3</v>
      </c>
      <c r="B233" s="126"/>
      <c r="C233" s="127"/>
      <c r="D233" s="190"/>
      <c r="E233" s="128"/>
      <c r="F233" s="127"/>
      <c r="G233" s="129"/>
    </row>
    <row r="234" spans="1:7">
      <c r="A234" s="124">
        <v>4</v>
      </c>
      <c r="B234" s="126"/>
      <c r="C234" s="127"/>
      <c r="D234" s="190"/>
      <c r="E234" s="128"/>
      <c r="F234" s="127"/>
      <c r="G234" s="129"/>
    </row>
    <row r="235" spans="1:7">
      <c r="A235" s="125">
        <v>5</v>
      </c>
      <c r="B235" s="130"/>
      <c r="C235" s="131"/>
      <c r="D235" s="191"/>
      <c r="E235" s="132"/>
      <c r="F235" s="131"/>
      <c r="G235" s="133"/>
    </row>
  </sheetData>
  <sheetProtection formatRows="0"/>
  <mergeCells count="5">
    <mergeCell ref="C5:C6"/>
    <mergeCell ref="A5:A6"/>
    <mergeCell ref="B5:B6"/>
    <mergeCell ref="D5:D6"/>
    <mergeCell ref="E5:E6"/>
  </mergeCells>
  <conditionalFormatting sqref="B8:C106">
    <cfRule type="expression" dxfId="7" priority="7">
      <formula>AND($B8="",$B9&lt;&gt;"")</formula>
    </cfRule>
  </conditionalFormatting>
  <conditionalFormatting sqref="B111:C209">
    <cfRule type="expression" dxfId="6" priority="6">
      <formula>AND($B111="",$B112&lt;&gt;"")</formula>
    </cfRule>
  </conditionalFormatting>
  <conditionalFormatting sqref="C231:D235">
    <cfRule type="expression" dxfId="5" priority="5">
      <formula>AND($B231&lt;&gt;"",$C231="")</formula>
    </cfRule>
  </conditionalFormatting>
  <conditionalFormatting sqref="E231:E235">
    <cfRule type="expression" dxfId="4" priority="3">
      <formula>AND($B231&lt;&gt;"",$E231="")</formula>
    </cfRule>
  </conditionalFormatting>
  <conditionalFormatting sqref="F231:F235">
    <cfRule type="expression" dxfId="3" priority="2">
      <formula>AND($B231&lt;&gt;"",$F231="")</formula>
    </cfRule>
  </conditionalFormatting>
  <conditionalFormatting sqref="B231:B235">
    <cfRule type="expression" dxfId="2" priority="1">
      <formula>AND($B231="",$B232&lt;&gt;"")</formula>
    </cfRule>
  </conditionalFormatting>
  <conditionalFormatting sqref="G231:G235">
    <cfRule type="expression" dxfId="1" priority="11">
      <formula>AND($B231&lt;&gt;"",$G231="")</formula>
    </cfRule>
  </conditionalFormatting>
  <dataValidations count="5">
    <dataValidation operator="greaterThanOrEqual" allowBlank="1" showInputMessage="1" showErrorMessage="1" error="Date" promptTitle="Reporting Period" sqref="B2"/>
    <dataValidation type="date" operator="greaterThanOrEqual" allowBlank="1" showInputMessage="1" showErrorMessage="1" errorTitle="გამოიყენეთ თარიღის ფორმატი" error="თარიღი ჩაწერეთ შემდეგი ფორმატით:_x000a_31/01/2018 ან 01/31/2018" sqref="E231:E235">
      <formula1>18294</formula1>
    </dataValidation>
    <dataValidation type="decimal" allowBlank="1" showInputMessage="1" showErrorMessage="1" sqref="F8:F224">
      <formula1>-100000000</formula1>
      <formula2>100000000</formula2>
    </dataValidation>
    <dataValidation type="list" allowBlank="1" showInputMessage="1" showErrorMessage="1" sqref="D8:D107">
      <formula1>$AA$2:$AA$7</formula1>
    </dataValidation>
    <dataValidation type="list" allowBlank="1" showInputMessage="1" showErrorMessage="1" sqref="E111:E210">
      <formula1>$AB$2:$AB$3</formula1>
    </dataValidation>
  </dataValidations>
  <pageMargins left="0.7" right="0.7" top="0.75" bottom="0.75" header="0.3" footer="0.3"/>
  <pageSetup paperSize="9" scale="2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Info!$AA$2:$AA$7</xm:f>
          </x14:formula1>
          <xm:sqref>D111:D210</xm:sqref>
        </x14:dataValidation>
        <x14:dataValidation type="list" allowBlank="1" showInputMessage="1" showErrorMessage="1">
          <x14:formula1>
            <xm:f>Info!$AB$2:$AB$3</xm:f>
          </x14:formula1>
          <xm:sqref>E8:E107</xm:sqref>
        </x14:dataValidation>
        <x14:dataValidation type="list" allowBlank="1" showInputMessage="1" showErrorMessage="1">
          <x14:formula1>
            <xm:f>Info!$AC$2:$AC$5</xm:f>
          </x14:formula1>
          <xm:sqref>C231:C235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showGridLines="0" view="pageBreakPreview" zoomScale="60" zoomScaleNormal="100" workbookViewId="0">
      <selection activeCell="B6" sqref="B6"/>
    </sheetView>
  </sheetViews>
  <sheetFormatPr defaultRowHeight="14.5"/>
  <cols>
    <col min="1" max="1" width="7.54296875" style="116" bestFit="1" customWidth="1"/>
    <col min="2" max="4" width="22.54296875" customWidth="1"/>
    <col min="5" max="5" width="25.90625" customWidth="1"/>
    <col min="6" max="6" width="13" customWidth="1"/>
    <col min="7" max="7" width="14.453125" customWidth="1"/>
    <col min="8" max="8" width="25.08984375" customWidth="1"/>
    <col min="9" max="9" width="18.36328125" customWidth="1"/>
    <col min="10" max="10" width="18.6328125" customWidth="1"/>
  </cols>
  <sheetData>
    <row r="1" spans="1:10">
      <c r="A1" s="26" t="s">
        <v>152</v>
      </c>
      <c r="B1" s="27">
        <f>Info!C4</f>
        <v>0</v>
      </c>
    </row>
    <row r="2" spans="1:10">
      <c r="A2" s="26" t="s">
        <v>14</v>
      </c>
      <c r="B2" s="29" t="e">
        <f ca="1">Info!C7</f>
        <v>#VALUE!</v>
      </c>
    </row>
    <row r="4" spans="1:10" ht="15" thickBot="1">
      <c r="B4" t="s">
        <v>184</v>
      </c>
    </row>
    <row r="5" spans="1:10" ht="28.75" customHeight="1" thickBot="1">
      <c r="A5" s="117" t="s">
        <v>160</v>
      </c>
      <c r="B5" s="121" t="s">
        <v>165</v>
      </c>
      <c r="C5" s="121" t="s">
        <v>166</v>
      </c>
      <c r="D5" s="121" t="s">
        <v>183</v>
      </c>
      <c r="E5" s="121" t="s">
        <v>167</v>
      </c>
      <c r="F5" s="121" t="s">
        <v>168</v>
      </c>
      <c r="G5" s="121" t="s">
        <v>154</v>
      </c>
      <c r="H5" s="121" t="s">
        <v>185</v>
      </c>
      <c r="I5" s="122" t="s">
        <v>169</v>
      </c>
      <c r="J5" s="123" t="s">
        <v>170</v>
      </c>
    </row>
    <row r="6" spans="1:10">
      <c r="A6" s="118">
        <v>1</v>
      </c>
      <c r="B6" s="170"/>
      <c r="C6" s="179"/>
      <c r="D6" s="171"/>
      <c r="E6" s="171"/>
      <c r="F6" s="182"/>
      <c r="G6" s="171"/>
      <c r="H6" s="185"/>
      <c r="I6" s="187"/>
      <c r="J6" s="172"/>
    </row>
    <row r="7" spans="1:10">
      <c r="A7" s="119">
        <v>2</v>
      </c>
      <c r="B7" s="173"/>
      <c r="C7" s="180"/>
      <c r="D7" s="174"/>
      <c r="E7" s="174"/>
      <c r="F7" s="183"/>
      <c r="G7" s="174"/>
      <c r="H7" s="168"/>
      <c r="I7" s="188"/>
      <c r="J7" s="175"/>
    </row>
    <row r="8" spans="1:10">
      <c r="A8" s="119">
        <v>3</v>
      </c>
      <c r="B8" s="173"/>
      <c r="C8" s="180"/>
      <c r="D8" s="174"/>
      <c r="E8" s="174"/>
      <c r="F8" s="183"/>
      <c r="G8" s="174"/>
      <c r="H8" s="168"/>
      <c r="I8" s="188"/>
      <c r="J8" s="175"/>
    </row>
    <row r="9" spans="1:10">
      <c r="A9" s="119">
        <v>4</v>
      </c>
      <c r="B9" s="173"/>
      <c r="C9" s="180"/>
      <c r="D9" s="174"/>
      <c r="E9" s="174"/>
      <c r="F9" s="183"/>
      <c r="G9" s="174"/>
      <c r="H9" s="168"/>
      <c r="I9" s="188"/>
      <c r="J9" s="175"/>
    </row>
    <row r="10" spans="1:10">
      <c r="A10" s="119">
        <v>5</v>
      </c>
      <c r="B10" s="173"/>
      <c r="C10" s="180"/>
      <c r="D10" s="174"/>
      <c r="E10" s="174"/>
      <c r="F10" s="183"/>
      <c r="G10" s="174"/>
      <c r="H10" s="168"/>
      <c r="I10" s="188"/>
      <c r="J10" s="175"/>
    </row>
    <row r="11" spans="1:10">
      <c r="A11" s="119">
        <v>6</v>
      </c>
      <c r="B11" s="173"/>
      <c r="C11" s="180"/>
      <c r="D11" s="174"/>
      <c r="E11" s="174"/>
      <c r="F11" s="183"/>
      <c r="G11" s="174"/>
      <c r="H11" s="168"/>
      <c r="I11" s="188"/>
      <c r="J11" s="175"/>
    </row>
    <row r="12" spans="1:10">
      <c r="A12" s="119">
        <v>7</v>
      </c>
      <c r="B12" s="173"/>
      <c r="C12" s="180"/>
      <c r="D12" s="174"/>
      <c r="E12" s="174"/>
      <c r="F12" s="183"/>
      <c r="G12" s="174"/>
      <c r="H12" s="168"/>
      <c r="I12" s="188"/>
      <c r="J12" s="175"/>
    </row>
    <row r="13" spans="1:10">
      <c r="A13" s="119">
        <v>8</v>
      </c>
      <c r="B13" s="173"/>
      <c r="C13" s="180"/>
      <c r="D13" s="174"/>
      <c r="E13" s="174"/>
      <c r="F13" s="183"/>
      <c r="G13" s="174"/>
      <c r="H13" s="168"/>
      <c r="I13" s="188"/>
      <c r="J13" s="175"/>
    </row>
    <row r="14" spans="1:10">
      <c r="A14" s="119">
        <v>9</v>
      </c>
      <c r="B14" s="173"/>
      <c r="C14" s="180"/>
      <c r="D14" s="174"/>
      <c r="E14" s="174"/>
      <c r="F14" s="183"/>
      <c r="G14" s="174"/>
      <c r="H14" s="168"/>
      <c r="I14" s="188"/>
      <c r="J14" s="175"/>
    </row>
    <row r="15" spans="1:10">
      <c r="A15" s="119">
        <v>10</v>
      </c>
      <c r="B15" s="173"/>
      <c r="C15" s="180"/>
      <c r="D15" s="174"/>
      <c r="E15" s="174"/>
      <c r="F15" s="183"/>
      <c r="G15" s="174"/>
      <c r="H15" s="168"/>
      <c r="I15" s="188"/>
      <c r="J15" s="175"/>
    </row>
    <row r="16" spans="1:10">
      <c r="A16" s="119">
        <v>11</v>
      </c>
      <c r="B16" s="173"/>
      <c r="C16" s="180"/>
      <c r="D16" s="174"/>
      <c r="E16" s="174"/>
      <c r="F16" s="183"/>
      <c r="G16" s="174"/>
      <c r="H16" s="168"/>
      <c r="I16" s="188"/>
      <c r="J16" s="175"/>
    </row>
    <row r="17" spans="1:10">
      <c r="A17" s="119">
        <v>12</v>
      </c>
      <c r="B17" s="173"/>
      <c r="C17" s="180"/>
      <c r="D17" s="174"/>
      <c r="E17" s="174"/>
      <c r="F17" s="183"/>
      <c r="G17" s="174"/>
      <c r="H17" s="168"/>
      <c r="I17" s="188"/>
      <c r="J17" s="175"/>
    </row>
    <row r="18" spans="1:10">
      <c r="A18" s="119">
        <v>13</v>
      </c>
      <c r="B18" s="173"/>
      <c r="C18" s="180"/>
      <c r="D18" s="174"/>
      <c r="E18" s="174"/>
      <c r="F18" s="183"/>
      <c r="G18" s="174"/>
      <c r="H18" s="168"/>
      <c r="I18" s="188"/>
      <c r="J18" s="175"/>
    </row>
    <row r="19" spans="1:10">
      <c r="A19" s="119">
        <v>14</v>
      </c>
      <c r="B19" s="173"/>
      <c r="C19" s="180"/>
      <c r="D19" s="174"/>
      <c r="E19" s="174"/>
      <c r="F19" s="183"/>
      <c r="G19" s="174"/>
      <c r="H19" s="168"/>
      <c r="I19" s="188"/>
      <c r="J19" s="175"/>
    </row>
    <row r="20" spans="1:10">
      <c r="A20" s="119">
        <v>15</v>
      </c>
      <c r="B20" s="173"/>
      <c r="C20" s="180"/>
      <c r="D20" s="174"/>
      <c r="E20" s="174"/>
      <c r="F20" s="183"/>
      <c r="G20" s="174"/>
      <c r="H20" s="168"/>
      <c r="I20" s="188"/>
      <c r="J20" s="175"/>
    </row>
    <row r="21" spans="1:10">
      <c r="A21" s="119">
        <v>16</v>
      </c>
      <c r="B21" s="173"/>
      <c r="C21" s="180"/>
      <c r="D21" s="174"/>
      <c r="E21" s="174"/>
      <c r="F21" s="183"/>
      <c r="G21" s="174"/>
      <c r="H21" s="168"/>
      <c r="I21" s="188"/>
      <c r="J21" s="175"/>
    </row>
    <row r="22" spans="1:10">
      <c r="A22" s="119">
        <v>17</v>
      </c>
      <c r="B22" s="173"/>
      <c r="C22" s="180"/>
      <c r="D22" s="174"/>
      <c r="E22" s="174"/>
      <c r="F22" s="183"/>
      <c r="G22" s="174"/>
      <c r="H22" s="168"/>
      <c r="I22" s="188"/>
      <c r="J22" s="175"/>
    </row>
    <row r="23" spans="1:10">
      <c r="A23" s="119">
        <v>18</v>
      </c>
      <c r="B23" s="173"/>
      <c r="C23" s="180"/>
      <c r="D23" s="174"/>
      <c r="E23" s="174"/>
      <c r="F23" s="183"/>
      <c r="G23" s="174"/>
      <c r="H23" s="168"/>
      <c r="I23" s="188"/>
      <c r="J23" s="175"/>
    </row>
    <row r="24" spans="1:10">
      <c r="A24" s="119">
        <v>19</v>
      </c>
      <c r="B24" s="173"/>
      <c r="C24" s="180"/>
      <c r="D24" s="174"/>
      <c r="E24" s="174"/>
      <c r="F24" s="183"/>
      <c r="G24" s="174"/>
      <c r="H24" s="168"/>
      <c r="I24" s="188"/>
      <c r="J24" s="175"/>
    </row>
    <row r="25" spans="1:10">
      <c r="A25" s="119">
        <v>20</v>
      </c>
      <c r="B25" s="173"/>
      <c r="C25" s="180"/>
      <c r="D25" s="174"/>
      <c r="E25" s="174"/>
      <c r="F25" s="183"/>
      <c r="G25" s="174"/>
      <c r="H25" s="168"/>
      <c r="I25" s="188"/>
      <c r="J25" s="175"/>
    </row>
    <row r="26" spans="1:10">
      <c r="A26" s="119">
        <v>21</v>
      </c>
      <c r="B26" s="173"/>
      <c r="C26" s="180"/>
      <c r="D26" s="174"/>
      <c r="E26" s="174"/>
      <c r="F26" s="183"/>
      <c r="G26" s="174"/>
      <c r="H26" s="168"/>
      <c r="I26" s="188"/>
      <c r="J26" s="175"/>
    </row>
    <row r="27" spans="1:10">
      <c r="A27" s="119">
        <v>22</v>
      </c>
      <c r="B27" s="173"/>
      <c r="C27" s="180"/>
      <c r="D27" s="174"/>
      <c r="E27" s="174"/>
      <c r="F27" s="183"/>
      <c r="G27" s="174"/>
      <c r="H27" s="168"/>
      <c r="I27" s="188"/>
      <c r="J27" s="175"/>
    </row>
    <row r="28" spans="1:10">
      <c r="A28" s="119">
        <v>23</v>
      </c>
      <c r="B28" s="173"/>
      <c r="C28" s="180"/>
      <c r="D28" s="174"/>
      <c r="E28" s="174"/>
      <c r="F28" s="183"/>
      <c r="G28" s="174"/>
      <c r="H28" s="168"/>
      <c r="I28" s="188"/>
      <c r="J28" s="175"/>
    </row>
    <row r="29" spans="1:10">
      <c r="A29" s="119">
        <v>24</v>
      </c>
      <c r="B29" s="173"/>
      <c r="C29" s="180"/>
      <c r="D29" s="174"/>
      <c r="E29" s="174"/>
      <c r="F29" s="183"/>
      <c r="G29" s="174"/>
      <c r="H29" s="168"/>
      <c r="I29" s="188"/>
      <c r="J29" s="175"/>
    </row>
    <row r="30" spans="1:10">
      <c r="A30" s="119">
        <v>25</v>
      </c>
      <c r="B30" s="173"/>
      <c r="C30" s="180"/>
      <c r="D30" s="174"/>
      <c r="E30" s="174"/>
      <c r="F30" s="183"/>
      <c r="G30" s="174"/>
      <c r="H30" s="168"/>
      <c r="I30" s="188"/>
      <c r="J30" s="175"/>
    </row>
    <row r="31" spans="1:10">
      <c r="A31" s="119">
        <v>26</v>
      </c>
      <c r="B31" s="173"/>
      <c r="C31" s="180"/>
      <c r="D31" s="174"/>
      <c r="E31" s="174"/>
      <c r="F31" s="183"/>
      <c r="G31" s="174"/>
      <c r="H31" s="168"/>
      <c r="I31" s="188"/>
      <c r="J31" s="175"/>
    </row>
    <row r="32" spans="1:10">
      <c r="A32" s="119">
        <v>27</v>
      </c>
      <c r="B32" s="173"/>
      <c r="C32" s="180"/>
      <c r="D32" s="174"/>
      <c r="E32" s="174"/>
      <c r="F32" s="183"/>
      <c r="G32" s="174"/>
      <c r="H32" s="168"/>
      <c r="I32" s="188"/>
      <c r="J32" s="175"/>
    </row>
    <row r="33" spans="1:10">
      <c r="A33" s="119">
        <v>28</v>
      </c>
      <c r="B33" s="173"/>
      <c r="C33" s="180"/>
      <c r="D33" s="174"/>
      <c r="E33" s="174"/>
      <c r="F33" s="183"/>
      <c r="G33" s="174"/>
      <c r="H33" s="168"/>
      <c r="I33" s="188"/>
      <c r="J33" s="175"/>
    </row>
    <row r="34" spans="1:10">
      <c r="A34" s="119">
        <v>29</v>
      </c>
      <c r="B34" s="173"/>
      <c r="C34" s="180"/>
      <c r="D34" s="174"/>
      <c r="E34" s="174"/>
      <c r="F34" s="183"/>
      <c r="G34" s="174"/>
      <c r="H34" s="168"/>
      <c r="I34" s="188"/>
      <c r="J34" s="175"/>
    </row>
    <row r="35" spans="1:10">
      <c r="A35" s="119">
        <v>30</v>
      </c>
      <c r="B35" s="173"/>
      <c r="C35" s="180"/>
      <c r="D35" s="174"/>
      <c r="E35" s="174"/>
      <c r="F35" s="183"/>
      <c r="G35" s="174"/>
      <c r="H35" s="168"/>
      <c r="I35" s="188"/>
      <c r="J35" s="175"/>
    </row>
    <row r="36" spans="1:10">
      <c r="A36" s="119">
        <v>31</v>
      </c>
      <c r="B36" s="173"/>
      <c r="C36" s="180"/>
      <c r="D36" s="174"/>
      <c r="E36" s="174"/>
      <c r="F36" s="183"/>
      <c r="G36" s="174"/>
      <c r="H36" s="168"/>
      <c r="I36" s="188"/>
      <c r="J36" s="175"/>
    </row>
    <row r="37" spans="1:10">
      <c r="A37" s="119">
        <v>32</v>
      </c>
      <c r="B37" s="173"/>
      <c r="C37" s="180"/>
      <c r="D37" s="174"/>
      <c r="E37" s="174"/>
      <c r="F37" s="183"/>
      <c r="G37" s="174"/>
      <c r="H37" s="168"/>
      <c r="I37" s="188"/>
      <c r="J37" s="175"/>
    </row>
    <row r="38" spans="1:10">
      <c r="A38" s="119">
        <v>33</v>
      </c>
      <c r="B38" s="173"/>
      <c r="C38" s="180"/>
      <c r="D38" s="174"/>
      <c r="E38" s="174"/>
      <c r="F38" s="183"/>
      <c r="G38" s="174"/>
      <c r="H38" s="168"/>
      <c r="I38" s="188"/>
      <c r="J38" s="175"/>
    </row>
    <row r="39" spans="1:10">
      <c r="A39" s="119">
        <v>34</v>
      </c>
      <c r="B39" s="173"/>
      <c r="C39" s="180"/>
      <c r="D39" s="174"/>
      <c r="E39" s="174"/>
      <c r="F39" s="183"/>
      <c r="G39" s="174"/>
      <c r="H39" s="168"/>
      <c r="I39" s="188"/>
      <c r="J39" s="175"/>
    </row>
    <row r="40" spans="1:10">
      <c r="A40" s="119">
        <v>35</v>
      </c>
      <c r="B40" s="173"/>
      <c r="C40" s="180"/>
      <c r="D40" s="174"/>
      <c r="E40" s="174"/>
      <c r="F40" s="183"/>
      <c r="G40" s="174"/>
      <c r="H40" s="168"/>
      <c r="I40" s="188"/>
      <c r="J40" s="175"/>
    </row>
    <row r="41" spans="1:10">
      <c r="A41" s="119">
        <v>36</v>
      </c>
      <c r="B41" s="173"/>
      <c r="C41" s="180"/>
      <c r="D41" s="174"/>
      <c r="E41" s="174"/>
      <c r="F41" s="183"/>
      <c r="G41" s="174"/>
      <c r="H41" s="168"/>
      <c r="I41" s="188"/>
      <c r="J41" s="175"/>
    </row>
    <row r="42" spans="1:10">
      <c r="A42" s="119">
        <v>37</v>
      </c>
      <c r="B42" s="173"/>
      <c r="C42" s="180"/>
      <c r="D42" s="174"/>
      <c r="E42" s="174"/>
      <c r="F42" s="183"/>
      <c r="G42" s="174"/>
      <c r="H42" s="168"/>
      <c r="I42" s="188"/>
      <c r="J42" s="175"/>
    </row>
    <row r="43" spans="1:10">
      <c r="A43" s="119">
        <v>38</v>
      </c>
      <c r="B43" s="173"/>
      <c r="C43" s="180"/>
      <c r="D43" s="174"/>
      <c r="E43" s="174"/>
      <c r="F43" s="183"/>
      <c r="G43" s="174"/>
      <c r="H43" s="168"/>
      <c r="I43" s="188"/>
      <c r="J43" s="175"/>
    </row>
    <row r="44" spans="1:10">
      <c r="A44" s="119">
        <v>39</v>
      </c>
      <c r="B44" s="173"/>
      <c r="C44" s="180"/>
      <c r="D44" s="174"/>
      <c r="E44" s="174"/>
      <c r="F44" s="183"/>
      <c r="G44" s="174"/>
      <c r="H44" s="168"/>
      <c r="I44" s="188"/>
      <c r="J44" s="175"/>
    </row>
    <row r="45" spans="1:10">
      <c r="A45" s="119">
        <v>40</v>
      </c>
      <c r="B45" s="173"/>
      <c r="C45" s="180"/>
      <c r="D45" s="174"/>
      <c r="E45" s="174"/>
      <c r="F45" s="183"/>
      <c r="G45" s="174"/>
      <c r="H45" s="168"/>
      <c r="I45" s="188"/>
      <c r="J45" s="175"/>
    </row>
    <row r="46" spans="1:10">
      <c r="A46" s="119">
        <v>41</v>
      </c>
      <c r="B46" s="173"/>
      <c r="C46" s="180"/>
      <c r="D46" s="174"/>
      <c r="E46" s="174"/>
      <c r="F46" s="183"/>
      <c r="G46" s="174"/>
      <c r="H46" s="168"/>
      <c r="I46" s="188"/>
      <c r="J46" s="175"/>
    </row>
    <row r="47" spans="1:10">
      <c r="A47" s="119">
        <v>42</v>
      </c>
      <c r="B47" s="173"/>
      <c r="C47" s="180"/>
      <c r="D47" s="174"/>
      <c r="E47" s="174"/>
      <c r="F47" s="183"/>
      <c r="G47" s="174"/>
      <c r="H47" s="168"/>
      <c r="I47" s="188"/>
      <c r="J47" s="175"/>
    </row>
    <row r="48" spans="1:10">
      <c r="A48" s="119">
        <v>43</v>
      </c>
      <c r="B48" s="173"/>
      <c r="C48" s="180"/>
      <c r="D48" s="174"/>
      <c r="E48" s="174"/>
      <c r="F48" s="183"/>
      <c r="G48" s="174"/>
      <c r="H48" s="168"/>
      <c r="I48" s="188"/>
      <c r="J48" s="175"/>
    </row>
    <row r="49" spans="1:10">
      <c r="A49" s="119">
        <v>44</v>
      </c>
      <c r="B49" s="173"/>
      <c r="C49" s="180"/>
      <c r="D49" s="174"/>
      <c r="E49" s="174"/>
      <c r="F49" s="183"/>
      <c r="G49" s="174"/>
      <c r="H49" s="168"/>
      <c r="I49" s="188"/>
      <c r="J49" s="175"/>
    </row>
    <row r="50" spans="1:10">
      <c r="A50" s="119">
        <v>45</v>
      </c>
      <c r="B50" s="173"/>
      <c r="C50" s="180"/>
      <c r="D50" s="174"/>
      <c r="E50" s="174"/>
      <c r="F50" s="183"/>
      <c r="G50" s="174"/>
      <c r="H50" s="168"/>
      <c r="I50" s="188"/>
      <c r="J50" s="175"/>
    </row>
    <row r="51" spans="1:10">
      <c r="A51" s="119">
        <v>46</v>
      </c>
      <c r="B51" s="173"/>
      <c r="C51" s="180"/>
      <c r="D51" s="174"/>
      <c r="E51" s="174"/>
      <c r="F51" s="183"/>
      <c r="G51" s="174"/>
      <c r="H51" s="168"/>
      <c r="I51" s="188"/>
      <c r="J51" s="175"/>
    </row>
    <row r="52" spans="1:10">
      <c r="A52" s="119">
        <v>47</v>
      </c>
      <c r="B52" s="173"/>
      <c r="C52" s="180"/>
      <c r="D52" s="174"/>
      <c r="E52" s="174"/>
      <c r="F52" s="183"/>
      <c r="G52" s="174"/>
      <c r="H52" s="168"/>
      <c r="I52" s="188"/>
      <c r="J52" s="175"/>
    </row>
    <row r="53" spans="1:10">
      <c r="A53" s="119">
        <v>48</v>
      </c>
      <c r="B53" s="173"/>
      <c r="C53" s="180"/>
      <c r="D53" s="174"/>
      <c r="E53" s="174"/>
      <c r="F53" s="183"/>
      <c r="G53" s="174"/>
      <c r="H53" s="168"/>
      <c r="I53" s="188"/>
      <c r="J53" s="175"/>
    </row>
    <row r="54" spans="1:10">
      <c r="A54" s="119">
        <v>49</v>
      </c>
      <c r="B54" s="173"/>
      <c r="C54" s="180"/>
      <c r="D54" s="174"/>
      <c r="E54" s="174"/>
      <c r="F54" s="183"/>
      <c r="G54" s="174"/>
      <c r="H54" s="168"/>
      <c r="I54" s="188"/>
      <c r="J54" s="175"/>
    </row>
    <row r="55" spans="1:10">
      <c r="A55" s="119">
        <v>50</v>
      </c>
      <c r="B55" s="173"/>
      <c r="C55" s="180"/>
      <c r="D55" s="174"/>
      <c r="E55" s="174"/>
      <c r="F55" s="183"/>
      <c r="G55" s="174"/>
      <c r="H55" s="168"/>
      <c r="I55" s="188"/>
      <c r="J55" s="175"/>
    </row>
    <row r="56" spans="1:10">
      <c r="A56" s="119">
        <v>51</v>
      </c>
      <c r="B56" s="173"/>
      <c r="C56" s="180"/>
      <c r="D56" s="174"/>
      <c r="E56" s="174"/>
      <c r="F56" s="183"/>
      <c r="G56" s="174"/>
      <c r="H56" s="168"/>
      <c r="I56" s="188"/>
      <c r="J56" s="175"/>
    </row>
    <row r="57" spans="1:10">
      <c r="A57" s="119">
        <v>52</v>
      </c>
      <c r="B57" s="173"/>
      <c r="C57" s="180"/>
      <c r="D57" s="174"/>
      <c r="E57" s="174"/>
      <c r="F57" s="183"/>
      <c r="G57" s="174"/>
      <c r="H57" s="168"/>
      <c r="I57" s="188"/>
      <c r="J57" s="175"/>
    </row>
    <row r="58" spans="1:10">
      <c r="A58" s="119">
        <v>53</v>
      </c>
      <c r="B58" s="173"/>
      <c r="C58" s="180"/>
      <c r="D58" s="174"/>
      <c r="E58" s="174"/>
      <c r="F58" s="183"/>
      <c r="G58" s="174"/>
      <c r="H58" s="168"/>
      <c r="I58" s="188"/>
      <c r="J58" s="175"/>
    </row>
    <row r="59" spans="1:10">
      <c r="A59" s="119">
        <v>54</v>
      </c>
      <c r="B59" s="173"/>
      <c r="C59" s="180"/>
      <c r="D59" s="174"/>
      <c r="E59" s="174"/>
      <c r="F59" s="183"/>
      <c r="G59" s="174"/>
      <c r="H59" s="168"/>
      <c r="I59" s="188"/>
      <c r="J59" s="175"/>
    </row>
    <row r="60" spans="1:10">
      <c r="A60" s="119">
        <v>55</v>
      </c>
      <c r="B60" s="173"/>
      <c r="C60" s="180"/>
      <c r="D60" s="174"/>
      <c r="E60" s="174"/>
      <c r="F60" s="183"/>
      <c r="G60" s="174"/>
      <c r="H60" s="168"/>
      <c r="I60" s="188"/>
      <c r="J60" s="175"/>
    </row>
    <row r="61" spans="1:10">
      <c r="A61" s="119">
        <v>56</v>
      </c>
      <c r="B61" s="173"/>
      <c r="C61" s="180"/>
      <c r="D61" s="174"/>
      <c r="E61" s="174"/>
      <c r="F61" s="183"/>
      <c r="G61" s="174"/>
      <c r="H61" s="168"/>
      <c r="I61" s="188"/>
      <c r="J61" s="175"/>
    </row>
    <row r="62" spans="1:10">
      <c r="A62" s="119">
        <v>57</v>
      </c>
      <c r="B62" s="173"/>
      <c r="C62" s="180"/>
      <c r="D62" s="174"/>
      <c r="E62" s="174"/>
      <c r="F62" s="183"/>
      <c r="G62" s="174"/>
      <c r="H62" s="168"/>
      <c r="I62" s="188"/>
      <c r="J62" s="175"/>
    </row>
    <row r="63" spans="1:10">
      <c r="A63" s="119">
        <v>58</v>
      </c>
      <c r="B63" s="173"/>
      <c r="C63" s="180"/>
      <c r="D63" s="174"/>
      <c r="E63" s="174"/>
      <c r="F63" s="183"/>
      <c r="G63" s="174"/>
      <c r="H63" s="168"/>
      <c r="I63" s="188"/>
      <c r="J63" s="175"/>
    </row>
    <row r="64" spans="1:10">
      <c r="A64" s="119">
        <v>59</v>
      </c>
      <c r="B64" s="173"/>
      <c r="C64" s="180"/>
      <c r="D64" s="174"/>
      <c r="E64" s="174"/>
      <c r="F64" s="183"/>
      <c r="G64" s="174"/>
      <c r="H64" s="168"/>
      <c r="I64" s="188"/>
      <c r="J64" s="175"/>
    </row>
    <row r="65" spans="1:10">
      <c r="A65" s="119">
        <v>60</v>
      </c>
      <c r="B65" s="173"/>
      <c r="C65" s="180"/>
      <c r="D65" s="174"/>
      <c r="E65" s="174"/>
      <c r="F65" s="183"/>
      <c r="G65" s="174"/>
      <c r="H65" s="168"/>
      <c r="I65" s="188"/>
      <c r="J65" s="175"/>
    </row>
    <row r="66" spans="1:10">
      <c r="A66" s="119">
        <v>61</v>
      </c>
      <c r="B66" s="173"/>
      <c r="C66" s="180"/>
      <c r="D66" s="174"/>
      <c r="E66" s="174"/>
      <c r="F66" s="183"/>
      <c r="G66" s="174"/>
      <c r="H66" s="168"/>
      <c r="I66" s="188"/>
      <c r="J66" s="175"/>
    </row>
    <row r="67" spans="1:10">
      <c r="A67" s="119">
        <v>62</v>
      </c>
      <c r="B67" s="173"/>
      <c r="C67" s="180"/>
      <c r="D67" s="174"/>
      <c r="E67" s="174"/>
      <c r="F67" s="183"/>
      <c r="G67" s="174"/>
      <c r="H67" s="168"/>
      <c r="I67" s="188"/>
      <c r="J67" s="175"/>
    </row>
    <row r="68" spans="1:10">
      <c r="A68" s="119">
        <v>63</v>
      </c>
      <c r="B68" s="173"/>
      <c r="C68" s="180"/>
      <c r="D68" s="174"/>
      <c r="E68" s="174"/>
      <c r="F68" s="183"/>
      <c r="G68" s="174"/>
      <c r="H68" s="168"/>
      <c r="I68" s="188"/>
      <c r="J68" s="175"/>
    </row>
    <row r="69" spans="1:10">
      <c r="A69" s="119">
        <v>64</v>
      </c>
      <c r="B69" s="173"/>
      <c r="C69" s="180"/>
      <c r="D69" s="174"/>
      <c r="E69" s="174"/>
      <c r="F69" s="183"/>
      <c r="G69" s="174"/>
      <c r="H69" s="168"/>
      <c r="I69" s="188"/>
      <c r="J69" s="175"/>
    </row>
    <row r="70" spans="1:10">
      <c r="A70" s="119">
        <v>65</v>
      </c>
      <c r="B70" s="173"/>
      <c r="C70" s="180"/>
      <c r="D70" s="174"/>
      <c r="E70" s="174"/>
      <c r="F70" s="183"/>
      <c r="G70" s="174"/>
      <c r="H70" s="168"/>
      <c r="I70" s="188"/>
      <c r="J70" s="175"/>
    </row>
    <row r="71" spans="1:10">
      <c r="A71" s="119">
        <v>66</v>
      </c>
      <c r="B71" s="173"/>
      <c r="C71" s="180"/>
      <c r="D71" s="174"/>
      <c r="E71" s="174"/>
      <c r="F71" s="183"/>
      <c r="G71" s="174"/>
      <c r="H71" s="168"/>
      <c r="I71" s="188"/>
      <c r="J71" s="175"/>
    </row>
    <row r="72" spans="1:10">
      <c r="A72" s="119">
        <v>67</v>
      </c>
      <c r="B72" s="173"/>
      <c r="C72" s="180"/>
      <c r="D72" s="174"/>
      <c r="E72" s="174"/>
      <c r="F72" s="183"/>
      <c r="G72" s="174"/>
      <c r="H72" s="168"/>
      <c r="I72" s="188"/>
      <c r="J72" s="175"/>
    </row>
    <row r="73" spans="1:10">
      <c r="A73" s="119">
        <v>68</v>
      </c>
      <c r="B73" s="173"/>
      <c r="C73" s="180"/>
      <c r="D73" s="174"/>
      <c r="E73" s="174"/>
      <c r="F73" s="183"/>
      <c r="G73" s="174"/>
      <c r="H73" s="168"/>
      <c r="I73" s="188"/>
      <c r="J73" s="175"/>
    </row>
    <row r="74" spans="1:10">
      <c r="A74" s="119">
        <v>69</v>
      </c>
      <c r="B74" s="173"/>
      <c r="C74" s="180"/>
      <c r="D74" s="174"/>
      <c r="E74" s="174"/>
      <c r="F74" s="183"/>
      <c r="G74" s="174"/>
      <c r="H74" s="168"/>
      <c r="I74" s="188"/>
      <c r="J74" s="175"/>
    </row>
    <row r="75" spans="1:10">
      <c r="A75" s="119">
        <v>70</v>
      </c>
      <c r="B75" s="173"/>
      <c r="C75" s="180"/>
      <c r="D75" s="174"/>
      <c r="E75" s="174"/>
      <c r="F75" s="183"/>
      <c r="G75" s="174"/>
      <c r="H75" s="168"/>
      <c r="I75" s="188"/>
      <c r="J75" s="175"/>
    </row>
    <row r="76" spans="1:10">
      <c r="A76" s="119">
        <v>71</v>
      </c>
      <c r="B76" s="173"/>
      <c r="C76" s="180"/>
      <c r="D76" s="174"/>
      <c r="E76" s="174"/>
      <c r="F76" s="183"/>
      <c r="G76" s="174"/>
      <c r="H76" s="168"/>
      <c r="I76" s="188"/>
      <c r="J76" s="175"/>
    </row>
    <row r="77" spans="1:10">
      <c r="A77" s="119">
        <v>72</v>
      </c>
      <c r="B77" s="173"/>
      <c r="C77" s="180"/>
      <c r="D77" s="174"/>
      <c r="E77" s="174"/>
      <c r="F77" s="183"/>
      <c r="G77" s="174"/>
      <c r="H77" s="168"/>
      <c r="I77" s="188"/>
      <c r="J77" s="175"/>
    </row>
    <row r="78" spans="1:10">
      <c r="A78" s="119">
        <v>73</v>
      </c>
      <c r="B78" s="173"/>
      <c r="C78" s="180"/>
      <c r="D78" s="174"/>
      <c r="E78" s="174"/>
      <c r="F78" s="183"/>
      <c r="G78" s="174"/>
      <c r="H78" s="168"/>
      <c r="I78" s="188"/>
      <c r="J78" s="175"/>
    </row>
    <row r="79" spans="1:10">
      <c r="A79" s="119">
        <v>74</v>
      </c>
      <c r="B79" s="173"/>
      <c r="C79" s="180"/>
      <c r="D79" s="174"/>
      <c r="E79" s="174"/>
      <c r="F79" s="183"/>
      <c r="G79" s="174"/>
      <c r="H79" s="168"/>
      <c r="I79" s="188"/>
      <c r="J79" s="175"/>
    </row>
    <row r="80" spans="1:10">
      <c r="A80" s="119">
        <v>75</v>
      </c>
      <c r="B80" s="173"/>
      <c r="C80" s="180"/>
      <c r="D80" s="174"/>
      <c r="E80" s="174"/>
      <c r="F80" s="183"/>
      <c r="G80" s="174"/>
      <c r="H80" s="168"/>
      <c r="I80" s="188"/>
      <c r="J80" s="175"/>
    </row>
    <row r="81" spans="1:10">
      <c r="A81" s="119">
        <v>76</v>
      </c>
      <c r="B81" s="173"/>
      <c r="C81" s="180"/>
      <c r="D81" s="174"/>
      <c r="E81" s="174"/>
      <c r="F81" s="183"/>
      <c r="G81" s="174"/>
      <c r="H81" s="168"/>
      <c r="I81" s="188"/>
      <c r="J81" s="175"/>
    </row>
    <row r="82" spans="1:10">
      <c r="A82" s="119">
        <v>77</v>
      </c>
      <c r="B82" s="173"/>
      <c r="C82" s="180"/>
      <c r="D82" s="174"/>
      <c r="E82" s="174"/>
      <c r="F82" s="183"/>
      <c r="G82" s="174"/>
      <c r="H82" s="168"/>
      <c r="I82" s="188"/>
      <c r="J82" s="175"/>
    </row>
    <row r="83" spans="1:10">
      <c r="A83" s="119">
        <v>78</v>
      </c>
      <c r="B83" s="173"/>
      <c r="C83" s="180"/>
      <c r="D83" s="174"/>
      <c r="E83" s="174"/>
      <c r="F83" s="183"/>
      <c r="G83" s="174"/>
      <c r="H83" s="168"/>
      <c r="I83" s="188"/>
      <c r="J83" s="175"/>
    </row>
    <row r="84" spans="1:10">
      <c r="A84" s="119">
        <v>79</v>
      </c>
      <c r="B84" s="173"/>
      <c r="C84" s="180"/>
      <c r="D84" s="174"/>
      <c r="E84" s="174"/>
      <c r="F84" s="183"/>
      <c r="G84" s="174"/>
      <c r="H84" s="168"/>
      <c r="I84" s="188"/>
      <c r="J84" s="175"/>
    </row>
    <row r="85" spans="1:10">
      <c r="A85" s="119">
        <v>80</v>
      </c>
      <c r="B85" s="173"/>
      <c r="C85" s="180"/>
      <c r="D85" s="174"/>
      <c r="E85" s="174"/>
      <c r="F85" s="183"/>
      <c r="G85" s="174"/>
      <c r="H85" s="168"/>
      <c r="I85" s="188"/>
      <c r="J85" s="175"/>
    </row>
    <row r="86" spans="1:10">
      <c r="A86" s="119">
        <v>81</v>
      </c>
      <c r="B86" s="173"/>
      <c r="C86" s="180"/>
      <c r="D86" s="174"/>
      <c r="E86" s="174"/>
      <c r="F86" s="183"/>
      <c r="G86" s="174"/>
      <c r="H86" s="168"/>
      <c r="I86" s="188"/>
      <c r="J86" s="175"/>
    </row>
    <row r="87" spans="1:10">
      <c r="A87" s="119">
        <v>82</v>
      </c>
      <c r="B87" s="173"/>
      <c r="C87" s="180"/>
      <c r="D87" s="174"/>
      <c r="E87" s="174"/>
      <c r="F87" s="183"/>
      <c r="G87" s="174"/>
      <c r="H87" s="168"/>
      <c r="I87" s="188"/>
      <c r="J87" s="175"/>
    </row>
    <row r="88" spans="1:10">
      <c r="A88" s="119">
        <v>83</v>
      </c>
      <c r="B88" s="173"/>
      <c r="C88" s="180"/>
      <c r="D88" s="174"/>
      <c r="E88" s="174"/>
      <c r="F88" s="183"/>
      <c r="G88" s="174"/>
      <c r="H88" s="168"/>
      <c r="I88" s="188"/>
      <c r="J88" s="175"/>
    </row>
    <row r="89" spans="1:10">
      <c r="A89" s="119">
        <v>84</v>
      </c>
      <c r="B89" s="173"/>
      <c r="C89" s="180"/>
      <c r="D89" s="174"/>
      <c r="E89" s="174"/>
      <c r="F89" s="183"/>
      <c r="G89" s="174"/>
      <c r="H89" s="168"/>
      <c r="I89" s="188"/>
      <c r="J89" s="175"/>
    </row>
    <row r="90" spans="1:10">
      <c r="A90" s="119">
        <v>85</v>
      </c>
      <c r="B90" s="173"/>
      <c r="C90" s="180"/>
      <c r="D90" s="174"/>
      <c r="E90" s="174"/>
      <c r="F90" s="183"/>
      <c r="G90" s="174"/>
      <c r="H90" s="168"/>
      <c r="I90" s="188"/>
      <c r="J90" s="175"/>
    </row>
    <row r="91" spans="1:10">
      <c r="A91" s="119">
        <v>86</v>
      </c>
      <c r="B91" s="173"/>
      <c r="C91" s="180"/>
      <c r="D91" s="174"/>
      <c r="E91" s="174"/>
      <c r="F91" s="183"/>
      <c r="G91" s="174"/>
      <c r="H91" s="168"/>
      <c r="I91" s="188"/>
      <c r="J91" s="175"/>
    </row>
    <row r="92" spans="1:10">
      <c r="A92" s="119">
        <v>87</v>
      </c>
      <c r="B92" s="173"/>
      <c r="C92" s="180"/>
      <c r="D92" s="174"/>
      <c r="E92" s="174"/>
      <c r="F92" s="183"/>
      <c r="G92" s="174"/>
      <c r="H92" s="168"/>
      <c r="I92" s="188"/>
      <c r="J92" s="175"/>
    </row>
    <row r="93" spans="1:10">
      <c r="A93" s="119">
        <v>88</v>
      </c>
      <c r="B93" s="173"/>
      <c r="C93" s="180"/>
      <c r="D93" s="174"/>
      <c r="E93" s="174"/>
      <c r="F93" s="183"/>
      <c r="G93" s="174"/>
      <c r="H93" s="168"/>
      <c r="I93" s="188"/>
      <c r="J93" s="175"/>
    </row>
    <row r="94" spans="1:10">
      <c r="A94" s="119">
        <v>89</v>
      </c>
      <c r="B94" s="173"/>
      <c r="C94" s="180"/>
      <c r="D94" s="174"/>
      <c r="E94" s="174"/>
      <c r="F94" s="183"/>
      <c r="G94" s="174"/>
      <c r="H94" s="168"/>
      <c r="I94" s="188"/>
      <c r="J94" s="175"/>
    </row>
    <row r="95" spans="1:10">
      <c r="A95" s="119">
        <v>90</v>
      </c>
      <c r="B95" s="173"/>
      <c r="C95" s="180"/>
      <c r="D95" s="174"/>
      <c r="E95" s="174"/>
      <c r="F95" s="183"/>
      <c r="G95" s="174"/>
      <c r="H95" s="168"/>
      <c r="I95" s="188"/>
      <c r="J95" s="175"/>
    </row>
    <row r="96" spans="1:10">
      <c r="A96" s="119">
        <v>91</v>
      </c>
      <c r="B96" s="173"/>
      <c r="C96" s="180"/>
      <c r="D96" s="174"/>
      <c r="E96" s="174"/>
      <c r="F96" s="183"/>
      <c r="G96" s="174"/>
      <c r="H96" s="168"/>
      <c r="I96" s="188"/>
      <c r="J96" s="175"/>
    </row>
    <row r="97" spans="1:10">
      <c r="A97" s="119">
        <v>92</v>
      </c>
      <c r="B97" s="173"/>
      <c r="C97" s="180"/>
      <c r="D97" s="174"/>
      <c r="E97" s="174"/>
      <c r="F97" s="183"/>
      <c r="G97" s="174"/>
      <c r="H97" s="168"/>
      <c r="I97" s="188"/>
      <c r="J97" s="175"/>
    </row>
    <row r="98" spans="1:10">
      <c r="A98" s="119">
        <v>93</v>
      </c>
      <c r="B98" s="173"/>
      <c r="C98" s="180"/>
      <c r="D98" s="174"/>
      <c r="E98" s="174"/>
      <c r="F98" s="183"/>
      <c r="G98" s="174"/>
      <c r="H98" s="168"/>
      <c r="I98" s="188"/>
      <c r="J98" s="175"/>
    </row>
    <row r="99" spans="1:10">
      <c r="A99" s="119">
        <v>94</v>
      </c>
      <c r="B99" s="173"/>
      <c r="C99" s="180"/>
      <c r="D99" s="174"/>
      <c r="E99" s="174"/>
      <c r="F99" s="183"/>
      <c r="G99" s="174"/>
      <c r="H99" s="168"/>
      <c r="I99" s="188"/>
      <c r="J99" s="175"/>
    </row>
    <row r="100" spans="1:10">
      <c r="A100" s="119">
        <v>95</v>
      </c>
      <c r="B100" s="173"/>
      <c r="C100" s="180"/>
      <c r="D100" s="174"/>
      <c r="E100" s="174"/>
      <c r="F100" s="183"/>
      <c r="G100" s="174"/>
      <c r="H100" s="168"/>
      <c r="I100" s="188"/>
      <c r="J100" s="175"/>
    </row>
    <row r="101" spans="1:10">
      <c r="A101" s="119">
        <v>96</v>
      </c>
      <c r="B101" s="173"/>
      <c r="C101" s="180"/>
      <c r="D101" s="174"/>
      <c r="E101" s="174"/>
      <c r="F101" s="183"/>
      <c r="G101" s="174"/>
      <c r="H101" s="168"/>
      <c r="I101" s="188"/>
      <c r="J101" s="175"/>
    </row>
    <row r="102" spans="1:10">
      <c r="A102" s="119">
        <v>97</v>
      </c>
      <c r="B102" s="173"/>
      <c r="C102" s="180"/>
      <c r="D102" s="174"/>
      <c r="E102" s="174"/>
      <c r="F102" s="183"/>
      <c r="G102" s="174"/>
      <c r="H102" s="168"/>
      <c r="I102" s="188"/>
      <c r="J102" s="175"/>
    </row>
    <row r="103" spans="1:10">
      <c r="A103" s="119">
        <v>98</v>
      </c>
      <c r="B103" s="173"/>
      <c r="C103" s="180"/>
      <c r="D103" s="174"/>
      <c r="E103" s="174"/>
      <c r="F103" s="183"/>
      <c r="G103" s="174"/>
      <c r="H103" s="168"/>
      <c r="I103" s="188"/>
      <c r="J103" s="175"/>
    </row>
    <row r="104" spans="1:10">
      <c r="A104" s="119">
        <v>99</v>
      </c>
      <c r="B104" s="173"/>
      <c r="C104" s="180"/>
      <c r="D104" s="174"/>
      <c r="E104" s="174"/>
      <c r="F104" s="183"/>
      <c r="G104" s="174"/>
      <c r="H104" s="168"/>
      <c r="I104" s="188"/>
      <c r="J104" s="175"/>
    </row>
    <row r="105" spans="1:10" ht="15" thickBot="1">
      <c r="A105" s="120">
        <v>100</v>
      </c>
      <c r="B105" s="176"/>
      <c r="C105" s="181"/>
      <c r="D105" s="177"/>
      <c r="E105" s="177"/>
      <c r="F105" s="184"/>
      <c r="G105" s="177"/>
      <c r="H105" s="186"/>
      <c r="I105" s="189"/>
      <c r="J105" s="178"/>
    </row>
  </sheetData>
  <dataValidations count="1">
    <dataValidation operator="greaterThanOrEqual" allowBlank="1" showInputMessage="1" showErrorMessage="1" error="Date" promptTitle="Reporting Period" sqref="B2"/>
  </dataValidations>
  <pageMargins left="0.7" right="0.7" top="0.75" bottom="0.75" header="0.3" footer="0.3"/>
  <pageSetup scale="4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Info!$AD$2:$AD$3</xm:f>
          </x14:formula1>
          <xm:sqref>J6:J105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F56"/>
  <sheetViews>
    <sheetView showGridLines="0" view="pageBreakPreview" zoomScale="90" zoomScaleNormal="115" zoomScaleSheetLayoutView="90" workbookViewId="0">
      <selection activeCell="B1" sqref="B1"/>
    </sheetView>
  </sheetViews>
  <sheetFormatPr defaultColWidth="8" defaultRowHeight="12" customHeight="1"/>
  <cols>
    <col min="1" max="1" width="7.08984375" style="19" bestFit="1" customWidth="1"/>
    <col min="2" max="3" width="16.453125" style="19" customWidth="1"/>
    <col min="4" max="4" width="17.1796875" style="19" customWidth="1"/>
    <col min="5" max="5" width="16.6328125" style="19" customWidth="1"/>
    <col min="6" max="6" width="13.81640625" style="19" customWidth="1"/>
    <col min="7" max="16384" width="8" style="19"/>
  </cols>
  <sheetData>
    <row r="1" spans="1:6" ht="12" customHeight="1">
      <c r="A1" s="97" t="s">
        <v>152</v>
      </c>
      <c r="B1" s="98">
        <f>Info!C4</f>
        <v>0</v>
      </c>
      <c r="C1" s="99"/>
      <c r="D1" s="99"/>
      <c r="E1" s="99"/>
      <c r="F1" s="99"/>
    </row>
    <row r="2" spans="1:6" ht="12" customHeight="1">
      <c r="A2" s="97" t="s">
        <v>14</v>
      </c>
      <c r="B2" s="100" t="e">
        <f ca="1">Info!C7</f>
        <v>#VALUE!</v>
      </c>
      <c r="C2" s="97"/>
      <c r="D2" s="99"/>
      <c r="E2" s="99"/>
      <c r="F2" s="99"/>
    </row>
    <row r="3" spans="1:6" ht="12" customHeight="1">
      <c r="A3" s="99"/>
      <c r="B3" s="99"/>
      <c r="C3" s="99"/>
      <c r="D3" s="99"/>
      <c r="E3" s="99"/>
      <c r="F3" s="99"/>
    </row>
    <row r="4" spans="1:6">
      <c r="A4" s="101" t="s">
        <v>153</v>
      </c>
      <c r="B4" s="99"/>
      <c r="C4" s="99"/>
      <c r="D4" s="99"/>
      <c r="E4" s="99"/>
      <c r="F4" s="99"/>
    </row>
    <row r="5" spans="1:6" ht="24">
      <c r="A5" s="113" t="s">
        <v>16</v>
      </c>
      <c r="B5" s="3" t="s">
        <v>18</v>
      </c>
      <c r="C5" s="3" t="s">
        <v>7</v>
      </c>
      <c r="D5" s="3" t="s">
        <v>137</v>
      </c>
      <c r="E5" s="3" t="s">
        <v>19</v>
      </c>
      <c r="F5" s="3" t="s">
        <v>8</v>
      </c>
    </row>
    <row r="6" spans="1:6" ht="12" customHeight="1">
      <c r="A6" s="102"/>
      <c r="B6" s="103"/>
      <c r="C6" s="103"/>
      <c r="D6" s="103"/>
      <c r="E6" s="103"/>
      <c r="F6" s="103"/>
    </row>
    <row r="7" spans="1:6" ht="12" customHeight="1">
      <c r="A7" s="104">
        <v>1</v>
      </c>
      <c r="B7" s="105"/>
      <c r="C7" s="105"/>
      <c r="D7" s="105"/>
      <c r="E7" s="105"/>
      <c r="F7" s="105"/>
    </row>
    <row r="8" spans="1:6" ht="12" customHeight="1">
      <c r="A8" s="104">
        <v>2</v>
      </c>
      <c r="B8" s="106"/>
      <c r="C8" s="106"/>
      <c r="D8" s="106"/>
      <c r="E8" s="106"/>
      <c r="F8" s="106"/>
    </row>
    <row r="9" spans="1:6" ht="12" customHeight="1">
      <c r="A9" s="104">
        <v>3</v>
      </c>
      <c r="B9" s="106"/>
      <c r="C9" s="106"/>
      <c r="D9" s="106"/>
      <c r="E9" s="106"/>
      <c r="F9" s="106"/>
    </row>
    <row r="10" spans="1:6" ht="12" customHeight="1">
      <c r="A10" s="104">
        <v>4</v>
      </c>
      <c r="B10" s="106"/>
      <c r="C10" s="106"/>
      <c r="D10" s="106"/>
      <c r="E10" s="106"/>
      <c r="F10" s="106"/>
    </row>
    <row r="11" spans="1:6" ht="12" customHeight="1">
      <c r="A11" s="104">
        <v>5</v>
      </c>
      <c r="B11" s="106"/>
      <c r="C11" s="106"/>
      <c r="D11" s="106"/>
      <c r="E11" s="106"/>
      <c r="F11" s="106"/>
    </row>
    <row r="12" spans="1:6" ht="12" customHeight="1">
      <c r="A12" s="104">
        <v>6</v>
      </c>
      <c r="B12" s="106"/>
      <c r="C12" s="106"/>
      <c r="D12" s="106"/>
      <c r="E12" s="106"/>
      <c r="F12" s="106"/>
    </row>
    <row r="13" spans="1:6" ht="12" customHeight="1">
      <c r="A13" s="104">
        <v>7</v>
      </c>
      <c r="B13" s="106"/>
      <c r="C13" s="106"/>
      <c r="D13" s="106"/>
      <c r="E13" s="106"/>
      <c r="F13" s="106"/>
    </row>
    <row r="14" spans="1:6" ht="12" customHeight="1">
      <c r="A14" s="104">
        <v>8</v>
      </c>
      <c r="B14" s="106"/>
      <c r="C14" s="106"/>
      <c r="D14" s="106"/>
      <c r="E14" s="106"/>
      <c r="F14" s="106"/>
    </row>
    <row r="15" spans="1:6" ht="12" customHeight="1">
      <c r="A15" s="104">
        <v>9</v>
      </c>
      <c r="B15" s="106"/>
      <c r="C15" s="106"/>
      <c r="D15" s="106"/>
      <c r="E15" s="106"/>
      <c r="F15" s="106"/>
    </row>
    <row r="16" spans="1:6" ht="12" customHeight="1">
      <c r="A16" s="104">
        <v>10</v>
      </c>
      <c r="B16" s="106"/>
      <c r="C16" s="106"/>
      <c r="D16" s="106"/>
      <c r="E16" s="106"/>
      <c r="F16" s="106"/>
    </row>
    <row r="17" spans="1:6" ht="12" customHeight="1">
      <c r="A17" s="104">
        <v>11</v>
      </c>
      <c r="B17" s="106"/>
      <c r="C17" s="106"/>
      <c r="D17" s="106"/>
      <c r="E17" s="106"/>
      <c r="F17" s="106"/>
    </row>
    <row r="18" spans="1:6" ht="12" customHeight="1">
      <c r="A18" s="104">
        <v>12</v>
      </c>
      <c r="B18" s="106"/>
      <c r="C18" s="106"/>
      <c r="D18" s="106"/>
      <c r="E18" s="106"/>
      <c r="F18" s="106"/>
    </row>
    <row r="19" spans="1:6" ht="12" customHeight="1">
      <c r="A19" s="104">
        <v>13</v>
      </c>
      <c r="B19" s="106"/>
      <c r="C19" s="106"/>
      <c r="D19" s="106"/>
      <c r="E19" s="106"/>
      <c r="F19" s="106"/>
    </row>
    <row r="20" spans="1:6" ht="12" customHeight="1">
      <c r="A20" s="104">
        <v>14</v>
      </c>
      <c r="B20" s="106"/>
      <c r="C20" s="106"/>
      <c r="D20" s="106"/>
      <c r="E20" s="106"/>
      <c r="F20" s="106"/>
    </row>
    <row r="21" spans="1:6" ht="12" customHeight="1">
      <c r="A21" s="104">
        <v>15</v>
      </c>
      <c r="B21" s="106"/>
      <c r="C21" s="106"/>
      <c r="D21" s="106"/>
      <c r="E21" s="106"/>
      <c r="F21" s="106"/>
    </row>
    <row r="22" spans="1:6" ht="12" customHeight="1">
      <c r="A22" s="104">
        <v>16</v>
      </c>
      <c r="B22" s="106"/>
      <c r="C22" s="106"/>
      <c r="D22" s="106"/>
      <c r="E22" s="106"/>
      <c r="F22" s="106"/>
    </row>
    <row r="23" spans="1:6" ht="12" customHeight="1">
      <c r="A23" s="104">
        <v>17</v>
      </c>
      <c r="B23" s="106"/>
      <c r="C23" s="106"/>
      <c r="D23" s="106"/>
      <c r="E23" s="106"/>
      <c r="F23" s="106"/>
    </row>
    <row r="24" spans="1:6" ht="12" customHeight="1">
      <c r="A24" s="104">
        <v>18</v>
      </c>
      <c r="B24" s="106"/>
      <c r="C24" s="106"/>
      <c r="D24" s="106"/>
      <c r="E24" s="106"/>
      <c r="F24" s="106"/>
    </row>
    <row r="25" spans="1:6" ht="12" customHeight="1">
      <c r="A25" s="104">
        <v>19</v>
      </c>
      <c r="B25" s="106"/>
      <c r="C25" s="106"/>
      <c r="D25" s="106"/>
      <c r="E25" s="106"/>
      <c r="F25" s="106"/>
    </row>
    <row r="26" spans="1:6" ht="12" customHeight="1">
      <c r="A26" s="104">
        <v>20</v>
      </c>
      <c r="B26" s="106"/>
      <c r="C26" s="106"/>
      <c r="D26" s="106"/>
      <c r="E26" s="106"/>
      <c r="F26" s="106"/>
    </row>
    <row r="27" spans="1:6" ht="12" customHeight="1">
      <c r="A27" s="104">
        <v>21</v>
      </c>
      <c r="B27" s="106"/>
      <c r="C27" s="106"/>
      <c r="D27" s="106"/>
      <c r="E27" s="106"/>
      <c r="F27" s="106"/>
    </row>
    <row r="28" spans="1:6" ht="12" customHeight="1">
      <c r="A28" s="104">
        <v>22</v>
      </c>
      <c r="B28" s="106"/>
      <c r="C28" s="106"/>
      <c r="D28" s="106"/>
      <c r="E28" s="106"/>
      <c r="F28" s="106"/>
    </row>
    <row r="29" spans="1:6" ht="12" customHeight="1">
      <c r="A29" s="104">
        <v>23</v>
      </c>
      <c r="B29" s="106"/>
      <c r="C29" s="106"/>
      <c r="D29" s="106"/>
      <c r="E29" s="106"/>
      <c r="F29" s="106"/>
    </row>
    <row r="30" spans="1:6" ht="12" customHeight="1">
      <c r="A30" s="104">
        <v>24</v>
      </c>
      <c r="B30" s="106"/>
      <c r="C30" s="106"/>
      <c r="D30" s="106"/>
      <c r="E30" s="106"/>
      <c r="F30" s="106"/>
    </row>
    <row r="31" spans="1:6" ht="12" customHeight="1">
      <c r="A31" s="104">
        <v>25</v>
      </c>
      <c r="B31" s="106"/>
      <c r="C31" s="106"/>
      <c r="D31" s="106"/>
      <c r="E31" s="106"/>
      <c r="F31" s="106"/>
    </row>
    <row r="32" spans="1:6" ht="12" customHeight="1">
      <c r="A32" s="104">
        <v>26</v>
      </c>
      <c r="B32" s="106"/>
      <c r="C32" s="106"/>
      <c r="D32" s="106"/>
      <c r="E32" s="106"/>
      <c r="F32" s="106"/>
    </row>
    <row r="33" spans="1:6" ht="12" customHeight="1">
      <c r="A33" s="104">
        <v>27</v>
      </c>
      <c r="B33" s="106"/>
      <c r="C33" s="106"/>
      <c r="D33" s="106"/>
      <c r="E33" s="106"/>
      <c r="F33" s="106"/>
    </row>
    <row r="34" spans="1:6" ht="12" customHeight="1">
      <c r="A34" s="104">
        <v>28</v>
      </c>
      <c r="B34" s="106"/>
      <c r="C34" s="106"/>
      <c r="D34" s="106"/>
      <c r="E34" s="106"/>
      <c r="F34" s="106"/>
    </row>
    <row r="35" spans="1:6" ht="12" customHeight="1">
      <c r="A35" s="104">
        <v>29</v>
      </c>
      <c r="B35" s="106"/>
      <c r="C35" s="106"/>
      <c r="D35" s="106"/>
      <c r="E35" s="106"/>
      <c r="F35" s="106"/>
    </row>
    <row r="36" spans="1:6" ht="12" customHeight="1">
      <c r="A36" s="104">
        <v>30</v>
      </c>
      <c r="B36" s="106"/>
      <c r="C36" s="106"/>
      <c r="D36" s="106"/>
      <c r="E36" s="106"/>
      <c r="F36" s="106"/>
    </row>
    <row r="37" spans="1:6" ht="12" customHeight="1">
      <c r="A37" s="104">
        <v>31</v>
      </c>
      <c r="B37" s="106"/>
      <c r="C37" s="106"/>
      <c r="D37" s="106"/>
      <c r="E37" s="106"/>
      <c r="F37" s="106"/>
    </row>
    <row r="38" spans="1:6" ht="12" customHeight="1">
      <c r="A38" s="104">
        <v>32</v>
      </c>
      <c r="B38" s="106"/>
      <c r="C38" s="106"/>
      <c r="D38" s="106"/>
      <c r="E38" s="106"/>
      <c r="F38" s="106"/>
    </row>
    <row r="39" spans="1:6" ht="12" customHeight="1">
      <c r="A39" s="104">
        <v>33</v>
      </c>
      <c r="B39" s="106"/>
      <c r="C39" s="106"/>
      <c r="D39" s="106"/>
      <c r="E39" s="106"/>
      <c r="F39" s="106"/>
    </row>
    <row r="40" spans="1:6" ht="12" customHeight="1">
      <c r="A40" s="104">
        <v>34</v>
      </c>
      <c r="B40" s="106"/>
      <c r="C40" s="106"/>
      <c r="D40" s="106"/>
      <c r="E40" s="106"/>
      <c r="F40" s="106"/>
    </row>
    <row r="41" spans="1:6" ht="12" customHeight="1">
      <c r="A41" s="104">
        <v>35</v>
      </c>
      <c r="B41" s="106"/>
      <c r="C41" s="106"/>
      <c r="D41" s="106"/>
      <c r="E41" s="106"/>
      <c r="F41" s="106"/>
    </row>
    <row r="42" spans="1:6" ht="12" customHeight="1">
      <c r="A42" s="104">
        <v>36</v>
      </c>
      <c r="B42" s="106"/>
      <c r="C42" s="106"/>
      <c r="D42" s="106"/>
      <c r="E42" s="106"/>
      <c r="F42" s="106"/>
    </row>
    <row r="43" spans="1:6" ht="12" customHeight="1">
      <c r="A43" s="104">
        <v>37</v>
      </c>
      <c r="B43" s="106"/>
      <c r="C43" s="106"/>
      <c r="D43" s="106"/>
      <c r="E43" s="106"/>
      <c r="F43" s="106"/>
    </row>
    <row r="44" spans="1:6" ht="12" customHeight="1">
      <c r="A44" s="104">
        <v>38</v>
      </c>
      <c r="B44" s="106"/>
      <c r="C44" s="106"/>
      <c r="D44" s="106"/>
      <c r="E44" s="106"/>
      <c r="F44" s="106"/>
    </row>
    <row r="45" spans="1:6" ht="12" customHeight="1">
      <c r="A45" s="104">
        <v>39</v>
      </c>
      <c r="B45" s="106"/>
      <c r="C45" s="106"/>
      <c r="D45" s="106"/>
      <c r="E45" s="106"/>
      <c r="F45" s="106"/>
    </row>
    <row r="46" spans="1:6" ht="12" customHeight="1">
      <c r="A46" s="104">
        <v>40</v>
      </c>
      <c r="B46" s="106"/>
      <c r="C46" s="106"/>
      <c r="D46" s="106"/>
      <c r="E46" s="106"/>
      <c r="F46" s="106"/>
    </row>
    <row r="47" spans="1:6" ht="12" customHeight="1">
      <c r="A47" s="104">
        <v>41</v>
      </c>
      <c r="B47" s="106"/>
      <c r="C47" s="106"/>
      <c r="D47" s="106"/>
      <c r="E47" s="106"/>
      <c r="F47" s="106"/>
    </row>
    <row r="48" spans="1:6" ht="12" customHeight="1">
      <c r="A48" s="104">
        <v>42</v>
      </c>
      <c r="B48" s="106"/>
      <c r="C48" s="106"/>
      <c r="D48" s="106"/>
      <c r="E48" s="106"/>
      <c r="F48" s="106"/>
    </row>
    <row r="49" spans="1:6" ht="12" customHeight="1">
      <c r="A49" s="104">
        <v>43</v>
      </c>
      <c r="B49" s="106"/>
      <c r="C49" s="106"/>
      <c r="D49" s="106"/>
      <c r="E49" s="106"/>
      <c r="F49" s="106"/>
    </row>
    <row r="50" spans="1:6" ht="12" customHeight="1">
      <c r="A50" s="104">
        <v>44</v>
      </c>
      <c r="B50" s="106"/>
      <c r="C50" s="106"/>
      <c r="D50" s="106"/>
      <c r="E50" s="106"/>
      <c r="F50" s="106"/>
    </row>
    <row r="51" spans="1:6" ht="12" customHeight="1">
      <c r="A51" s="104">
        <v>45</v>
      </c>
      <c r="B51" s="106"/>
      <c r="C51" s="106"/>
      <c r="D51" s="106"/>
      <c r="E51" s="106"/>
      <c r="F51" s="106"/>
    </row>
    <row r="52" spans="1:6" ht="12" customHeight="1">
      <c r="A52" s="104">
        <v>46</v>
      </c>
      <c r="B52" s="106"/>
      <c r="C52" s="106"/>
      <c r="D52" s="106"/>
      <c r="E52" s="106"/>
      <c r="F52" s="106"/>
    </row>
    <row r="53" spans="1:6" ht="12" customHeight="1">
      <c r="A53" s="104">
        <v>47</v>
      </c>
      <c r="B53" s="106"/>
      <c r="C53" s="106"/>
      <c r="D53" s="106"/>
      <c r="E53" s="106"/>
      <c r="F53" s="106"/>
    </row>
    <row r="54" spans="1:6" ht="12" customHeight="1">
      <c r="A54" s="104">
        <v>48</v>
      </c>
      <c r="B54" s="106"/>
      <c r="C54" s="106"/>
      <c r="D54" s="106"/>
      <c r="E54" s="106"/>
      <c r="F54" s="106"/>
    </row>
    <row r="55" spans="1:6" ht="12" customHeight="1">
      <c r="A55" s="104">
        <v>49</v>
      </c>
      <c r="B55" s="106"/>
      <c r="C55" s="106"/>
      <c r="D55" s="106"/>
      <c r="E55" s="106"/>
      <c r="F55" s="106"/>
    </row>
    <row r="56" spans="1:6" ht="12" customHeight="1">
      <c r="A56" s="104">
        <v>50</v>
      </c>
      <c r="B56" s="106"/>
      <c r="C56" s="106"/>
      <c r="D56" s="106"/>
      <c r="E56" s="106"/>
      <c r="F56" s="106"/>
    </row>
  </sheetData>
  <conditionalFormatting sqref="B7:B55">
    <cfRule type="expression" dxfId="0" priority="1">
      <formula>AND($B7="",$B8&lt;&gt;"")</formula>
    </cfRule>
  </conditionalFormatting>
  <dataValidations count="1">
    <dataValidation operator="greaterThanOrEqual" allowBlank="1" showInputMessage="1" showErrorMessage="1" error="Date" promptTitle="Reporting Period" sqref="B2"/>
  </dataValidations>
  <pageMargins left="0.7" right="0.7" top="0.75" bottom="0.75" header="0.3" footer="0.3"/>
  <pageSetup paperSize="9" orientation="portrait" r:id="rId1"/>
  <headerFooter alignWithMargins="0">
    <oddHeader>&amp;Rდანართი N4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YW1haXN1cmFkemU8L1VzZXJOYW1lPjxEYXRlVGltZT4wNi1KYW4tMjIgMjozODo0MiBQ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D5FCCDD5-88F0-478C-9377-3F33B3184C18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AC52A395-614C-4342-9C42-08D494D1BBC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Info</vt:lpstr>
      <vt:lpstr>Flow</vt:lpstr>
      <vt:lpstr>EXP</vt:lpstr>
      <vt:lpstr>A-LS</vt:lpstr>
      <vt:lpstr>Sources</vt:lpstr>
      <vt:lpstr>Branches</vt:lpstr>
      <vt:lpstr>'A-LS'!Print_Area</vt:lpstr>
      <vt:lpstr>Branches!Print_Area</vt:lpstr>
      <vt:lpstr>Flow!Print_Area</vt:lpstr>
      <vt:lpstr>Info!Print_Area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Maia Namgaladze</cp:lastModifiedBy>
  <cp:lastPrinted>2018-09-28T06:01:45Z</cp:lastPrinted>
  <dcterms:created xsi:type="dcterms:W3CDTF">2018-08-20T07:00:59Z</dcterms:created>
  <dcterms:modified xsi:type="dcterms:W3CDTF">2026-06-17T12:11:46Z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de8cdd53-2eeb-4875-83e6-04bb41755c89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U1LnHKQl7xq4eDqIcU2CnH/vaEHeCbRv</vt:lpwstr>
  </property>
  <property fmtid="{D5CDD505-2E9C-101B-9397-08002B2CF9AE}" pid="5" name="bjClsUserRVM">
    <vt:lpwstr>[]</vt:lpwstr>
  </property>
  <property fmtid="{D5CDD505-2E9C-101B-9397-08002B2CF9AE}" pid="6" name="bjLabelHistoryID">
    <vt:lpwstr>{D5FCCDD5-88F0-478C-9377-3F33B3184C18}</vt:lpwstr>
  </property>
</Properties>
</file>