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namgaladze\Desktop\"/>
    </mc:Choice>
  </mc:AlternateContent>
  <bookViews>
    <workbookView xWindow="0" yWindow="0" windowWidth="23040" windowHeight="7755"/>
  </bookViews>
  <sheets>
    <sheet name="Info" sheetId="2" r:id="rId1"/>
    <sheet name="Flow" sheetId="9" r:id="rId2"/>
    <sheet name="A-LS" sheetId="18" r:id="rId3"/>
    <sheet name="Branches" sheetId="5" r:id="rId4"/>
  </sheets>
  <externalReferences>
    <externalReference r:id="rId5"/>
  </externalReferences>
  <definedNames>
    <definedName name="CounterPartTypes">[1]Info!$T$3:$T$8</definedName>
    <definedName name="DueDate2">[1]Info!$AR$3</definedName>
    <definedName name="DueDate3">[1]Info!$AS$3</definedName>
    <definedName name="InfoACCtype">[1]Info!$U$3:$U$8</definedName>
    <definedName name="Infoassetsource">[1]Info!$AD$2:$AD$4</definedName>
    <definedName name="Infoassettype">[1]Info!$AA$2:$AA$3</definedName>
    <definedName name="Infocounterparty">[1]Info!$T$3:$T$8</definedName>
    <definedName name="Infoliabtype">[1]Info!$V$3:$V$5</definedName>
    <definedName name="InfoMFIs">[1]Info!$AG$3:$AG$70</definedName>
    <definedName name="Inforegions">[1]Info!$S$3:$S$15</definedName>
    <definedName name="InfoResidence">[1]Info!$W$3:$W$4</definedName>
    <definedName name="Infosalesource">[1]Info!$AB$2:$AB$3</definedName>
    <definedName name="_xlnm.Print_Area" localSheetId="2">'A-LS'!$A$1:$G$209</definedName>
    <definedName name="_xlnm.Print_Area" localSheetId="3">Branches!$A$1:$F$56</definedName>
    <definedName name="_xlnm.Print_Area" localSheetId="1">Flow!$A$1:$K$50</definedName>
    <definedName name="_xlnm.Print_Area" localSheetId="0">Info!$A$1:$C$26</definedName>
    <definedName name="Regions">[1]Info!$S$3:$S$15</definedName>
    <definedName name="Repdate">[1]Info!$C$6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8" i="18" l="1"/>
  <c r="C18" i="2"/>
  <c r="C19" i="2" l="1"/>
  <c r="B1" i="5" l="1"/>
  <c r="B1" i="18"/>
  <c r="G190" i="18"/>
  <c r="G189" i="18"/>
  <c r="G188" i="18"/>
  <c r="G187" i="18"/>
  <c r="G185" i="18"/>
  <c r="G184" i="18"/>
  <c r="G183" i="18"/>
  <c r="G182" i="18"/>
  <c r="G181" i="18"/>
  <c r="G180" i="18"/>
  <c r="G179" i="18"/>
  <c r="G178" i="18"/>
  <c r="G177" i="18"/>
  <c r="G176" i="18"/>
  <c r="G175" i="18"/>
  <c r="G174" i="18"/>
  <c r="G173" i="18"/>
  <c r="G172" i="18"/>
  <c r="G171" i="18"/>
  <c r="G170" i="18"/>
  <c r="G169" i="18"/>
  <c r="G168" i="18"/>
  <c r="G167" i="18"/>
  <c r="G166" i="18"/>
  <c r="G165" i="18"/>
  <c r="G164" i="18"/>
  <c r="G163" i="18"/>
  <c r="G162" i="18"/>
  <c r="G161" i="18"/>
  <c r="G160" i="18"/>
  <c r="G159" i="18"/>
  <c r="G158" i="18"/>
  <c r="G157" i="18"/>
  <c r="G156" i="18"/>
  <c r="G155" i="18"/>
  <c r="G154" i="18"/>
  <c r="G153" i="18"/>
  <c r="G152" i="18"/>
  <c r="G151" i="18"/>
  <c r="G150" i="18"/>
  <c r="G149" i="18"/>
  <c r="G148" i="18"/>
  <c r="G147" i="18"/>
  <c r="G146" i="18"/>
  <c r="G145" i="18"/>
  <c r="G144" i="18"/>
  <c r="G143" i="18"/>
  <c r="G142" i="18"/>
  <c r="G141" i="18"/>
  <c r="G140" i="18"/>
  <c r="G139" i="18"/>
  <c r="G138" i="18"/>
  <c r="G137" i="18"/>
  <c r="G136" i="18"/>
  <c r="G135" i="18"/>
  <c r="G134" i="18"/>
  <c r="G133" i="18"/>
  <c r="G132" i="18"/>
  <c r="G131" i="18"/>
  <c r="G130" i="18"/>
  <c r="G129" i="18"/>
  <c r="G128" i="18"/>
  <c r="G127" i="18"/>
  <c r="G126" i="18"/>
  <c r="G125" i="18"/>
  <c r="G124" i="18"/>
  <c r="G123" i="18"/>
  <c r="G122" i="18"/>
  <c r="G121" i="18"/>
  <c r="G120" i="18"/>
  <c r="G119" i="18"/>
  <c r="G118" i="18"/>
  <c r="G117" i="18"/>
  <c r="G116" i="18"/>
  <c r="G115" i="18"/>
  <c r="G114" i="18"/>
  <c r="G113" i="18"/>
  <c r="G112" i="18"/>
  <c r="G111" i="18"/>
  <c r="G110" i="18"/>
  <c r="G109" i="18"/>
  <c r="G108" i="18"/>
  <c r="G107" i="18"/>
  <c r="G106" i="18"/>
  <c r="G105" i="18"/>
  <c r="G104" i="18"/>
  <c r="G103" i="18"/>
  <c r="G102" i="18"/>
  <c r="G101" i="18"/>
  <c r="G97" i="18"/>
  <c r="G96" i="18"/>
  <c r="G95" i="18"/>
  <c r="G94" i="18"/>
  <c r="G93" i="18"/>
  <c r="G92" i="18"/>
  <c r="G91" i="18"/>
  <c r="G90" i="18"/>
  <c r="G89" i="18"/>
  <c r="G88" i="18"/>
  <c r="G87" i="18"/>
  <c r="G86" i="18"/>
  <c r="G85" i="18"/>
  <c r="G84" i="18"/>
  <c r="G83" i="18"/>
  <c r="G82" i="18"/>
  <c r="G81" i="18"/>
  <c r="G80" i="18"/>
  <c r="G79" i="18"/>
  <c r="G78" i="18"/>
  <c r="G77" i="18"/>
  <c r="G76" i="18"/>
  <c r="G75" i="18"/>
  <c r="G74" i="18"/>
  <c r="G73" i="18"/>
  <c r="G72" i="18"/>
  <c r="G71"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1" i="18"/>
  <c r="G10" i="18"/>
  <c r="C209" i="18"/>
  <c r="C208" i="18"/>
  <c r="F191" i="18"/>
  <c r="G197" i="18" l="1"/>
  <c r="G205" i="18"/>
  <c r="G198" i="18"/>
  <c r="G196" i="18"/>
  <c r="G203" i="18"/>
  <c r="G199" i="18"/>
  <c r="G200" i="18"/>
  <c r="G201" i="18"/>
  <c r="G202" i="18"/>
  <c r="G204" i="18"/>
  <c r="G12" i="18"/>
  <c r="G8" i="18"/>
  <c r="G186" i="18"/>
  <c r="G191" i="18" s="1"/>
  <c r="F192" i="18"/>
  <c r="G9" i="18"/>
  <c r="G98" i="18" l="1"/>
  <c r="G192" i="18" s="1"/>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B1" i="9" l="1"/>
  <c r="C8" i="2" l="1"/>
  <c r="B2" i="18" l="1"/>
  <c r="B2" i="5"/>
  <c r="B2" i="9"/>
</calcChain>
</file>

<file path=xl/comments1.xml><?xml version="1.0" encoding="utf-8"?>
<comments xmlns="http://schemas.openxmlformats.org/spreadsheetml/2006/main">
  <authors>
    <author>Avtandil Maisuradze</author>
  </authors>
  <commentList>
    <comment ref="C8" authorId="0" shapeId="0">
      <text>
        <r>
          <rPr>
            <sz val="9"/>
            <color indexed="81"/>
            <rFont val="Tahoma"/>
            <family val="2"/>
          </rPr>
          <t xml:space="preserve">
</t>
        </r>
        <r>
          <rPr>
            <sz val="7"/>
            <color indexed="81"/>
            <rFont val="Tahoma"/>
            <family val="2"/>
          </rPr>
          <t>თარიღი ავტომატურად ჩაიწერება ფაილისთვის სახელის გარქმევის შემდეგ</t>
        </r>
      </text>
    </comment>
  </commentList>
</comments>
</file>

<file path=xl/comments2.xml><?xml version="1.0" encoding="utf-8"?>
<comments xmlns="http://schemas.openxmlformats.org/spreadsheetml/2006/main">
  <authors>
    <author>Avtandil Maisuradze</author>
  </authors>
  <commentList>
    <comment ref="D5" authorId="0" shapeId="0">
      <text>
        <r>
          <rPr>
            <b/>
            <sz val="9"/>
            <color indexed="81"/>
            <rFont val="Tahoma"/>
            <family val="2"/>
          </rPr>
          <t>Avtandil Maisuradze:</t>
        </r>
        <r>
          <rPr>
            <sz val="9"/>
            <color indexed="81"/>
            <rFont val="Tahoma"/>
            <family val="2"/>
          </rPr>
          <t xml:space="preserve">
</t>
        </r>
        <r>
          <rPr>
            <sz val="7"/>
            <color indexed="81"/>
            <rFont val="Tahoma"/>
            <family val="2"/>
          </rPr>
          <t>საანგარიშგებო პერიოდის საწყისი ნაშთი უნდა ემთხვეოდეს წინა საანგარიშგებო პერიოდის საბოლოო ნაშთს</t>
        </r>
      </text>
    </comment>
  </commentList>
</comments>
</file>

<file path=xl/sharedStrings.xml><?xml version="1.0" encoding="utf-8"?>
<sst xmlns="http://schemas.openxmlformats.org/spreadsheetml/2006/main" count="181" uniqueCount="163">
  <si>
    <t>ფინანსური ანგარიშგება</t>
  </si>
  <si>
    <t>Info</t>
  </si>
  <si>
    <t>ორგანიზაციის სრული დასახელება</t>
  </si>
  <si>
    <t>ფინანსური ანგარიშგების თარიღი</t>
  </si>
  <si>
    <t>სამეთვალყურეო საბჭოს თავმჯდომარე</t>
  </si>
  <si>
    <t>ორგანიზაციის ხელმძღვანელი</t>
  </si>
  <si>
    <t>მთავარი ბუღალტერი</t>
  </si>
  <si>
    <t>მისამართი</t>
  </si>
  <si>
    <t>ტელეფონი</t>
  </si>
  <si>
    <t>ვებგვერდი</t>
  </si>
  <si>
    <t>თანამშრომელთა რაოდენობა</t>
  </si>
  <si>
    <t>ანგარიშგებაზე პასუხისმგებელი პირი</t>
  </si>
  <si>
    <t>ანგარიშგებაზე პასუხისმგებელი პირის ტელეფონის ნომერი</t>
  </si>
  <si>
    <t>ანგარიშგებაზე პასუხისმგებელი პირის E-mail</t>
  </si>
  <si>
    <t>ჩვენ, ხელის მომწერნი ვიღებთ სრულ პასუხისმგებლობას ფინანსურ ანგარიშგებაში, მის ფორმებსა და ცხრილებში ასახული ყველა მონაცემის და ინფორმაციის უტყუარობასა და სიზუსტეზე და ვადასტურებთ, რომ წინამდებარე ფინანსური ანგარიშგება შემოწმებულია და შეესაბამება მოქმედ ნორმატიულ აქტებს და საქართველოს ეროვნული ბანკის მიერ დადგენილ წესებსა და ნორმებს</t>
  </si>
  <si>
    <t>თარიღი:</t>
  </si>
  <si>
    <t>მოცულობა ლარებში</t>
  </si>
  <si>
    <t>N</t>
  </si>
  <si>
    <t>ლარი</t>
  </si>
  <si>
    <t>ქალაქი/რაიონი</t>
  </si>
  <si>
    <t>ელექტრონული ფოსტის მისამართი</t>
  </si>
  <si>
    <t>A-LS</t>
  </si>
  <si>
    <t>აქციონერები და მეწილეები</t>
  </si>
  <si>
    <t>დასახელება</t>
  </si>
  <si>
    <t>თანხა</t>
  </si>
  <si>
    <t>წილი</t>
  </si>
  <si>
    <t>I</t>
  </si>
  <si>
    <t xml:space="preserve"> რეზიდენტი აქციონერები და მეწილეები</t>
  </si>
  <si>
    <t>სულ  რეზიდენტი აქციონერები და მეწილეები</t>
  </si>
  <si>
    <t>II</t>
  </si>
  <si>
    <t>არარეზიდენტი აქციონერები და მეწილეები</t>
  </si>
  <si>
    <t>სულ არარეზიდენტი აქციონერები და მეწილეები</t>
  </si>
  <si>
    <t>სულ აქციონერები და მეწილეები</t>
  </si>
  <si>
    <t>III</t>
  </si>
  <si>
    <t>ბენეფიციარი მეწილეები, რომელთაც აქვთ 10% და მეტი</t>
  </si>
  <si>
    <t>ვგპ-დ რეგისტრაციის თარიღი</t>
  </si>
  <si>
    <t>ვგპ-ს საიდენტიფიკაციო კოდი</t>
  </si>
  <si>
    <t>მათ შორის ქალები</t>
  </si>
  <si>
    <t>მათ შორის კაცები</t>
  </si>
  <si>
    <t>ფილიალების რაოდენობა</t>
  </si>
  <si>
    <t>ყიდვა</t>
  </si>
  <si>
    <t>გაყიდვა</t>
  </si>
  <si>
    <t>GEL</t>
  </si>
  <si>
    <t>აშშ დოლარი</t>
  </si>
  <si>
    <t>USD</t>
  </si>
  <si>
    <t>ევრო</t>
  </si>
  <si>
    <t>EUR</t>
  </si>
  <si>
    <t>რუსული რუბლი</t>
  </si>
  <si>
    <t>RUB</t>
  </si>
  <si>
    <t>დბ გირვანქა სტერლინგი</t>
  </si>
  <si>
    <t>GBP</t>
  </si>
  <si>
    <t>თურქული ლირა</t>
  </si>
  <si>
    <t>TRY</t>
  </si>
  <si>
    <t>აზერბაიჯანული მანათი</t>
  </si>
  <si>
    <t>AZN</t>
  </si>
  <si>
    <t>სომხური დრამი</t>
  </si>
  <si>
    <t>AMD</t>
  </si>
  <si>
    <t>ირანული რიალი</t>
  </si>
  <si>
    <t>IRR</t>
  </si>
  <si>
    <t>ემირატების დირჰამი</t>
  </si>
  <si>
    <t>AED</t>
  </si>
  <si>
    <t>უკრაინული გრივნა</t>
  </si>
  <si>
    <t>UAH</t>
  </si>
  <si>
    <t>შვეიცარიული ფრანკი</t>
  </si>
  <si>
    <t>CHF</t>
  </si>
  <si>
    <t>ავსტრალიური დოლარი</t>
  </si>
  <si>
    <t>AUD</t>
  </si>
  <si>
    <t>ახალზელანდიური დოლარი</t>
  </si>
  <si>
    <t>NZD</t>
  </si>
  <si>
    <t>ბელარუსული რუბლი</t>
  </si>
  <si>
    <t>BYN</t>
  </si>
  <si>
    <t>ბრაზილიური რიალი</t>
  </si>
  <si>
    <t>BRL</t>
  </si>
  <si>
    <t>ბულგარული ლევი</t>
  </si>
  <si>
    <t>BGN</t>
  </si>
  <si>
    <t>დანიური კრონი</t>
  </si>
  <si>
    <t>DKK</t>
  </si>
  <si>
    <t>ეგვიპტური გირვანქა</t>
  </si>
  <si>
    <t>EGP</t>
  </si>
  <si>
    <t>თურქმენული მანათი</t>
  </si>
  <si>
    <t>TMT</t>
  </si>
  <si>
    <t>იაპონური იენი</t>
  </si>
  <si>
    <t>JPY</t>
  </si>
  <si>
    <t>ინდური რუპია</t>
  </si>
  <si>
    <t>INR</t>
  </si>
  <si>
    <t>ისლანდიური კრონი</t>
  </si>
  <si>
    <t>ISK</t>
  </si>
  <si>
    <t>ისრაელის შეკელი</t>
  </si>
  <si>
    <t>ILS</t>
  </si>
  <si>
    <t>კანადური დოლარი</t>
  </si>
  <si>
    <t>CAD</t>
  </si>
  <si>
    <t>კატარული რიალი</t>
  </si>
  <si>
    <t>QAR</t>
  </si>
  <si>
    <t>მოლდოვური ლეი</t>
  </si>
  <si>
    <t>MDL</t>
  </si>
  <si>
    <t>ნორვეგიული კრონი</t>
  </si>
  <si>
    <t>NOK</t>
  </si>
  <si>
    <t>პოლონური ზლოტი</t>
  </si>
  <si>
    <t>PLN</t>
  </si>
  <si>
    <t>რუმინული ლეი</t>
  </si>
  <si>
    <t>RON</t>
  </si>
  <si>
    <t>სამხრეთ აფრიკული რანდი</t>
  </si>
  <si>
    <t>ZAR</t>
  </si>
  <si>
    <t>სამხრეთ კორეული ვონი</t>
  </si>
  <si>
    <t>KRW</t>
  </si>
  <si>
    <t>სერბიული დინარი</t>
  </si>
  <si>
    <t>RSD</t>
  </si>
  <si>
    <t>სინგაპურული დოლარი</t>
  </si>
  <si>
    <t>SGD</t>
  </si>
  <si>
    <t>ტაჯიკური სომონი</t>
  </si>
  <si>
    <t>TJS</t>
  </si>
  <si>
    <t>უზბეკური სუმი</t>
  </si>
  <si>
    <t>UZS</t>
  </si>
  <si>
    <t>უნგრული ფორინტი</t>
  </si>
  <si>
    <t>HUF</t>
  </si>
  <si>
    <t>ქუვეითური დინარი</t>
  </si>
  <si>
    <t>KWD</t>
  </si>
  <si>
    <t>ყაზახური ტენგე</t>
  </si>
  <si>
    <t>KZT</t>
  </si>
  <si>
    <t>ყირგიზული სომი</t>
  </si>
  <si>
    <t>KGS</t>
  </si>
  <si>
    <t>შვედური კრონი</t>
  </si>
  <si>
    <t>SEK</t>
  </si>
  <si>
    <t>ჩეხური კრონა</t>
  </si>
  <si>
    <t>CZK</t>
  </si>
  <si>
    <t>ჩინური იუანი</t>
  </si>
  <si>
    <t>CNY</t>
  </si>
  <si>
    <t>ჰონკონგური დოლარი</t>
  </si>
  <si>
    <t>HKD</t>
  </si>
  <si>
    <t>ვალუტის ყიდვა-გაყიდვის ოპერაციები</t>
  </si>
  <si>
    <t>სხვა შემოსავალი</t>
  </si>
  <si>
    <t>სხვა</t>
  </si>
  <si>
    <t>OTH</t>
  </si>
  <si>
    <t>ორგანიზაციის ხელმძღვანელის ტელეფონი</t>
  </si>
  <si>
    <t>ორგანიზაციის ხელმძღვანელის E-mail</t>
  </si>
  <si>
    <t>ვგპ-ს მისამართი</t>
  </si>
  <si>
    <t>ვგპ-ს ტელეფონი</t>
  </si>
  <si>
    <t>ვგპ-ს E-mail</t>
  </si>
  <si>
    <t>ტრანზაქციების რაოდენობა</t>
  </si>
  <si>
    <t>ფილიალზე პასუხისმგებელი პირი</t>
  </si>
  <si>
    <t>ჩვეულებრივი/ პრივილეგირებული</t>
  </si>
  <si>
    <t>კერძო /სახელმწიფო / არასამთავრობო / საერთაშორისო</t>
  </si>
  <si>
    <t>ჩვეულებრივი</t>
  </si>
  <si>
    <t>პრივილეგირებული</t>
  </si>
  <si>
    <t>ბანკი</t>
  </si>
  <si>
    <t>ფიზიკური პირი</t>
  </si>
  <si>
    <t>კერძო ორგანიზაცია</t>
  </si>
  <si>
    <t>საფინანსო ორგანიზაცია</t>
  </si>
  <si>
    <t>სამთავრობო ორგანიზაცია</t>
  </si>
  <si>
    <t>არასამთავრობო ორგანიზაცია</t>
  </si>
  <si>
    <t>IV</t>
  </si>
  <si>
    <t>აქციის ტიპი</t>
  </si>
  <si>
    <t>ღირებულება</t>
  </si>
  <si>
    <t>ქვეყანა</t>
  </si>
  <si>
    <t>პირადობის/პასპორტის ნომერი</t>
  </si>
  <si>
    <t>კომპანია:</t>
  </si>
  <si>
    <t>ფილიალები (მათ შორის სათაო ოფისი)</t>
  </si>
  <si>
    <t>ვალუტის დასახელება</t>
  </si>
  <si>
    <t>საანგარიშო პერიოდის საწყისი ნაშთი</t>
  </si>
  <si>
    <t>საანგარიშო პერიოდის საბოლოო ნაშთი</t>
  </si>
  <si>
    <t>სხვა გასავალი</t>
  </si>
  <si>
    <t>ტრანზაქციების მოცულობა</t>
  </si>
  <si>
    <r>
      <t xml:space="preserve">დანართი N10 - </t>
    </r>
    <r>
      <rPr>
        <sz val="8"/>
        <rFont val="Sylfaen"/>
        <family val="1"/>
      </rPr>
      <t>ვალუტის ნაღდი ფორმით გადამცვლელი პუნქტის ანგარიშგება</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</si>
</sst>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_ ;[Red]\-#,##0\ "/>
    <numFmt numFmtId="165" formatCode="_(* #,##0_);_(* \(#,##0\);_(* &quot;-&quot;??_);_(@_)"/>
  </numFmts>
  <fonts count="19" x14ac:knownFonts="1">
    <font>
      <sz val="11"/>
      <color theme="1"/>
      <name val="Sylfaen"/>
      <family val="2"/>
    </font>
    <font>
      <sz val="10"/>
      <name val="Arial"/>
      <family val="2"/>
    </font>
    <font>
      <sz val="8"/>
      <name val="Arial"/>
      <family val="2"/>
      <charset val="204"/>
    </font>
    <font>
      <sz val="8"/>
      <name val="Arial"/>
      <family val="2"/>
    </font>
    <font>
      <sz val="10"/>
      <name val="Arial"/>
      <family val="2"/>
    </font>
    <font>
      <sz val="8"/>
      <name val="Geo_Academiuri"/>
      <family val="1"/>
    </font>
    <font>
      <sz val="8"/>
      <name val="Sylfaen"/>
      <family val="1"/>
    </font>
    <font>
      <sz val="8"/>
      <color theme="1"/>
      <name val="Sylfaen"/>
      <family val="2"/>
    </font>
    <font>
      <sz val="11"/>
      <color theme="1"/>
      <name val="Sylfaen"/>
      <family val="2"/>
    </font>
    <font>
      <b/>
      <sz val="8"/>
      <name val="Sylfaen"/>
      <family val="1"/>
    </font>
    <font>
      <b/>
      <sz val="8"/>
      <color theme="1"/>
      <name val="Sylfaen"/>
      <family val="1"/>
    </font>
    <font>
      <sz val="10"/>
      <name val="Arial"/>
      <family val="2"/>
    </font>
    <font>
      <sz val="11"/>
      <color theme="1"/>
      <name val="Sylfaen"/>
      <family val="1"/>
    </font>
    <font>
      <sz val="8"/>
      <color rgb="FFFF0000"/>
      <name val="Sylfaen"/>
      <family val="1"/>
    </font>
    <font>
      <sz val="8"/>
      <color theme="1"/>
      <name val="Sylfaen"/>
      <family val="1"/>
    </font>
    <font>
      <i/>
      <sz val="8"/>
      <name val="Sylfaen"/>
      <family val="1"/>
    </font>
    <font>
      <sz val="9"/>
      <color indexed="81"/>
      <name val="Tahoma"/>
      <family val="2"/>
    </font>
    <font>
      <b/>
      <sz val="9"/>
      <color indexed="81"/>
      <name val="Tahoma"/>
      <family val="2"/>
    </font>
    <font>
      <sz val="7"/>
      <color indexed="81"/>
      <name val="Tahoma"/>
      <family val="2"/>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s>
  <cellStyleXfs count="10">
    <xf numFmtId="0" fontId="0" fillId="0" borderId="0"/>
    <xf numFmtId="0" fontId="1"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3" fillId="3" borderId="6" applyBorder="0"/>
    <xf numFmtId="43" fontId="8" fillId="0" borderId="0" applyFont="0" applyFill="0" applyBorder="0" applyAlignment="0" applyProtection="0"/>
    <xf numFmtId="0" fontId="1" fillId="0" borderId="0"/>
    <xf numFmtId="0" fontId="11" fillId="0" borderId="0"/>
  </cellStyleXfs>
  <cellXfs count="141">
    <xf numFmtId="0" fontId="0" fillId="0" borderId="0" xfId="0"/>
    <xf numFmtId="0" fontId="2" fillId="0" borderId="0" xfId="1" applyFont="1"/>
    <xf numFmtId="0" fontId="2" fillId="0" borderId="0" xfId="1" applyFont="1" applyAlignment="1">
      <alignment horizontal="left" indent="1"/>
    </xf>
    <xf numFmtId="0" fontId="6" fillId="0" borderId="1" xfId="6" applyFont="1" applyFill="1" applyBorder="1" applyAlignment="1">
      <alignment horizontal="center" vertical="center" wrapText="1"/>
    </xf>
    <xf numFmtId="0" fontId="6" fillId="2" borderId="27" xfId="0" applyFont="1" applyFill="1" applyBorder="1" applyAlignment="1" applyProtection="1">
      <alignment vertical="center"/>
    </xf>
    <xf numFmtId="0" fontId="6" fillId="2" borderId="28" xfId="0" applyFont="1" applyFill="1" applyBorder="1" applyAlignment="1" applyProtection="1">
      <alignment horizontal="center" vertical="center"/>
    </xf>
    <xf numFmtId="0" fontId="6" fillId="2" borderId="28" xfId="0" applyFont="1" applyFill="1" applyBorder="1" applyAlignment="1" applyProtection="1">
      <alignment vertical="center"/>
    </xf>
    <xf numFmtId="0" fontId="6" fillId="2" borderId="31" xfId="0" applyFont="1" applyFill="1" applyBorder="1" applyAlignment="1" applyProtection="1">
      <alignment horizontal="center" vertical="center"/>
    </xf>
    <xf numFmtId="0" fontId="6" fillId="2" borderId="31" xfId="0" applyFont="1" applyFill="1" applyBorder="1" applyAlignment="1" applyProtection="1">
      <alignment vertical="center"/>
    </xf>
    <xf numFmtId="0" fontId="6" fillId="2" borderId="35" xfId="0" applyFont="1" applyFill="1" applyBorder="1" applyAlignment="1" applyProtection="1">
      <alignment horizontal="center" vertical="center"/>
    </xf>
    <xf numFmtId="0" fontId="6" fillId="2" borderId="37" xfId="0" applyFont="1" applyFill="1" applyBorder="1" applyAlignment="1" applyProtection="1">
      <alignment horizontal="center" vertical="center"/>
    </xf>
    <xf numFmtId="0" fontId="6" fillId="2" borderId="38" xfId="0" applyFont="1" applyFill="1" applyBorder="1" applyAlignment="1" applyProtection="1">
      <alignment horizontal="center" vertical="center"/>
    </xf>
    <xf numFmtId="0" fontId="6" fillId="2" borderId="39" xfId="0" applyFont="1" applyFill="1" applyBorder="1" applyAlignment="1" applyProtection="1">
      <alignment horizontal="center" vertical="center"/>
    </xf>
    <xf numFmtId="0" fontId="2" fillId="0" borderId="0" xfId="1" applyFont="1" applyFill="1"/>
    <xf numFmtId="0" fontId="2" fillId="0" borderId="0" xfId="1" applyFont="1" applyFill="1" applyAlignment="1">
      <alignment horizontal="left" vertical="center" indent="1"/>
    </xf>
    <xf numFmtId="0" fontId="2" fillId="0" borderId="0" xfId="1" applyFont="1" applyFill="1" applyAlignment="1">
      <alignment horizontal="right"/>
    </xf>
    <xf numFmtId="0" fontId="2" fillId="0" borderId="0" xfId="1" applyFont="1" applyFill="1" applyAlignment="1">
      <alignment horizontal="left" indent="1"/>
    </xf>
    <xf numFmtId="0" fontId="5" fillId="0" borderId="0" xfId="1" applyFont="1" applyFill="1" applyAlignment="1">
      <alignment horizontal="left"/>
    </xf>
    <xf numFmtId="0" fontId="7" fillId="0" borderId="0" xfId="0" applyFont="1" applyFill="1" applyProtection="1"/>
    <xf numFmtId="0" fontId="3" fillId="0" borderId="0" xfId="5" applyFont="1" applyFill="1"/>
    <xf numFmtId="0" fontId="10" fillId="0" borderId="0" xfId="0" applyFont="1" applyFill="1" applyAlignment="1" applyProtection="1">
      <alignment horizontal="left" vertical="center"/>
    </xf>
    <xf numFmtId="165" fontId="9" fillId="2" borderId="36" xfId="7" applyNumberFormat="1" applyFont="1" applyFill="1" applyBorder="1" applyAlignment="1" applyProtection="1">
      <alignment horizontal="center" vertical="center"/>
      <protection locked="0"/>
    </xf>
    <xf numFmtId="165" fontId="9" fillId="9" borderId="30" xfId="7" applyNumberFormat="1" applyFont="1" applyFill="1" applyBorder="1" applyAlignment="1" applyProtection="1">
      <alignment horizontal="center" vertical="center"/>
    </xf>
    <xf numFmtId="165" fontId="9" fillId="2" borderId="29" xfId="7" applyNumberFormat="1" applyFont="1" applyFill="1" applyBorder="1" applyAlignment="1" applyProtection="1">
      <alignment horizontal="center" vertical="center"/>
      <protection locked="0"/>
    </xf>
    <xf numFmtId="165" fontId="9" fillId="2" borderId="32" xfId="7" applyNumberFormat="1" applyFont="1" applyFill="1" applyBorder="1" applyAlignment="1" applyProtection="1">
      <alignment horizontal="center" vertical="center"/>
      <protection locked="0"/>
    </xf>
    <xf numFmtId="165" fontId="9" fillId="9" borderId="15" xfId="7" applyNumberFormat="1" applyFont="1" applyFill="1" applyBorder="1" applyAlignment="1" applyProtection="1">
      <alignment horizontal="center" vertical="center"/>
    </xf>
    <xf numFmtId="165" fontId="6" fillId="2" borderId="33" xfId="7" applyNumberFormat="1" applyFont="1" applyFill="1" applyBorder="1" applyAlignment="1" applyProtection="1">
      <alignment horizontal="center" vertical="center"/>
      <protection locked="0"/>
    </xf>
    <xf numFmtId="165" fontId="6" fillId="2" borderId="40" xfId="7" applyNumberFormat="1" applyFont="1" applyFill="1" applyBorder="1" applyAlignment="1" applyProtection="1">
      <alignment horizontal="center" vertical="center"/>
      <protection locked="0"/>
    </xf>
    <xf numFmtId="165" fontId="6" fillId="2" borderId="8" xfId="7" applyNumberFormat="1" applyFont="1" applyFill="1" applyBorder="1" applyAlignment="1" applyProtection="1">
      <alignment horizontal="center" vertical="center"/>
      <protection locked="0"/>
    </xf>
    <xf numFmtId="165" fontId="6" fillId="2" borderId="14" xfId="7" applyNumberFormat="1" applyFont="1" applyFill="1" applyBorder="1" applyAlignment="1" applyProtection="1">
      <alignment horizontal="center" vertical="center"/>
      <protection locked="0"/>
    </xf>
    <xf numFmtId="165" fontId="6" fillId="2" borderId="41" xfId="7" applyNumberFormat="1" applyFont="1" applyFill="1" applyBorder="1" applyAlignment="1" applyProtection="1">
      <alignment horizontal="center" vertical="center"/>
      <protection locked="0"/>
    </xf>
    <xf numFmtId="0" fontId="6" fillId="0" borderId="0" xfId="1" applyFont="1" applyFill="1" applyProtection="1"/>
    <xf numFmtId="0" fontId="6" fillId="0" borderId="0" xfId="1" applyFont="1" applyFill="1" applyAlignment="1" applyProtection="1">
      <alignment horizontal="left"/>
    </xf>
    <xf numFmtId="0" fontId="12" fillId="0" borderId="0" xfId="0" applyFont="1" applyFill="1" applyProtection="1"/>
    <xf numFmtId="14" fontId="6" fillId="0" borderId="0" xfId="1" applyNumberFormat="1" applyFont="1" applyFill="1" applyAlignment="1" applyProtection="1">
      <alignment horizontal="left"/>
    </xf>
    <xf numFmtId="0" fontId="9" fillId="0" borderId="0" xfId="0" applyFont="1" applyFill="1" applyAlignment="1" applyProtection="1">
      <alignment horizontal="center"/>
    </xf>
    <xf numFmtId="0" fontId="9" fillId="0" borderId="0" xfId="0" applyFont="1" applyFill="1" applyAlignment="1" applyProtection="1">
      <alignment horizontal="left" indent="2"/>
    </xf>
    <xf numFmtId="0" fontId="6" fillId="0" borderId="0" xfId="0" quotePrefix="1" applyFont="1" applyFill="1" applyAlignment="1" applyProtection="1">
      <alignment horizontal="center"/>
    </xf>
    <xf numFmtId="0" fontId="6" fillId="0" borderId="0" xfId="0" quotePrefix="1" applyFont="1" applyFill="1" applyAlignment="1" applyProtection="1">
      <alignment horizontal="center" wrapText="1"/>
    </xf>
    <xf numFmtId="0" fontId="13" fillId="7" borderId="21" xfId="0" applyFont="1" applyFill="1" applyBorder="1" applyAlignment="1" applyProtection="1"/>
    <xf numFmtId="0" fontId="13" fillId="7" borderId="22" xfId="0" applyFont="1" applyFill="1" applyBorder="1" applyAlignment="1" applyProtection="1"/>
    <xf numFmtId="0" fontId="6" fillId="7" borderId="11" xfId="0" applyFont="1" applyFill="1" applyBorder="1" applyAlignment="1" applyProtection="1">
      <alignment horizontal="center"/>
    </xf>
    <xf numFmtId="0" fontId="6" fillId="7" borderId="12" xfId="0" applyFont="1" applyFill="1" applyBorder="1" applyAlignment="1" applyProtection="1">
      <alignment horizontal="center"/>
    </xf>
    <xf numFmtId="0" fontId="9" fillId="7" borderId="13" xfId="0" applyFont="1" applyFill="1" applyBorder="1" applyAlignment="1" applyProtection="1">
      <alignment horizontal="center"/>
    </xf>
    <xf numFmtId="0" fontId="9" fillId="7" borderId="21" xfId="0" applyFont="1" applyFill="1" applyBorder="1" applyAlignment="1" applyProtection="1"/>
    <xf numFmtId="0" fontId="9" fillId="7" borderId="23" xfId="0" applyFont="1" applyFill="1" applyBorder="1" applyAlignment="1" applyProtection="1"/>
    <xf numFmtId="0" fontId="9" fillId="7" borderId="22" xfId="0" applyFont="1" applyFill="1" applyBorder="1" applyAlignment="1" applyProtection="1"/>
    <xf numFmtId="0" fontId="6" fillId="0" borderId="7" xfId="1" applyFont="1" applyBorder="1" applyAlignment="1" applyProtection="1">
      <alignment horizontal="left" indent="1"/>
    </xf>
    <xf numFmtId="0" fontId="6" fillId="0" borderId="8" xfId="0" applyFont="1" applyBorder="1" applyProtection="1">
      <protection locked="0"/>
    </xf>
    <xf numFmtId="164" fontId="6" fillId="0" borderId="8" xfId="0" applyNumberFormat="1" applyFont="1" applyBorder="1" applyAlignment="1" applyProtection="1">
      <alignment horizontal="right"/>
      <protection locked="0"/>
    </xf>
    <xf numFmtId="10" fontId="6" fillId="5" borderId="9" xfId="0" applyNumberFormat="1" applyFont="1" applyFill="1" applyBorder="1" applyAlignment="1" applyProtection="1">
      <alignment horizontal="right"/>
    </xf>
    <xf numFmtId="0" fontId="6" fillId="0" borderId="10" xfId="0" applyFont="1" applyBorder="1" applyAlignment="1" applyProtection="1">
      <alignment horizontal="left" indent="1"/>
    </xf>
    <xf numFmtId="0" fontId="9" fillId="0" borderId="11" xfId="0" applyFont="1" applyBorder="1" applyProtection="1"/>
    <xf numFmtId="164" fontId="6" fillId="5" borderId="11" xfId="0" applyNumberFormat="1" applyFont="1" applyFill="1" applyBorder="1" applyAlignment="1" applyProtection="1">
      <alignment horizontal="right"/>
    </xf>
    <xf numFmtId="10" fontId="6" fillId="5" borderId="12" xfId="0" applyNumberFormat="1" applyFont="1" applyFill="1" applyBorder="1" applyAlignment="1" applyProtection="1">
      <alignment horizontal="right"/>
    </xf>
    <xf numFmtId="0" fontId="6" fillId="0" borderId="0" xfId="0" applyFont="1" applyFill="1" applyAlignment="1" applyProtection="1">
      <alignment horizontal="left" indent="1"/>
    </xf>
    <xf numFmtId="0" fontId="9" fillId="0" borderId="0" xfId="0" applyFont="1" applyFill="1" applyAlignment="1" applyProtection="1">
      <alignment horizontal="left" indent="1"/>
    </xf>
    <xf numFmtId="0" fontId="9" fillId="8" borderId="19" xfId="0" applyFont="1" applyFill="1" applyBorder="1" applyAlignment="1" applyProtection="1">
      <alignment horizontal="center"/>
    </xf>
    <xf numFmtId="0" fontId="9" fillId="8" borderId="21" xfId="0" applyFont="1" applyFill="1" applyBorder="1" applyAlignment="1" applyProtection="1">
      <alignment vertical="center"/>
    </xf>
    <xf numFmtId="0" fontId="6" fillId="8" borderId="23" xfId="0" applyFont="1" applyFill="1" applyBorder="1" applyAlignment="1" applyProtection="1">
      <alignment horizontal="center" vertical="center" wrapText="1"/>
    </xf>
    <xf numFmtId="0" fontId="6" fillId="0" borderId="7" xfId="0" applyFont="1" applyBorder="1" applyAlignment="1" applyProtection="1">
      <alignment horizontal="left" indent="1"/>
    </xf>
    <xf numFmtId="0" fontId="9" fillId="0" borderId="24" xfId="0" applyFont="1" applyBorder="1" applyProtection="1"/>
    <xf numFmtId="0" fontId="9" fillId="0" borderId="46" xfId="0" applyFont="1" applyBorder="1" applyProtection="1"/>
    <xf numFmtId="0" fontId="9" fillId="0" borderId="29" xfId="0" applyFont="1" applyBorder="1" applyProtection="1"/>
    <xf numFmtId="164" fontId="6" fillId="5" borderId="8" xfId="0" applyNumberFormat="1" applyFont="1" applyFill="1" applyBorder="1" applyAlignment="1" applyProtection="1">
      <alignment horizontal="right"/>
    </xf>
    <xf numFmtId="0" fontId="9" fillId="0" borderId="10" xfId="0" applyFont="1" applyBorder="1" applyAlignment="1" applyProtection="1">
      <alignment horizontal="center"/>
    </xf>
    <xf numFmtId="0" fontId="9" fillId="0" borderId="25" xfId="0" applyFont="1" applyBorder="1" applyProtection="1"/>
    <xf numFmtId="0" fontId="9" fillId="0" borderId="47" xfId="0" applyFont="1" applyBorder="1" applyProtection="1"/>
    <xf numFmtId="0" fontId="9" fillId="0" borderId="42" xfId="0" applyFont="1" applyBorder="1" applyProtection="1"/>
    <xf numFmtId="0" fontId="6" fillId="0" borderId="0" xfId="0" applyFont="1" applyFill="1" applyProtection="1"/>
    <xf numFmtId="2" fontId="6" fillId="0" borderId="0" xfId="0" applyNumberFormat="1" applyFont="1" applyFill="1" applyProtection="1"/>
    <xf numFmtId="0" fontId="9" fillId="8" borderId="21" xfId="0" applyFont="1" applyFill="1" applyBorder="1" applyAlignment="1" applyProtection="1"/>
    <xf numFmtId="0" fontId="9" fillId="8" borderId="23" xfId="0" applyFont="1" applyFill="1" applyBorder="1" applyAlignment="1" applyProtection="1">
      <alignment horizontal="center"/>
    </xf>
    <xf numFmtId="0" fontId="9" fillId="8" borderId="23" xfId="0" applyFont="1" applyFill="1" applyBorder="1" applyAlignment="1" applyProtection="1"/>
    <xf numFmtId="0" fontId="9" fillId="8" borderId="22" xfId="0" applyFont="1" applyFill="1" applyBorder="1" applyAlignment="1" applyProtection="1"/>
    <xf numFmtId="0" fontId="6" fillId="0" borderId="10" xfId="1" applyFont="1" applyBorder="1" applyAlignment="1" applyProtection="1">
      <alignment horizontal="left" indent="1"/>
    </xf>
    <xf numFmtId="0" fontId="6" fillId="0" borderId="11" xfId="0" applyFont="1" applyBorder="1" applyProtection="1">
      <protection locked="0"/>
    </xf>
    <xf numFmtId="164" fontId="6" fillId="0" borderId="11" xfId="0" applyNumberFormat="1" applyFont="1" applyBorder="1" applyAlignment="1" applyProtection="1">
      <alignment horizontal="right"/>
      <protection locked="0"/>
    </xf>
    <xf numFmtId="0" fontId="9" fillId="8" borderId="45" xfId="0" applyFont="1" applyFill="1" applyBorder="1" applyAlignment="1" applyProtection="1"/>
    <xf numFmtId="0" fontId="6" fillId="0" borderId="8" xfId="0" applyFont="1" applyBorder="1" applyProtection="1"/>
    <xf numFmtId="164" fontId="6" fillId="0" borderId="9" xfId="0" applyNumberFormat="1" applyFont="1" applyBorder="1" applyAlignment="1" applyProtection="1">
      <alignment horizontal="right"/>
    </xf>
    <xf numFmtId="0" fontId="6" fillId="0" borderId="11" xfId="0" applyFont="1" applyBorder="1" applyProtection="1"/>
    <xf numFmtId="164" fontId="6" fillId="0" borderId="12" xfId="0" applyNumberFormat="1" applyFont="1" applyBorder="1" applyAlignment="1" applyProtection="1">
      <alignment horizontal="right"/>
    </xf>
    <xf numFmtId="0" fontId="14" fillId="0" borderId="0" xfId="0" applyFont="1" applyFill="1" applyProtection="1"/>
    <xf numFmtId="0" fontId="9" fillId="2" borderId="0" xfId="1" applyFont="1" applyFill="1"/>
    <xf numFmtId="0" fontId="9" fillId="2" borderId="0" xfId="1" applyFont="1" applyFill="1" applyAlignment="1">
      <alignment horizontal="center" vertical="center"/>
    </xf>
    <xf numFmtId="0" fontId="6" fillId="0" borderId="0" xfId="1" applyFont="1" applyAlignment="1">
      <alignment horizontal="center"/>
    </xf>
    <xf numFmtId="0" fontId="9" fillId="2" borderId="0" xfId="1" applyFont="1" applyFill="1" applyAlignment="1">
      <alignment horizontal="left" vertical="center" indent="1"/>
    </xf>
    <xf numFmtId="0" fontId="6" fillId="2" borderId="0" xfId="1" applyFont="1" applyFill="1"/>
    <xf numFmtId="0" fontId="6" fillId="0" borderId="0" xfId="1" applyFont="1"/>
    <xf numFmtId="0" fontId="6" fillId="2" borderId="1" xfId="1" applyFont="1" applyFill="1" applyBorder="1" applyAlignment="1">
      <alignment horizontal="left" indent="1"/>
    </xf>
    <xf numFmtId="0" fontId="6" fillId="2" borderId="1" xfId="1" applyFont="1" applyFill="1" applyBorder="1" applyAlignment="1">
      <alignment horizontal="left" vertical="center" wrapText="1" indent="1"/>
    </xf>
    <xf numFmtId="0" fontId="6" fillId="0" borderId="1" xfId="1" applyFont="1" applyBorder="1" applyAlignment="1" applyProtection="1">
      <alignment horizontal="right" vertical="center" wrapText="1"/>
      <protection locked="0"/>
    </xf>
    <xf numFmtId="14" fontId="6" fillId="0" borderId="1" xfId="1" applyNumberFormat="1" applyFont="1" applyBorder="1" applyAlignment="1" applyProtection="1">
      <alignment horizontal="right" vertical="center"/>
      <protection locked="0"/>
    </xf>
    <xf numFmtId="0" fontId="6" fillId="0" borderId="1" xfId="1" applyFont="1" applyBorder="1" applyAlignment="1">
      <alignment horizontal="left" vertical="center" wrapText="1" indent="1"/>
    </xf>
    <xf numFmtId="49" fontId="6" fillId="0" borderId="1" xfId="1" applyNumberFormat="1" applyFont="1" applyBorder="1" applyAlignment="1" applyProtection="1">
      <alignment horizontal="right" vertical="center" wrapText="1"/>
      <protection locked="0"/>
    </xf>
    <xf numFmtId="14" fontId="6" fillId="0" borderId="1" xfId="1" applyNumberFormat="1" applyFont="1" applyBorder="1" applyAlignment="1">
      <alignment horizontal="right" vertical="center"/>
    </xf>
    <xf numFmtId="0" fontId="6" fillId="0" borderId="1" xfId="1" applyFont="1" applyBorder="1" applyAlignment="1" applyProtection="1">
      <alignment horizontal="right" vertical="center"/>
      <protection locked="0"/>
    </xf>
    <xf numFmtId="165" fontId="6" fillId="0" borderId="1" xfId="7" applyNumberFormat="1" applyFont="1" applyBorder="1" applyAlignment="1" applyProtection="1">
      <alignment horizontal="right" vertical="center"/>
    </xf>
    <xf numFmtId="0" fontId="15" fillId="2" borderId="1" xfId="1" applyFont="1" applyFill="1" applyBorder="1" applyAlignment="1">
      <alignment horizontal="left" indent="1"/>
    </xf>
    <xf numFmtId="0" fontId="15" fillId="2" borderId="1" xfId="1" applyFont="1" applyFill="1" applyBorder="1" applyAlignment="1">
      <alignment horizontal="left" vertical="center" wrapText="1" indent="2"/>
    </xf>
    <xf numFmtId="165" fontId="6" fillId="0" borderId="1" xfId="7" applyNumberFormat="1" applyFont="1" applyBorder="1" applyAlignment="1" applyProtection="1">
      <alignment horizontal="right" vertical="center"/>
      <protection locked="0"/>
    </xf>
    <xf numFmtId="0" fontId="6" fillId="4" borderId="5" xfId="1" applyFont="1" applyFill="1" applyBorder="1" applyAlignment="1" applyProtection="1">
      <alignment horizontal="center" vertical="center" wrapText="1"/>
    </xf>
    <xf numFmtId="0" fontId="9" fillId="4" borderId="26" xfId="1" applyFont="1" applyFill="1" applyBorder="1" applyAlignment="1" applyProtection="1">
      <alignment horizontal="center" vertical="center" wrapText="1"/>
    </xf>
    <xf numFmtId="0" fontId="6" fillId="0" borderId="0" xfId="1" applyFont="1" applyFill="1"/>
    <xf numFmtId="0" fontId="6" fillId="0" borderId="0" xfId="1" applyFont="1" applyFill="1" applyAlignment="1">
      <alignment horizontal="left"/>
    </xf>
    <xf numFmtId="0" fontId="6" fillId="0" borderId="0" xfId="5" applyFont="1" applyFill="1"/>
    <xf numFmtId="14" fontId="6" fillId="0" borderId="0" xfId="1" applyNumberFormat="1" applyFont="1" applyFill="1" applyAlignment="1">
      <alignment horizontal="left"/>
    </xf>
    <xf numFmtId="0" fontId="9" fillId="0" borderId="0" xfId="5" applyFont="1" applyFill="1"/>
    <xf numFmtId="0" fontId="9" fillId="6" borderId="16" xfId="5" applyFont="1" applyFill="1" applyBorder="1"/>
    <xf numFmtId="0" fontId="9" fillId="6" borderId="17" xfId="5" applyFont="1" applyFill="1" applyBorder="1"/>
    <xf numFmtId="0" fontId="6" fillId="0" borderId="7" xfId="5" applyFont="1" applyBorder="1" applyAlignment="1">
      <alignment horizontal="left" indent="1"/>
    </xf>
    <xf numFmtId="49" fontId="6" fillId="0" borderId="8" xfId="1" applyNumberFormat="1" applyFont="1" applyBorder="1" applyProtection="1">
      <protection locked="0"/>
    </xf>
    <xf numFmtId="49" fontId="6" fillId="0" borderId="18" xfId="5" applyNumberFormat="1" applyFont="1" applyBorder="1" applyProtection="1">
      <protection locked="0"/>
    </xf>
    <xf numFmtId="0" fontId="6" fillId="4" borderId="34" xfId="1" applyFont="1" applyFill="1" applyBorder="1" applyAlignment="1" applyProtection="1">
      <alignment horizontal="center" vertical="center" wrapText="1"/>
    </xf>
    <xf numFmtId="0" fontId="9" fillId="4" borderId="48" xfId="1" applyFont="1" applyFill="1" applyBorder="1" applyAlignment="1" applyProtection="1">
      <alignment horizontal="center" vertical="center" wrapText="1"/>
    </xf>
    <xf numFmtId="0" fontId="6" fillId="4" borderId="49" xfId="1" applyFont="1" applyFill="1" applyBorder="1" applyAlignment="1" applyProtection="1">
      <alignment horizontal="center" vertical="center" wrapText="1"/>
    </xf>
    <xf numFmtId="0" fontId="9" fillId="4" borderId="50" xfId="1" applyFont="1" applyFill="1" applyBorder="1" applyAlignment="1" applyProtection="1">
      <alignment horizontal="center" vertical="center" wrapText="1"/>
    </xf>
    <xf numFmtId="49" fontId="6" fillId="0" borderId="8" xfId="0" applyNumberFormat="1" applyFont="1" applyBorder="1" applyProtection="1">
      <protection locked="0"/>
    </xf>
    <xf numFmtId="49" fontId="6" fillId="0" borderId="11" xfId="0" applyNumberFormat="1" applyFont="1" applyBorder="1" applyProtection="1">
      <protection locked="0"/>
    </xf>
    <xf numFmtId="0" fontId="6" fillId="0" borderId="1" xfId="6" applyFont="1" applyFill="1" applyBorder="1" applyAlignment="1">
      <alignment horizontal="center" vertical="center"/>
    </xf>
    <xf numFmtId="165" fontId="9" fillId="9" borderId="30" xfId="7" applyNumberFormat="1" applyFont="1" applyFill="1" applyBorder="1" applyAlignment="1" applyProtection="1">
      <alignment horizontal="center" vertical="center"/>
      <protection locked="0"/>
    </xf>
    <xf numFmtId="165" fontId="9" fillId="9" borderId="15" xfId="7" applyNumberFormat="1" applyFont="1" applyFill="1" applyBorder="1" applyAlignment="1" applyProtection="1">
      <alignment horizontal="center" vertical="center"/>
      <protection locked="0"/>
    </xf>
    <xf numFmtId="165" fontId="9" fillId="9" borderId="52" xfId="7" applyNumberFormat="1" applyFont="1" applyFill="1" applyBorder="1" applyAlignment="1" applyProtection="1">
      <alignment horizontal="center" vertical="center"/>
    </xf>
    <xf numFmtId="165" fontId="9" fillId="9" borderId="53" xfId="7" applyNumberFormat="1" applyFont="1" applyFill="1" applyBorder="1" applyAlignment="1" applyProtection="1">
      <alignment horizontal="center" vertical="center"/>
      <protection locked="0"/>
    </xf>
    <xf numFmtId="165" fontId="9" fillId="9" borderId="54" xfId="7" applyNumberFormat="1" applyFont="1" applyFill="1" applyBorder="1" applyAlignment="1" applyProtection="1">
      <alignment horizontal="center" vertical="center"/>
    </xf>
    <xf numFmtId="165" fontId="9" fillId="9" borderId="55" xfId="7" applyNumberFormat="1" applyFont="1" applyFill="1" applyBorder="1" applyAlignment="1" applyProtection="1">
      <alignment horizontal="center" vertical="center"/>
    </xf>
    <xf numFmtId="0" fontId="6" fillId="4" borderId="50" xfId="1" applyFont="1" applyFill="1" applyBorder="1" applyAlignment="1" applyProtection="1">
      <alignment horizontal="center"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10" fillId="0" borderId="26" xfId="0" applyFont="1" applyFill="1" applyBorder="1" applyAlignment="1" applyProtection="1">
      <alignment horizontal="center"/>
    </xf>
    <xf numFmtId="0" fontId="10" fillId="0" borderId="51" xfId="0" applyFont="1" applyFill="1" applyBorder="1" applyAlignment="1" applyProtection="1">
      <alignment horizontal="center"/>
    </xf>
    <xf numFmtId="0" fontId="6" fillId="7" borderId="44" xfId="0" applyFont="1" applyFill="1" applyBorder="1" applyAlignment="1" applyProtection="1">
      <alignment horizontal="center" vertical="center"/>
    </xf>
    <xf numFmtId="0" fontId="6" fillId="7" borderId="43" xfId="0" applyFont="1" applyFill="1" applyBorder="1" applyAlignment="1" applyProtection="1">
      <alignment horizontal="center" vertical="center"/>
    </xf>
    <xf numFmtId="0" fontId="6" fillId="7" borderId="19" xfId="0" applyFont="1" applyFill="1" applyBorder="1" applyAlignment="1" applyProtection="1">
      <alignment horizontal="left" indent="1"/>
    </xf>
    <xf numFmtId="0" fontId="6" fillId="7" borderId="10" xfId="0" applyFont="1" applyFill="1" applyBorder="1" applyAlignment="1" applyProtection="1">
      <alignment horizontal="left" indent="1"/>
    </xf>
    <xf numFmtId="0" fontId="6" fillId="7" borderId="20" xfId="0" applyFont="1" applyFill="1" applyBorder="1" applyAlignment="1" applyProtection="1">
      <alignment horizontal="center" vertical="center"/>
    </xf>
    <xf numFmtId="0" fontId="6" fillId="7" borderId="11" xfId="0" applyFont="1" applyFill="1" applyBorder="1" applyAlignment="1" applyProtection="1">
      <alignment horizontal="center" vertical="center"/>
    </xf>
    <xf numFmtId="0" fontId="6" fillId="7" borderId="44" xfId="0" applyFont="1" applyFill="1" applyBorder="1" applyAlignment="1" applyProtection="1">
      <alignment horizontal="center" vertical="center" wrapText="1"/>
    </xf>
    <xf numFmtId="0" fontId="6" fillId="7" borderId="43" xfId="0" applyFont="1" applyFill="1" applyBorder="1" applyAlignment="1" applyProtection="1">
      <alignment horizontal="center" vertical="center" wrapText="1"/>
    </xf>
  </cellXfs>
  <cellStyles count="10">
    <cellStyle name="Comma" xfId="7" builtinId="3"/>
    <cellStyle name="Comma 2" xfId="2"/>
    <cellStyle name="Normal" xfId="0" builtinId="0"/>
    <cellStyle name="Normal 2" xfId="1"/>
    <cellStyle name="Normal 2 10 2 2" xfId="8"/>
    <cellStyle name="Normal 2 2" xfId="5"/>
    <cellStyle name="Normal 3" xfId="4"/>
    <cellStyle name="Normal 4" xfId="9"/>
    <cellStyle name="Normal_new financial statement" xfId="6"/>
    <cellStyle name="Percent 2" xfId="3"/>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isuradze/Downloads/MFO.FR.V1.XXXXXXXm&#1052;&#1052;YYY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C"/>
      <sheetName val="RC-C"/>
      <sheetName val="RC-LA"/>
      <sheetName val="RC-LC"/>
      <sheetName val="RC-A"/>
      <sheetName val="RC-I"/>
      <sheetName val="RC-RA"/>
      <sheetName val="RC-FA"/>
      <sheetName val="RC-BB"/>
      <sheetName val="RC-BS"/>
      <sheetName val="RC-OS"/>
      <sheetName val="RC-BF"/>
      <sheetName val="RC-P"/>
      <sheetName val="RI-C"/>
      <sheetName val="RI"/>
      <sheetName val="RC-O"/>
      <sheetName val="A-CI"/>
      <sheetName val="A-L"/>
      <sheetName val="A-LD"/>
      <sheetName val="A"/>
      <sheetName val="S-Cap"/>
      <sheetName val="A-LS"/>
      <sheetName val="A-M"/>
      <sheetName val="Branches"/>
    </sheetNames>
    <sheetDataSet>
      <sheetData sheetId="0">
        <row r="2">
          <cell r="AA2" t="str">
            <v>მიწა</v>
          </cell>
          <cell r="AB2" t="str">
            <v>აუქციონი</v>
          </cell>
          <cell r="AD2" t="str">
            <v>დასაკუთრება</v>
          </cell>
        </row>
        <row r="3">
          <cell r="S3" t="str">
            <v>თბილისი</v>
          </cell>
          <cell r="T3" t="str">
            <v>ბანკი</v>
          </cell>
          <cell r="U3" t="str">
            <v>მიმდინარე</v>
          </cell>
          <cell r="V3" t="str">
            <v>ვადიანი</v>
          </cell>
          <cell r="W3" t="str">
            <v>რეზიდენტი</v>
          </cell>
          <cell r="AA3" t="str">
            <v>შენობა-ნაგებობები</v>
          </cell>
          <cell r="AB3" t="str">
            <v>პირდაპირი</v>
          </cell>
          <cell r="AD3" t="str">
            <v>შეძენა</v>
          </cell>
          <cell r="AG3" t="str">
            <v>შპს. მისო "4ფინანსი"</v>
          </cell>
          <cell r="AR3">
            <v>43646</v>
          </cell>
          <cell r="AS3">
            <v>43830</v>
          </cell>
        </row>
        <row r="4">
          <cell r="S4" t="str">
            <v>აჭარა</v>
          </cell>
          <cell r="T4" t="str">
            <v>ფიზიკური პირი</v>
          </cell>
          <cell r="U4" t="str">
            <v>დეპოზიტი</v>
          </cell>
          <cell r="V4" t="str">
            <v>გაცვლილი</v>
          </cell>
          <cell r="W4" t="str">
            <v>არარეზიდენტი</v>
          </cell>
          <cell r="AD4" t="str">
            <v>სხვა</v>
          </cell>
          <cell r="AG4" t="str">
            <v>სს. მისო "ალფა ექსპრესი"</v>
          </cell>
        </row>
        <row r="5">
          <cell r="S5" t="str">
            <v>გურია</v>
          </cell>
          <cell r="T5" t="str">
            <v>კერძო ორგანიზაცია</v>
          </cell>
          <cell r="U5" t="str">
            <v>გაცვლილი</v>
          </cell>
          <cell r="V5" t="str">
            <v>საკრედიტო ხაზი</v>
          </cell>
          <cell r="AG5" t="str">
            <v>შპს. მისო "B კრედიტი"</v>
          </cell>
        </row>
        <row r="6">
          <cell r="C6" t="e">
            <v>#VALUE!</v>
          </cell>
          <cell r="S6" t="str">
            <v>იმერეთი</v>
          </cell>
          <cell r="T6" t="str">
            <v>საფინანსო ორგანიზაცია</v>
          </cell>
          <cell r="U6" t="str">
            <v>დაჯავშნილი</v>
          </cell>
          <cell r="AG6" t="str">
            <v>შპს. მისო "ბანი კრედიტი"</v>
          </cell>
        </row>
        <row r="7">
          <cell r="S7" t="str">
            <v>კახეთი</v>
          </cell>
          <cell r="T7" t="str">
            <v>სამთავრობო ორგანიზაცია</v>
          </cell>
          <cell r="U7" t="str">
            <v>გამოუთხოვადი</v>
          </cell>
          <cell r="AG7" t="str">
            <v>შპს. მისო "ბბ კრედიტი"</v>
          </cell>
        </row>
        <row r="8">
          <cell r="S8" t="str">
            <v>აფხაზეთი</v>
          </cell>
          <cell r="T8" t="str">
            <v>არასამთავრობო ორგანიზაცია</v>
          </cell>
          <cell r="AG8" t="str">
            <v>შპს. მისო "ბერმელი"</v>
          </cell>
        </row>
        <row r="9">
          <cell r="S9" t="str">
            <v>მცხეთა-მთიანეთი</v>
          </cell>
          <cell r="AG9" t="str">
            <v>შპს. მისო "ბიზნეს სტარტაპ კრედიტი"</v>
          </cell>
        </row>
        <row r="10">
          <cell r="S10" t="str">
            <v>რაჭა-ლეჩხუმი და ქვემო სვანეთი</v>
          </cell>
          <cell r="AG10" t="str">
            <v>შპს. მისო "კაპიტალ ექსპრესი"</v>
          </cell>
        </row>
        <row r="11">
          <cell r="S11" t="str">
            <v>სამეგრელო-ზემო სვანეთი</v>
          </cell>
          <cell r="AG11" t="str">
            <v>შპს. მისო "კონტინენტალ სიტი კრედიტი"</v>
          </cell>
        </row>
        <row r="12">
          <cell r="S12" t="str">
            <v>სამცხე-ჯავახეთი</v>
          </cell>
          <cell r="AG12" t="str">
            <v>შპს. მისო "ცენტრალი"</v>
          </cell>
        </row>
        <row r="13">
          <cell r="S13" t="str">
            <v>ქვემო ქართლი</v>
          </cell>
          <cell r="AG13" t="str">
            <v>შპს. მისო "სიტი კრედიტი"</v>
          </cell>
        </row>
        <row r="14">
          <cell r="S14" t="str">
            <v>შიდა ქართლი</v>
          </cell>
          <cell r="AG14" t="str">
            <v>შპს. მისო "კრედექსი"</v>
          </cell>
        </row>
        <row r="15">
          <cell r="S15" t="str">
            <v>სხვა</v>
          </cell>
          <cell r="AG15" t="str">
            <v>სს. მისო "კრედფინი"</v>
          </cell>
        </row>
        <row r="16">
          <cell r="AG16" t="str">
            <v>შპს. მისო "კრედიტ სერვისი"</v>
          </cell>
        </row>
        <row r="17">
          <cell r="AG17" t="str">
            <v>შპს. მისო "კრედიტორი"</v>
          </cell>
        </row>
        <row r="18">
          <cell r="AG18" t="str">
            <v>სს. მისო "კრედიტსერვისი+"</v>
          </cell>
        </row>
        <row r="19">
          <cell r="AG19" t="str">
            <v>შპს. მისო "კროს კრედიტი"</v>
          </cell>
        </row>
        <row r="20">
          <cell r="AG20" t="str">
            <v>სს. მისო "კრისტალი"</v>
          </cell>
        </row>
        <row r="21">
          <cell r="AG21" t="str">
            <v>შპს. მისო "იზიკრედ ჯორჯია"</v>
          </cell>
        </row>
        <row r="22">
          <cell r="AG22" t="str">
            <v>სს. მისო "ევრო კრედიტი"</v>
          </cell>
        </row>
        <row r="23">
          <cell r="AG23" t="str">
            <v>შპს. მისო "ექსპრეს კაპიტალ+"</v>
          </cell>
        </row>
        <row r="24">
          <cell r="AG24" t="str">
            <v>შპს. მისო "ფემილი კრედიტი"</v>
          </cell>
        </row>
        <row r="25">
          <cell r="AG25" t="str">
            <v>შპს. მისო "ფინ კრედიტი"</v>
          </cell>
        </row>
        <row r="26">
          <cell r="AG26" t="str">
            <v>სს. მისო "ფინაგრო"</v>
          </cell>
        </row>
        <row r="27">
          <cell r="AG27" t="str">
            <v>სს. მისო "ჯორჯიან კაპიტალი"</v>
          </cell>
        </row>
        <row r="28">
          <cell r="AG28" t="str">
            <v>სს. მისო "ქართული კრედიტი"</v>
          </cell>
        </row>
        <row r="29">
          <cell r="AG29" t="str">
            <v>შპს. მისო "ჯორჯიან ინტერნეიშენალ მისო"</v>
          </cell>
        </row>
        <row r="30">
          <cell r="AG30" t="str">
            <v>შპს. მისო "ჯორჯიან ფაინანშიალ კრედიტი - ჯი ეფ სი"</v>
          </cell>
        </row>
        <row r="31">
          <cell r="AG31" t="str">
            <v>სს. მისო "ჯი აი სი"</v>
          </cell>
        </row>
        <row r="32">
          <cell r="AG32" t="str">
            <v>შპს. მისო "გირო კრედიტი"</v>
          </cell>
        </row>
        <row r="33">
          <cell r="AG33" t="str">
            <v>შპს. მისო "გლობალ კრედიტი"</v>
          </cell>
        </row>
        <row r="34">
          <cell r="AG34" t="str">
            <v>სს. მისო "ინტელექსპრესი"</v>
          </cell>
        </row>
        <row r="35">
          <cell r="AG35" t="str">
            <v>სს. მისო "ინვესტ ჯორჯია"</v>
          </cell>
        </row>
        <row r="36">
          <cell r="AG36" t="str">
            <v>სს. მისო "ლაზიკა კაპიტალი"</v>
          </cell>
        </row>
        <row r="37">
          <cell r="AG37" t="str">
            <v>შპს. მისო "ლიდერ კრედიტი"</v>
          </cell>
        </row>
        <row r="38">
          <cell r="AG38" t="str">
            <v>შპს. მისო "ლენდო"</v>
          </cell>
        </row>
        <row r="39">
          <cell r="AG39" t="str">
            <v>შპს. მისო "ლენდაფ"</v>
          </cell>
        </row>
        <row r="40">
          <cell r="AG40" t="str">
            <v>სს. მისო "იკაპიტალი"</v>
          </cell>
        </row>
        <row r="41">
          <cell r="AG41" t="str">
            <v>სს. მისო "მიკრო ბიზნეს კაპიტალი"</v>
          </cell>
        </row>
        <row r="42">
          <cell r="AG42" t="str">
            <v>სს. მისო "მაიკროფინი"</v>
          </cell>
        </row>
        <row r="43">
          <cell r="AG43" t="str">
            <v>შპს. მისო "MJC"</v>
          </cell>
        </row>
        <row r="44">
          <cell r="AG44" t="str">
            <v>შპს. მისო "მონეტა ექსპრეს ჯორჯია"</v>
          </cell>
        </row>
        <row r="45">
          <cell r="AG45" t="str">
            <v>შპს. მისო "ნოვა კრედიტი"</v>
          </cell>
        </row>
        <row r="46">
          <cell r="AG46" t="str">
            <v>შპს. მისო "PIAZZA CAPITAL"</v>
          </cell>
        </row>
        <row r="47">
          <cell r="AG47" t="str">
            <v>შპს. მისო "რიკო ექსპრესი"</v>
          </cell>
        </row>
        <row r="48">
          <cell r="AG48" t="str">
            <v>შპს. მისო "სმარტ ფინანსი"</v>
          </cell>
        </row>
        <row r="49">
          <cell r="AG49" t="str">
            <v>შპს. მისო "სმარტინვესტი"</v>
          </cell>
        </row>
        <row r="50">
          <cell r="AG50" t="str">
            <v>შპს. მისო "სოლვა"</v>
          </cell>
        </row>
        <row r="51">
          <cell r="AG51" t="str">
            <v>სს. მისო "სვის კაპიტალი"</v>
          </cell>
        </row>
        <row r="52">
          <cell r="AG52" t="str">
            <v>შპს. მისო "სვის-კრედიტი"</v>
          </cell>
        </row>
        <row r="53">
          <cell r="AG53" t="str">
            <v>შპს. მისო "თბილმიკროკრედიტი"</v>
          </cell>
        </row>
        <row r="54">
          <cell r="AG54" t="str">
            <v>შპს. მისო "უნივერს კრედიტი"</v>
          </cell>
        </row>
        <row r="55">
          <cell r="AG55" t="str">
            <v>შპს. მისო "პროფაინანსი"</v>
          </cell>
        </row>
        <row r="56">
          <cell r="AG56" t="str">
            <v>შპს. მისო "ქრიმ ფაინანს ჯორჯია"</v>
          </cell>
        </row>
        <row r="57">
          <cell r="AG57" t="str">
            <v>სს. მისო "კრედიტი 2018"</v>
          </cell>
        </row>
        <row r="58">
          <cell r="AG58" t="str">
            <v>სს. მისო "ოქეი"</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61"/>
  <sheetViews>
    <sheetView showGridLines="0" tabSelected="1" view="pageBreakPreview" zoomScaleNormal="100" zoomScaleSheetLayoutView="100" workbookViewId="0">
      <selection activeCell="I18" sqref="I18"/>
    </sheetView>
  </sheetViews>
  <sheetFormatPr defaultColWidth="8" defaultRowHeight="11.25" zeroHeight="1" x14ac:dyDescent="0.2"/>
  <cols>
    <col min="1" max="1" width="8.5" style="2" bestFit="1" customWidth="1"/>
    <col min="2" max="2" width="45" style="1" customWidth="1"/>
    <col min="3" max="3" width="23.625" style="1" customWidth="1"/>
    <col min="4" max="16384" width="8" style="13"/>
  </cols>
  <sheetData>
    <row r="1" spans="1:28" x14ac:dyDescent="0.2">
      <c r="A1" s="84" t="s">
        <v>162</v>
      </c>
      <c r="B1" s="85"/>
      <c r="C1" s="86"/>
      <c r="AA1" s="13" t="s">
        <v>144</v>
      </c>
      <c r="AB1" s="13" t="s">
        <v>142</v>
      </c>
    </row>
    <row r="2" spans="1:28" ht="6.6" customHeight="1" x14ac:dyDescent="0.2">
      <c r="A2" s="84"/>
      <c r="B2" s="85"/>
      <c r="C2" s="86"/>
    </row>
    <row r="3" spans="1:28" x14ac:dyDescent="0.2">
      <c r="A3" s="84"/>
      <c r="B3" s="85" t="s">
        <v>0</v>
      </c>
      <c r="C3" s="86"/>
    </row>
    <row r="4" spans="1:28" x14ac:dyDescent="0.2">
      <c r="A4" s="87" t="s">
        <v>1</v>
      </c>
      <c r="B4" s="88"/>
      <c r="C4" s="89"/>
      <c r="AA4" s="13" t="s">
        <v>145</v>
      </c>
      <c r="AB4" s="13" t="s">
        <v>143</v>
      </c>
    </row>
    <row r="5" spans="1:28" x14ac:dyDescent="0.2">
      <c r="A5" s="90">
        <v>1</v>
      </c>
      <c r="B5" s="91" t="s">
        <v>2</v>
      </c>
      <c r="C5" s="92"/>
      <c r="AA5" s="13" t="s">
        <v>146</v>
      </c>
    </row>
    <row r="6" spans="1:28" x14ac:dyDescent="0.2">
      <c r="A6" s="90">
        <v>2</v>
      </c>
      <c r="B6" s="91" t="s">
        <v>35</v>
      </c>
      <c r="C6" s="93"/>
      <c r="AA6" s="13" t="s">
        <v>147</v>
      </c>
    </row>
    <row r="7" spans="1:28" x14ac:dyDescent="0.2">
      <c r="A7" s="90">
        <v>3</v>
      </c>
      <c r="B7" s="94" t="s">
        <v>36</v>
      </c>
      <c r="C7" s="95"/>
      <c r="AA7" s="13" t="s">
        <v>148</v>
      </c>
    </row>
    <row r="8" spans="1:28" x14ac:dyDescent="0.2">
      <c r="A8" s="90">
        <v>4</v>
      </c>
      <c r="B8" s="91" t="s">
        <v>3</v>
      </c>
      <c r="C8" s="96" t="e">
        <f ca="1">EDATE(DATE(RIGHT(LEFT(RIGHT(MID(CELL("filename",A1),FIND("[",CELL("filename",A1))+1,FIND("]", CELL("filename",A1))-FIND("[",CELL("filename",A1))-1),10),5),2)+2000,CHOOSE(LEFT(LEFT(RIGHT(MID(CELL("filename",A1),FIND("[",CELL("filename",A1))+1,FIND("]", CELL("filename",A1))-FIND("[",CELL("filename",A1))-1),10),5),1),1,4,7,10),1),3)-1</f>
        <v>#VALUE!</v>
      </c>
      <c r="AA8" s="13" t="s">
        <v>149</v>
      </c>
    </row>
    <row r="9" spans="1:28" x14ac:dyDescent="0.2">
      <c r="A9" s="90">
        <v>5</v>
      </c>
      <c r="B9" s="91" t="s">
        <v>4</v>
      </c>
      <c r="C9" s="97"/>
    </row>
    <row r="10" spans="1:28" x14ac:dyDescent="0.2">
      <c r="A10" s="90">
        <v>6</v>
      </c>
      <c r="B10" s="91" t="s">
        <v>5</v>
      </c>
      <c r="C10" s="97"/>
    </row>
    <row r="11" spans="1:28" x14ac:dyDescent="0.2">
      <c r="A11" s="90">
        <v>7</v>
      </c>
      <c r="B11" s="91" t="s">
        <v>133</v>
      </c>
      <c r="C11" s="97"/>
    </row>
    <row r="12" spans="1:28" x14ac:dyDescent="0.2">
      <c r="A12" s="90">
        <v>8</v>
      </c>
      <c r="B12" s="91" t="s">
        <v>134</v>
      </c>
      <c r="C12" s="97"/>
    </row>
    <row r="13" spans="1:28" x14ac:dyDescent="0.2">
      <c r="A13" s="90">
        <v>9</v>
      </c>
      <c r="B13" s="91" t="s">
        <v>6</v>
      </c>
      <c r="C13" s="97"/>
    </row>
    <row r="14" spans="1:28" x14ac:dyDescent="0.2">
      <c r="A14" s="90">
        <v>10</v>
      </c>
      <c r="B14" s="91" t="s">
        <v>135</v>
      </c>
      <c r="C14" s="97"/>
    </row>
    <row r="15" spans="1:28" x14ac:dyDescent="0.2">
      <c r="A15" s="90">
        <v>11</v>
      </c>
      <c r="B15" s="91" t="s">
        <v>136</v>
      </c>
      <c r="C15" s="97"/>
    </row>
    <row r="16" spans="1:28" x14ac:dyDescent="0.2">
      <c r="A16" s="90">
        <v>12</v>
      </c>
      <c r="B16" s="91" t="s">
        <v>137</v>
      </c>
      <c r="C16" s="97"/>
    </row>
    <row r="17" spans="1:3" x14ac:dyDescent="0.2">
      <c r="A17" s="90">
        <v>13</v>
      </c>
      <c r="B17" s="94" t="s">
        <v>9</v>
      </c>
      <c r="C17" s="97"/>
    </row>
    <row r="18" spans="1:3" x14ac:dyDescent="0.2">
      <c r="A18" s="90">
        <v>14</v>
      </c>
      <c r="B18" s="91" t="s">
        <v>39</v>
      </c>
      <c r="C18" s="98">
        <f>COUNTA(Branches!B7:B56)</f>
        <v>0</v>
      </c>
    </row>
    <row r="19" spans="1:3" x14ac:dyDescent="0.2">
      <c r="A19" s="90">
        <v>15</v>
      </c>
      <c r="B19" s="91" t="s">
        <v>10</v>
      </c>
      <c r="C19" s="98">
        <f>C20+C21</f>
        <v>0</v>
      </c>
    </row>
    <row r="20" spans="1:3" x14ac:dyDescent="0.2">
      <c r="A20" s="99">
        <v>15.1</v>
      </c>
      <c r="B20" s="100" t="s">
        <v>37</v>
      </c>
      <c r="C20" s="101"/>
    </row>
    <row r="21" spans="1:3" x14ac:dyDescent="0.2">
      <c r="A21" s="99">
        <v>15.2</v>
      </c>
      <c r="B21" s="100" t="s">
        <v>38</v>
      </c>
      <c r="C21" s="101"/>
    </row>
    <row r="22" spans="1:3" x14ac:dyDescent="0.2">
      <c r="A22" s="90">
        <v>16</v>
      </c>
      <c r="B22" s="91" t="s">
        <v>138</v>
      </c>
      <c r="C22" s="101"/>
    </row>
    <row r="23" spans="1:3" x14ac:dyDescent="0.2">
      <c r="A23" s="90">
        <v>17</v>
      </c>
      <c r="B23" s="91" t="s">
        <v>11</v>
      </c>
      <c r="C23" s="97"/>
    </row>
    <row r="24" spans="1:3" x14ac:dyDescent="0.2">
      <c r="A24" s="90">
        <v>18</v>
      </c>
      <c r="B24" s="91" t="s">
        <v>12</v>
      </c>
      <c r="C24" s="97"/>
    </row>
    <row r="25" spans="1:3" x14ac:dyDescent="0.2">
      <c r="A25" s="90">
        <v>19</v>
      </c>
      <c r="B25" s="91" t="s">
        <v>13</v>
      </c>
      <c r="C25" s="97"/>
    </row>
    <row r="26" spans="1:3" ht="63" customHeight="1" x14ac:dyDescent="0.2">
      <c r="A26" s="128" t="s">
        <v>14</v>
      </c>
      <c r="B26" s="129"/>
      <c r="C26" s="130"/>
    </row>
    <row r="27" spans="1:3" x14ac:dyDescent="0.2">
      <c r="A27" s="14"/>
      <c r="B27" s="13"/>
      <c r="C27" s="15"/>
    </row>
    <row r="28" spans="1:3" x14ac:dyDescent="0.2">
      <c r="A28" s="16"/>
      <c r="B28" s="13"/>
      <c r="C28" s="13"/>
    </row>
    <row r="29" spans="1:3" x14ac:dyDescent="0.2">
      <c r="A29" s="16"/>
      <c r="B29" s="13"/>
      <c r="C29" s="13"/>
    </row>
    <row r="30" spans="1:3" x14ac:dyDescent="0.2">
      <c r="A30" s="16"/>
      <c r="B30" s="13"/>
      <c r="C30" s="13"/>
    </row>
    <row r="31" spans="1:3" ht="12" x14ac:dyDescent="0.25">
      <c r="A31" s="16"/>
      <c r="B31" s="17"/>
      <c r="C31" s="13"/>
    </row>
    <row r="32" spans="1:3" x14ac:dyDescent="0.2">
      <c r="A32" s="16"/>
      <c r="B32" s="13"/>
      <c r="C32" s="13"/>
    </row>
    <row r="33" spans="1:3" x14ac:dyDescent="0.2">
      <c r="A33" s="16"/>
      <c r="B33" s="13"/>
      <c r="C33" s="13"/>
    </row>
    <row r="34" spans="1:3" x14ac:dyDescent="0.2">
      <c r="A34" s="16"/>
      <c r="B34" s="13"/>
      <c r="C34" s="13"/>
    </row>
    <row r="35" spans="1:3" x14ac:dyDescent="0.2">
      <c r="A35" s="16"/>
      <c r="B35" s="13"/>
      <c r="C35" s="13"/>
    </row>
    <row r="36" spans="1:3" x14ac:dyDescent="0.2">
      <c r="A36" s="16"/>
      <c r="B36" s="13"/>
      <c r="C36" s="13"/>
    </row>
    <row r="37" spans="1:3" x14ac:dyDescent="0.2">
      <c r="A37" s="16"/>
      <c r="B37" s="13"/>
      <c r="C37" s="13"/>
    </row>
    <row r="38" spans="1:3" x14ac:dyDescent="0.2">
      <c r="A38" s="16"/>
      <c r="B38" s="13"/>
      <c r="C38" s="13"/>
    </row>
    <row r="39" spans="1:3" x14ac:dyDescent="0.2">
      <c r="A39" s="16"/>
      <c r="B39" s="13"/>
      <c r="C39" s="13"/>
    </row>
    <row r="40" spans="1:3" x14ac:dyDescent="0.2">
      <c r="A40" s="16"/>
      <c r="B40" s="13"/>
      <c r="C40" s="13"/>
    </row>
    <row r="41" spans="1:3" x14ac:dyDescent="0.2">
      <c r="A41" s="16"/>
      <c r="B41" s="13"/>
      <c r="C41" s="13"/>
    </row>
    <row r="42" spans="1:3" x14ac:dyDescent="0.2">
      <c r="A42" s="16"/>
      <c r="B42" s="13"/>
      <c r="C42" s="13"/>
    </row>
    <row r="43" spans="1:3" x14ac:dyDescent="0.2">
      <c r="A43" s="16"/>
      <c r="B43" s="13"/>
      <c r="C43" s="13"/>
    </row>
    <row r="44" spans="1:3" x14ac:dyDescent="0.2">
      <c r="A44" s="16"/>
      <c r="B44" s="13"/>
      <c r="C44" s="13"/>
    </row>
    <row r="45" spans="1:3" x14ac:dyDescent="0.2">
      <c r="A45" s="16"/>
      <c r="B45" s="13"/>
      <c r="C45" s="13"/>
    </row>
    <row r="46" spans="1:3" x14ac:dyDescent="0.2">
      <c r="A46" s="16"/>
      <c r="B46" s="13"/>
      <c r="C46" s="13"/>
    </row>
    <row r="47" spans="1:3" x14ac:dyDescent="0.2">
      <c r="A47" s="16"/>
      <c r="B47" s="13"/>
      <c r="C47" s="13"/>
    </row>
    <row r="48" spans="1:3" x14ac:dyDescent="0.2">
      <c r="A48" s="16"/>
      <c r="B48" s="13"/>
      <c r="C48" s="13"/>
    </row>
    <row r="49" spans="1:3" x14ac:dyDescent="0.2">
      <c r="A49" s="16"/>
      <c r="B49" s="13"/>
      <c r="C49" s="13"/>
    </row>
    <row r="50" spans="1:3" x14ac:dyDescent="0.2">
      <c r="A50" s="16"/>
      <c r="B50" s="13"/>
      <c r="C50" s="13"/>
    </row>
    <row r="51" spans="1:3" x14ac:dyDescent="0.2">
      <c r="A51" s="16"/>
      <c r="B51" s="13"/>
      <c r="C51" s="13"/>
    </row>
    <row r="52" spans="1:3" x14ac:dyDescent="0.2">
      <c r="A52" s="16"/>
      <c r="B52" s="13"/>
      <c r="C52" s="13"/>
    </row>
    <row r="53" spans="1:3" x14ac:dyDescent="0.2">
      <c r="A53" s="16"/>
      <c r="B53" s="13"/>
      <c r="C53" s="13"/>
    </row>
    <row r="54" spans="1:3" x14ac:dyDescent="0.2">
      <c r="A54" s="16"/>
      <c r="B54" s="13"/>
      <c r="C54" s="13"/>
    </row>
    <row r="55" spans="1:3" x14ac:dyDescent="0.2">
      <c r="A55" s="16"/>
      <c r="B55" s="13"/>
      <c r="C55" s="13"/>
    </row>
    <row r="56" spans="1:3" x14ac:dyDescent="0.2">
      <c r="A56" s="16"/>
      <c r="B56" s="13"/>
      <c r="C56" s="13"/>
    </row>
    <row r="57" spans="1:3" x14ac:dyDescent="0.2">
      <c r="A57" s="16"/>
      <c r="B57" s="13"/>
      <c r="C57" s="13"/>
    </row>
    <row r="58" spans="1:3" x14ac:dyDescent="0.2">
      <c r="A58" s="16"/>
      <c r="B58" s="13"/>
      <c r="C58" s="13"/>
    </row>
    <row r="59" spans="1:3" x14ac:dyDescent="0.2"/>
    <row r="60" spans="1:3" x14ac:dyDescent="0.2"/>
    <row r="61" spans="1:3" x14ac:dyDescent="0.2"/>
  </sheetData>
  <mergeCells count="1">
    <mergeCell ref="A26:C26"/>
  </mergeCells>
  <conditionalFormatting sqref="C8:C25">
    <cfRule type="containsBlanks" dxfId="6" priority="5">
      <formula>LEN(TRIM(C8))=0</formula>
    </cfRule>
  </conditionalFormatting>
  <conditionalFormatting sqref="C5">
    <cfRule type="containsBlanks" dxfId="5" priority="3">
      <formula>LEN(TRIM(C5))=0</formula>
    </cfRule>
  </conditionalFormatting>
  <conditionalFormatting sqref="C6">
    <cfRule type="containsBlanks" dxfId="4" priority="2">
      <formula>LEN(TRIM(C6))=0</formula>
    </cfRule>
  </conditionalFormatting>
  <conditionalFormatting sqref="C7">
    <cfRule type="containsBlanks" dxfId="3" priority="1">
      <formula>LEN(TRIM(C7))=0</formula>
    </cfRule>
  </conditionalFormatting>
  <dataValidations count="2">
    <dataValidation type="date" operator="greaterThan" allowBlank="1" showInputMessage="1" showErrorMessage="1" errorTitle="არასწორი ფორმატი" error="შეიყვანეთ თარიღი  შემდეგი ფორმატით:_x000a__x000a_03/18/2018" sqref="C6">
      <formula1>18264</formula1>
    </dataValidation>
    <dataValidation type="whole" operator="greaterThan" allowBlank="1" showInputMessage="1" showErrorMessage="1" sqref="C18:C22">
      <formula1>-1</formula1>
    </dataValidation>
  </dataValidations>
  <pageMargins left="0.7" right="0.7" top="0.75" bottom="0.75" header="0.3" footer="0.3"/>
  <pageSetup paperSize="9" orientation="portrait" r:id="rId1"/>
  <headerFooter alignWithMargins="0">
    <oddHeader>&amp;Rდანართი N4</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K50"/>
  <sheetViews>
    <sheetView showGridLines="0" topLeftCell="G1" zoomScale="110" zoomScaleNormal="110" zoomScaleSheetLayoutView="110" workbookViewId="0">
      <selection activeCell="O18" sqref="O18"/>
    </sheetView>
  </sheetViews>
  <sheetFormatPr defaultColWidth="8.875" defaultRowHeight="11.25" x14ac:dyDescent="0.2"/>
  <cols>
    <col min="1" max="1" width="6.875" style="18" customWidth="1"/>
    <col min="2" max="2" width="20.875" style="18" customWidth="1"/>
    <col min="3" max="3" width="5.875" style="18" customWidth="1"/>
    <col min="4" max="4" width="18.375" style="18" bestFit="1" customWidth="1"/>
    <col min="5" max="8" width="14" style="18" customWidth="1"/>
    <col min="9" max="9" width="18.375" style="18" customWidth="1"/>
    <col min="10" max="10" width="16.5" style="18" customWidth="1"/>
    <col min="11" max="11" width="16.125" style="18" customWidth="1"/>
    <col min="12" max="16384" width="8.875" style="18"/>
  </cols>
  <sheetData>
    <row r="1" spans="1:11" x14ac:dyDescent="0.2">
      <c r="A1" s="31" t="s">
        <v>155</v>
      </c>
      <c r="B1" s="32">
        <f>Info!C5</f>
        <v>0</v>
      </c>
      <c r="C1" s="31"/>
      <c r="D1" s="31"/>
      <c r="E1" s="31"/>
      <c r="F1" s="83"/>
      <c r="G1" s="83"/>
      <c r="H1" s="83"/>
      <c r="I1" s="83"/>
      <c r="J1" s="83"/>
      <c r="K1" s="83"/>
    </row>
    <row r="2" spans="1:11" x14ac:dyDescent="0.2">
      <c r="A2" s="31" t="s">
        <v>15</v>
      </c>
      <c r="B2" s="34" t="e">
        <f ca="1">Info!C8</f>
        <v>#VALUE!</v>
      </c>
      <c r="C2" s="31"/>
      <c r="D2" s="31"/>
      <c r="E2" s="31"/>
      <c r="F2" s="83"/>
      <c r="G2" s="83"/>
      <c r="H2" s="83"/>
      <c r="I2" s="83"/>
      <c r="J2" s="83"/>
      <c r="K2" s="83"/>
    </row>
    <row r="3" spans="1:11" ht="12" thickBot="1" x14ac:dyDescent="0.25">
      <c r="A3" s="83"/>
      <c r="B3" s="83"/>
      <c r="C3" s="83"/>
      <c r="D3" s="83"/>
      <c r="E3" s="83"/>
      <c r="F3" s="83"/>
      <c r="G3" s="83"/>
      <c r="H3" s="83"/>
      <c r="I3" s="83"/>
      <c r="J3" s="83"/>
      <c r="K3" s="83"/>
    </row>
    <row r="4" spans="1:11" ht="21.6" customHeight="1" thickBot="1" x14ac:dyDescent="0.25">
      <c r="A4" s="83"/>
      <c r="B4" s="20" t="s">
        <v>129</v>
      </c>
      <c r="C4" s="83"/>
      <c r="D4" s="83"/>
      <c r="E4" s="131" t="s">
        <v>161</v>
      </c>
      <c r="F4" s="132"/>
      <c r="G4" s="83"/>
      <c r="H4" s="83"/>
      <c r="I4" s="83"/>
      <c r="J4" s="131" t="s">
        <v>138</v>
      </c>
      <c r="K4" s="132"/>
    </row>
    <row r="5" spans="1:11" ht="34.5" thickBot="1" x14ac:dyDescent="0.25">
      <c r="A5" s="114" t="s">
        <v>17</v>
      </c>
      <c r="B5" s="103" t="s">
        <v>157</v>
      </c>
      <c r="C5" s="102"/>
      <c r="D5" s="115" t="s">
        <v>158</v>
      </c>
      <c r="E5" s="116" t="s">
        <v>40</v>
      </c>
      <c r="F5" s="116" t="s">
        <v>41</v>
      </c>
      <c r="G5" s="116" t="s">
        <v>130</v>
      </c>
      <c r="H5" s="116" t="s">
        <v>160</v>
      </c>
      <c r="I5" s="117" t="s">
        <v>159</v>
      </c>
      <c r="J5" s="116" t="s">
        <v>40</v>
      </c>
      <c r="K5" s="127" t="s">
        <v>41</v>
      </c>
    </row>
    <row r="6" spans="1:11" x14ac:dyDescent="0.2">
      <c r="A6" s="9">
        <v>1</v>
      </c>
      <c r="B6" s="4" t="s">
        <v>18</v>
      </c>
      <c r="C6" s="10" t="s">
        <v>42</v>
      </c>
      <c r="D6" s="21"/>
      <c r="E6" s="26"/>
      <c r="F6" s="26"/>
      <c r="G6" s="27"/>
      <c r="H6" s="27"/>
      <c r="I6" s="22">
        <f>D6+E6-F6+G6-H6</f>
        <v>0</v>
      </c>
      <c r="J6" s="123"/>
      <c r="K6" s="124"/>
    </row>
    <row r="7" spans="1:11" x14ac:dyDescent="0.2">
      <c r="A7" s="5">
        <v>2</v>
      </c>
      <c r="B7" s="6" t="s">
        <v>43</v>
      </c>
      <c r="C7" s="11" t="s">
        <v>44</v>
      </c>
      <c r="D7" s="23"/>
      <c r="E7" s="28"/>
      <c r="F7" s="28"/>
      <c r="G7" s="27"/>
      <c r="H7" s="27"/>
      <c r="I7" s="22">
        <f t="shared" ref="I7:I50" si="0">D7+E7-F7+G7-H7</f>
        <v>0</v>
      </c>
      <c r="J7" s="125"/>
      <c r="K7" s="121"/>
    </row>
    <row r="8" spans="1:11" x14ac:dyDescent="0.2">
      <c r="A8" s="5">
        <v>3</v>
      </c>
      <c r="B8" s="6" t="s">
        <v>45</v>
      </c>
      <c r="C8" s="11" t="s">
        <v>46</v>
      </c>
      <c r="D8" s="23"/>
      <c r="E8" s="28"/>
      <c r="F8" s="28"/>
      <c r="G8" s="27"/>
      <c r="H8" s="27"/>
      <c r="I8" s="22">
        <f t="shared" si="0"/>
        <v>0</v>
      </c>
      <c r="J8" s="125"/>
      <c r="K8" s="121"/>
    </row>
    <row r="9" spans="1:11" x14ac:dyDescent="0.2">
      <c r="A9" s="5">
        <v>4</v>
      </c>
      <c r="B9" s="6" t="s">
        <v>47</v>
      </c>
      <c r="C9" s="11" t="s">
        <v>48</v>
      </c>
      <c r="D9" s="23"/>
      <c r="E9" s="28"/>
      <c r="F9" s="28"/>
      <c r="G9" s="27"/>
      <c r="H9" s="27"/>
      <c r="I9" s="22">
        <f t="shared" si="0"/>
        <v>0</v>
      </c>
      <c r="J9" s="125"/>
      <c r="K9" s="121"/>
    </row>
    <row r="10" spans="1:11" x14ac:dyDescent="0.2">
      <c r="A10" s="5">
        <v>5</v>
      </c>
      <c r="B10" s="6" t="s">
        <v>49</v>
      </c>
      <c r="C10" s="11" t="s">
        <v>50</v>
      </c>
      <c r="D10" s="23"/>
      <c r="E10" s="28"/>
      <c r="F10" s="28"/>
      <c r="G10" s="27"/>
      <c r="H10" s="27"/>
      <c r="I10" s="22">
        <f t="shared" si="0"/>
        <v>0</v>
      </c>
      <c r="J10" s="125"/>
      <c r="K10" s="121"/>
    </row>
    <row r="11" spans="1:11" x14ac:dyDescent="0.2">
      <c r="A11" s="5">
        <v>6</v>
      </c>
      <c r="B11" s="6" t="s">
        <v>51</v>
      </c>
      <c r="C11" s="11" t="s">
        <v>52</v>
      </c>
      <c r="D11" s="23"/>
      <c r="E11" s="28"/>
      <c r="F11" s="28"/>
      <c r="G11" s="27"/>
      <c r="H11" s="27"/>
      <c r="I11" s="22">
        <f t="shared" si="0"/>
        <v>0</v>
      </c>
      <c r="J11" s="125"/>
      <c r="K11" s="121"/>
    </row>
    <row r="12" spans="1:11" x14ac:dyDescent="0.2">
      <c r="A12" s="5">
        <v>7</v>
      </c>
      <c r="B12" s="6" t="s">
        <v>53</v>
      </c>
      <c r="C12" s="11" t="s">
        <v>54</v>
      </c>
      <c r="D12" s="23"/>
      <c r="E12" s="28"/>
      <c r="F12" s="28"/>
      <c r="G12" s="27"/>
      <c r="H12" s="27"/>
      <c r="I12" s="22">
        <f t="shared" si="0"/>
        <v>0</v>
      </c>
      <c r="J12" s="125"/>
      <c r="K12" s="121"/>
    </row>
    <row r="13" spans="1:11" x14ac:dyDescent="0.2">
      <c r="A13" s="5">
        <v>8</v>
      </c>
      <c r="B13" s="6" t="s">
        <v>55</v>
      </c>
      <c r="C13" s="11" t="s">
        <v>56</v>
      </c>
      <c r="D13" s="23"/>
      <c r="E13" s="28"/>
      <c r="F13" s="28"/>
      <c r="G13" s="27"/>
      <c r="H13" s="27"/>
      <c r="I13" s="22">
        <f t="shared" si="0"/>
        <v>0</v>
      </c>
      <c r="J13" s="125"/>
      <c r="K13" s="121"/>
    </row>
    <row r="14" spans="1:11" x14ac:dyDescent="0.2">
      <c r="A14" s="5">
        <v>9</v>
      </c>
      <c r="B14" s="6" t="s">
        <v>57</v>
      </c>
      <c r="C14" s="11" t="s">
        <v>58</v>
      </c>
      <c r="D14" s="23"/>
      <c r="E14" s="28"/>
      <c r="F14" s="28"/>
      <c r="G14" s="27"/>
      <c r="H14" s="27"/>
      <c r="I14" s="22">
        <f t="shared" si="0"/>
        <v>0</v>
      </c>
      <c r="J14" s="125"/>
      <c r="K14" s="121"/>
    </row>
    <row r="15" spans="1:11" x14ac:dyDescent="0.2">
      <c r="A15" s="5">
        <v>10</v>
      </c>
      <c r="B15" s="6" t="s">
        <v>59</v>
      </c>
      <c r="C15" s="11" t="s">
        <v>60</v>
      </c>
      <c r="D15" s="23"/>
      <c r="E15" s="28"/>
      <c r="F15" s="28"/>
      <c r="G15" s="27"/>
      <c r="H15" s="27"/>
      <c r="I15" s="22">
        <f t="shared" si="0"/>
        <v>0</v>
      </c>
      <c r="J15" s="125"/>
      <c r="K15" s="121"/>
    </row>
    <row r="16" spans="1:11" x14ac:dyDescent="0.2">
      <c r="A16" s="5">
        <v>11</v>
      </c>
      <c r="B16" s="6" t="s">
        <v>61</v>
      </c>
      <c r="C16" s="11" t="s">
        <v>62</v>
      </c>
      <c r="D16" s="23"/>
      <c r="E16" s="28"/>
      <c r="F16" s="28"/>
      <c r="G16" s="27"/>
      <c r="H16" s="27"/>
      <c r="I16" s="22">
        <f t="shared" si="0"/>
        <v>0</v>
      </c>
      <c r="J16" s="125"/>
      <c r="K16" s="121"/>
    </row>
    <row r="17" spans="1:11" x14ac:dyDescent="0.2">
      <c r="A17" s="5">
        <v>12</v>
      </c>
      <c r="B17" s="6" t="s">
        <v>63</v>
      </c>
      <c r="C17" s="11" t="s">
        <v>64</v>
      </c>
      <c r="D17" s="23"/>
      <c r="E17" s="28"/>
      <c r="F17" s="28"/>
      <c r="G17" s="27"/>
      <c r="H17" s="27"/>
      <c r="I17" s="22">
        <f t="shared" si="0"/>
        <v>0</v>
      </c>
      <c r="J17" s="125"/>
      <c r="K17" s="121"/>
    </row>
    <row r="18" spans="1:11" x14ac:dyDescent="0.2">
      <c r="A18" s="5">
        <v>13</v>
      </c>
      <c r="B18" s="6" t="s">
        <v>65</v>
      </c>
      <c r="C18" s="11" t="s">
        <v>66</v>
      </c>
      <c r="D18" s="23"/>
      <c r="E18" s="28"/>
      <c r="F18" s="28"/>
      <c r="G18" s="27"/>
      <c r="H18" s="27"/>
      <c r="I18" s="22">
        <f t="shared" si="0"/>
        <v>0</v>
      </c>
      <c r="J18" s="125"/>
      <c r="K18" s="121"/>
    </row>
    <row r="19" spans="1:11" x14ac:dyDescent="0.2">
      <c r="A19" s="5">
        <v>14</v>
      </c>
      <c r="B19" s="6" t="s">
        <v>67</v>
      </c>
      <c r="C19" s="11" t="s">
        <v>68</v>
      </c>
      <c r="D19" s="23"/>
      <c r="E19" s="28"/>
      <c r="F19" s="28"/>
      <c r="G19" s="27"/>
      <c r="H19" s="27"/>
      <c r="I19" s="22">
        <f t="shared" si="0"/>
        <v>0</v>
      </c>
      <c r="J19" s="125"/>
      <c r="K19" s="121"/>
    </row>
    <row r="20" spans="1:11" x14ac:dyDescent="0.2">
      <c r="A20" s="5">
        <v>15</v>
      </c>
      <c r="B20" s="6" t="s">
        <v>69</v>
      </c>
      <c r="C20" s="11" t="s">
        <v>70</v>
      </c>
      <c r="D20" s="23"/>
      <c r="E20" s="28"/>
      <c r="F20" s="28"/>
      <c r="G20" s="27"/>
      <c r="H20" s="27"/>
      <c r="I20" s="22">
        <f t="shared" si="0"/>
        <v>0</v>
      </c>
      <c r="J20" s="125"/>
      <c r="K20" s="121"/>
    </row>
    <row r="21" spans="1:11" x14ac:dyDescent="0.2">
      <c r="A21" s="5">
        <v>16</v>
      </c>
      <c r="B21" s="6" t="s">
        <v>71</v>
      </c>
      <c r="C21" s="11" t="s">
        <v>72</v>
      </c>
      <c r="D21" s="23"/>
      <c r="E21" s="28"/>
      <c r="F21" s="28"/>
      <c r="G21" s="27"/>
      <c r="H21" s="27"/>
      <c r="I21" s="22">
        <f t="shared" si="0"/>
        <v>0</v>
      </c>
      <c r="J21" s="125"/>
      <c r="K21" s="121"/>
    </row>
    <row r="22" spans="1:11" x14ac:dyDescent="0.2">
      <c r="A22" s="5">
        <v>17</v>
      </c>
      <c r="B22" s="6" t="s">
        <v>73</v>
      </c>
      <c r="C22" s="11" t="s">
        <v>74</v>
      </c>
      <c r="D22" s="23"/>
      <c r="E22" s="28"/>
      <c r="F22" s="28"/>
      <c r="G22" s="27"/>
      <c r="H22" s="27"/>
      <c r="I22" s="22">
        <f t="shared" si="0"/>
        <v>0</v>
      </c>
      <c r="J22" s="125"/>
      <c r="K22" s="121"/>
    </row>
    <row r="23" spans="1:11" x14ac:dyDescent="0.2">
      <c r="A23" s="5">
        <v>18</v>
      </c>
      <c r="B23" s="6" t="s">
        <v>75</v>
      </c>
      <c r="C23" s="11" t="s">
        <v>76</v>
      </c>
      <c r="D23" s="23"/>
      <c r="E23" s="28"/>
      <c r="F23" s="28"/>
      <c r="G23" s="27"/>
      <c r="H23" s="27"/>
      <c r="I23" s="22">
        <f t="shared" si="0"/>
        <v>0</v>
      </c>
      <c r="J23" s="125"/>
      <c r="K23" s="121"/>
    </row>
    <row r="24" spans="1:11" x14ac:dyDescent="0.2">
      <c r="A24" s="5">
        <v>19</v>
      </c>
      <c r="B24" s="6" t="s">
        <v>77</v>
      </c>
      <c r="C24" s="11" t="s">
        <v>78</v>
      </c>
      <c r="D24" s="23"/>
      <c r="E24" s="28"/>
      <c r="F24" s="28"/>
      <c r="G24" s="27"/>
      <c r="H24" s="27"/>
      <c r="I24" s="22">
        <f t="shared" si="0"/>
        <v>0</v>
      </c>
      <c r="J24" s="125"/>
      <c r="K24" s="121"/>
    </row>
    <row r="25" spans="1:11" x14ac:dyDescent="0.2">
      <c r="A25" s="5">
        <v>20</v>
      </c>
      <c r="B25" s="6" t="s">
        <v>79</v>
      </c>
      <c r="C25" s="11" t="s">
        <v>80</v>
      </c>
      <c r="D25" s="23"/>
      <c r="E25" s="28"/>
      <c r="F25" s="28"/>
      <c r="G25" s="27"/>
      <c r="H25" s="27"/>
      <c r="I25" s="22">
        <f t="shared" si="0"/>
        <v>0</v>
      </c>
      <c r="J25" s="125"/>
      <c r="K25" s="121"/>
    </row>
    <row r="26" spans="1:11" x14ac:dyDescent="0.2">
      <c r="A26" s="5">
        <v>21</v>
      </c>
      <c r="B26" s="6" t="s">
        <v>81</v>
      </c>
      <c r="C26" s="11" t="s">
        <v>82</v>
      </c>
      <c r="D26" s="23"/>
      <c r="E26" s="28"/>
      <c r="F26" s="28"/>
      <c r="G26" s="27"/>
      <c r="H26" s="27"/>
      <c r="I26" s="22">
        <f t="shared" si="0"/>
        <v>0</v>
      </c>
      <c r="J26" s="125"/>
      <c r="K26" s="121"/>
    </row>
    <row r="27" spans="1:11" x14ac:dyDescent="0.2">
      <c r="A27" s="5">
        <v>22</v>
      </c>
      <c r="B27" s="6" t="s">
        <v>83</v>
      </c>
      <c r="C27" s="11" t="s">
        <v>84</v>
      </c>
      <c r="D27" s="23"/>
      <c r="E27" s="28"/>
      <c r="F27" s="28"/>
      <c r="G27" s="27"/>
      <c r="H27" s="27"/>
      <c r="I27" s="22">
        <f t="shared" si="0"/>
        <v>0</v>
      </c>
      <c r="J27" s="125"/>
      <c r="K27" s="121"/>
    </row>
    <row r="28" spans="1:11" x14ac:dyDescent="0.2">
      <c r="A28" s="5">
        <v>23</v>
      </c>
      <c r="B28" s="6" t="s">
        <v>85</v>
      </c>
      <c r="C28" s="11" t="s">
        <v>86</v>
      </c>
      <c r="D28" s="23"/>
      <c r="E28" s="28"/>
      <c r="F28" s="28"/>
      <c r="G28" s="27"/>
      <c r="H28" s="27"/>
      <c r="I28" s="22">
        <f t="shared" si="0"/>
        <v>0</v>
      </c>
      <c r="J28" s="125"/>
      <c r="K28" s="121"/>
    </row>
    <row r="29" spans="1:11" x14ac:dyDescent="0.2">
      <c r="A29" s="5">
        <v>24</v>
      </c>
      <c r="B29" s="6" t="s">
        <v>87</v>
      </c>
      <c r="C29" s="11" t="s">
        <v>88</v>
      </c>
      <c r="D29" s="23"/>
      <c r="E29" s="28"/>
      <c r="F29" s="28"/>
      <c r="G29" s="27"/>
      <c r="H29" s="27"/>
      <c r="I29" s="22">
        <f t="shared" si="0"/>
        <v>0</v>
      </c>
      <c r="J29" s="125"/>
      <c r="K29" s="121"/>
    </row>
    <row r="30" spans="1:11" x14ac:dyDescent="0.2">
      <c r="A30" s="5">
        <v>25</v>
      </c>
      <c r="B30" s="6" t="s">
        <v>89</v>
      </c>
      <c r="C30" s="11" t="s">
        <v>90</v>
      </c>
      <c r="D30" s="23"/>
      <c r="E30" s="28"/>
      <c r="F30" s="28"/>
      <c r="G30" s="27"/>
      <c r="H30" s="27"/>
      <c r="I30" s="22">
        <f t="shared" si="0"/>
        <v>0</v>
      </c>
      <c r="J30" s="125"/>
      <c r="K30" s="121"/>
    </row>
    <row r="31" spans="1:11" x14ac:dyDescent="0.2">
      <c r="A31" s="5">
        <v>26</v>
      </c>
      <c r="B31" s="6" t="s">
        <v>91</v>
      </c>
      <c r="C31" s="11" t="s">
        <v>92</v>
      </c>
      <c r="D31" s="23"/>
      <c r="E31" s="28"/>
      <c r="F31" s="28"/>
      <c r="G31" s="27"/>
      <c r="H31" s="27"/>
      <c r="I31" s="22">
        <f t="shared" si="0"/>
        <v>0</v>
      </c>
      <c r="J31" s="125"/>
      <c r="K31" s="121"/>
    </row>
    <row r="32" spans="1:11" x14ac:dyDescent="0.2">
      <c r="A32" s="5">
        <v>27</v>
      </c>
      <c r="B32" s="6" t="s">
        <v>93</v>
      </c>
      <c r="C32" s="11" t="s">
        <v>94</v>
      </c>
      <c r="D32" s="23"/>
      <c r="E32" s="28"/>
      <c r="F32" s="28"/>
      <c r="G32" s="27"/>
      <c r="H32" s="27"/>
      <c r="I32" s="22">
        <f t="shared" si="0"/>
        <v>0</v>
      </c>
      <c r="J32" s="125"/>
      <c r="K32" s="121"/>
    </row>
    <row r="33" spans="1:11" x14ac:dyDescent="0.2">
      <c r="A33" s="5">
        <v>28</v>
      </c>
      <c r="B33" s="6" t="s">
        <v>95</v>
      </c>
      <c r="C33" s="11" t="s">
        <v>96</v>
      </c>
      <c r="D33" s="23"/>
      <c r="E33" s="28"/>
      <c r="F33" s="28"/>
      <c r="G33" s="27"/>
      <c r="H33" s="27"/>
      <c r="I33" s="22">
        <f t="shared" si="0"/>
        <v>0</v>
      </c>
      <c r="J33" s="125"/>
      <c r="K33" s="121"/>
    </row>
    <row r="34" spans="1:11" x14ac:dyDescent="0.2">
      <c r="A34" s="5">
        <v>29</v>
      </c>
      <c r="B34" s="6" t="s">
        <v>97</v>
      </c>
      <c r="C34" s="11" t="s">
        <v>98</v>
      </c>
      <c r="D34" s="23"/>
      <c r="E34" s="28"/>
      <c r="F34" s="28"/>
      <c r="G34" s="27"/>
      <c r="H34" s="27"/>
      <c r="I34" s="22">
        <f t="shared" si="0"/>
        <v>0</v>
      </c>
      <c r="J34" s="125"/>
      <c r="K34" s="121"/>
    </row>
    <row r="35" spans="1:11" x14ac:dyDescent="0.2">
      <c r="A35" s="5">
        <v>30</v>
      </c>
      <c r="B35" s="6" t="s">
        <v>99</v>
      </c>
      <c r="C35" s="11" t="s">
        <v>100</v>
      </c>
      <c r="D35" s="23"/>
      <c r="E35" s="28"/>
      <c r="F35" s="28"/>
      <c r="G35" s="27"/>
      <c r="H35" s="27"/>
      <c r="I35" s="22">
        <f t="shared" si="0"/>
        <v>0</v>
      </c>
      <c r="J35" s="125"/>
      <c r="K35" s="121"/>
    </row>
    <row r="36" spans="1:11" x14ac:dyDescent="0.2">
      <c r="A36" s="5">
        <v>31</v>
      </c>
      <c r="B36" s="6" t="s">
        <v>101</v>
      </c>
      <c r="C36" s="11" t="s">
        <v>102</v>
      </c>
      <c r="D36" s="23"/>
      <c r="E36" s="28"/>
      <c r="F36" s="28"/>
      <c r="G36" s="27"/>
      <c r="H36" s="27"/>
      <c r="I36" s="22">
        <f t="shared" si="0"/>
        <v>0</v>
      </c>
      <c r="J36" s="125"/>
      <c r="K36" s="121"/>
    </row>
    <row r="37" spans="1:11" x14ac:dyDescent="0.2">
      <c r="A37" s="5">
        <v>32</v>
      </c>
      <c r="B37" s="6" t="s">
        <v>103</v>
      </c>
      <c r="C37" s="11" t="s">
        <v>104</v>
      </c>
      <c r="D37" s="23"/>
      <c r="E37" s="28"/>
      <c r="F37" s="28"/>
      <c r="G37" s="27"/>
      <c r="H37" s="27"/>
      <c r="I37" s="22">
        <f t="shared" si="0"/>
        <v>0</v>
      </c>
      <c r="J37" s="125"/>
      <c r="K37" s="121"/>
    </row>
    <row r="38" spans="1:11" x14ac:dyDescent="0.2">
      <c r="A38" s="5">
        <v>33</v>
      </c>
      <c r="B38" s="6" t="s">
        <v>105</v>
      </c>
      <c r="C38" s="11" t="s">
        <v>106</v>
      </c>
      <c r="D38" s="23"/>
      <c r="E38" s="28"/>
      <c r="F38" s="28"/>
      <c r="G38" s="27"/>
      <c r="H38" s="27"/>
      <c r="I38" s="22">
        <f t="shared" si="0"/>
        <v>0</v>
      </c>
      <c r="J38" s="125"/>
      <c r="K38" s="121"/>
    </row>
    <row r="39" spans="1:11" x14ac:dyDescent="0.2">
      <c r="A39" s="5">
        <v>34</v>
      </c>
      <c r="B39" s="6" t="s">
        <v>107</v>
      </c>
      <c r="C39" s="11" t="s">
        <v>108</v>
      </c>
      <c r="D39" s="23"/>
      <c r="E39" s="28"/>
      <c r="F39" s="28"/>
      <c r="G39" s="27"/>
      <c r="H39" s="27"/>
      <c r="I39" s="22">
        <f t="shared" si="0"/>
        <v>0</v>
      </c>
      <c r="J39" s="125"/>
      <c r="K39" s="121"/>
    </row>
    <row r="40" spans="1:11" x14ac:dyDescent="0.2">
      <c r="A40" s="5">
        <v>35</v>
      </c>
      <c r="B40" s="6" t="s">
        <v>109</v>
      </c>
      <c r="C40" s="11" t="s">
        <v>110</v>
      </c>
      <c r="D40" s="23"/>
      <c r="E40" s="28"/>
      <c r="F40" s="28"/>
      <c r="G40" s="27"/>
      <c r="H40" s="27"/>
      <c r="I40" s="22">
        <f t="shared" si="0"/>
        <v>0</v>
      </c>
      <c r="J40" s="125"/>
      <c r="K40" s="121"/>
    </row>
    <row r="41" spans="1:11" x14ac:dyDescent="0.2">
      <c r="A41" s="5">
        <v>36</v>
      </c>
      <c r="B41" s="6" t="s">
        <v>111</v>
      </c>
      <c r="C41" s="11" t="s">
        <v>112</v>
      </c>
      <c r="D41" s="23"/>
      <c r="E41" s="28"/>
      <c r="F41" s="28"/>
      <c r="G41" s="27"/>
      <c r="H41" s="27"/>
      <c r="I41" s="22">
        <f t="shared" si="0"/>
        <v>0</v>
      </c>
      <c r="J41" s="125"/>
      <c r="K41" s="121"/>
    </row>
    <row r="42" spans="1:11" x14ac:dyDescent="0.2">
      <c r="A42" s="5">
        <v>37</v>
      </c>
      <c r="B42" s="6" t="s">
        <v>113</v>
      </c>
      <c r="C42" s="11" t="s">
        <v>114</v>
      </c>
      <c r="D42" s="23"/>
      <c r="E42" s="28"/>
      <c r="F42" s="28"/>
      <c r="G42" s="27"/>
      <c r="H42" s="27"/>
      <c r="I42" s="22">
        <f t="shared" si="0"/>
        <v>0</v>
      </c>
      <c r="J42" s="125"/>
      <c r="K42" s="121"/>
    </row>
    <row r="43" spans="1:11" x14ac:dyDescent="0.2">
      <c r="A43" s="5">
        <v>38</v>
      </c>
      <c r="B43" s="6" t="s">
        <v>115</v>
      </c>
      <c r="C43" s="11" t="s">
        <v>116</v>
      </c>
      <c r="D43" s="23"/>
      <c r="E43" s="28"/>
      <c r="F43" s="28"/>
      <c r="G43" s="27"/>
      <c r="H43" s="27"/>
      <c r="I43" s="22">
        <f t="shared" si="0"/>
        <v>0</v>
      </c>
      <c r="J43" s="125"/>
      <c r="K43" s="121"/>
    </row>
    <row r="44" spans="1:11" x14ac:dyDescent="0.2">
      <c r="A44" s="5">
        <v>39</v>
      </c>
      <c r="B44" s="6" t="s">
        <v>117</v>
      </c>
      <c r="C44" s="11" t="s">
        <v>118</v>
      </c>
      <c r="D44" s="23"/>
      <c r="E44" s="28"/>
      <c r="F44" s="28"/>
      <c r="G44" s="27"/>
      <c r="H44" s="27"/>
      <c r="I44" s="22">
        <f t="shared" si="0"/>
        <v>0</v>
      </c>
      <c r="J44" s="125"/>
      <c r="K44" s="121"/>
    </row>
    <row r="45" spans="1:11" x14ac:dyDescent="0.2">
      <c r="A45" s="5">
        <v>40</v>
      </c>
      <c r="B45" s="6" t="s">
        <v>119</v>
      </c>
      <c r="C45" s="11" t="s">
        <v>120</v>
      </c>
      <c r="D45" s="23"/>
      <c r="E45" s="28"/>
      <c r="F45" s="28"/>
      <c r="G45" s="27"/>
      <c r="H45" s="27"/>
      <c r="I45" s="22">
        <f t="shared" si="0"/>
        <v>0</v>
      </c>
      <c r="J45" s="125"/>
      <c r="K45" s="121"/>
    </row>
    <row r="46" spans="1:11" x14ac:dyDescent="0.2">
      <c r="A46" s="5">
        <v>41</v>
      </c>
      <c r="B46" s="6" t="s">
        <v>121</v>
      </c>
      <c r="C46" s="11" t="s">
        <v>122</v>
      </c>
      <c r="D46" s="23"/>
      <c r="E46" s="28"/>
      <c r="F46" s="28"/>
      <c r="G46" s="27"/>
      <c r="H46" s="27"/>
      <c r="I46" s="22">
        <f t="shared" si="0"/>
        <v>0</v>
      </c>
      <c r="J46" s="125"/>
      <c r="K46" s="121"/>
    </row>
    <row r="47" spans="1:11" x14ac:dyDescent="0.2">
      <c r="A47" s="5">
        <v>42</v>
      </c>
      <c r="B47" s="6" t="s">
        <v>123</v>
      </c>
      <c r="C47" s="11" t="s">
        <v>124</v>
      </c>
      <c r="D47" s="23"/>
      <c r="E47" s="28"/>
      <c r="F47" s="28"/>
      <c r="G47" s="27"/>
      <c r="H47" s="27"/>
      <c r="I47" s="22">
        <f t="shared" si="0"/>
        <v>0</v>
      </c>
      <c r="J47" s="125"/>
      <c r="K47" s="121"/>
    </row>
    <row r="48" spans="1:11" x14ac:dyDescent="0.2">
      <c r="A48" s="5">
        <v>43</v>
      </c>
      <c r="B48" s="6" t="s">
        <v>125</v>
      </c>
      <c r="C48" s="11" t="s">
        <v>126</v>
      </c>
      <c r="D48" s="23"/>
      <c r="E48" s="28"/>
      <c r="F48" s="28"/>
      <c r="G48" s="27"/>
      <c r="H48" s="27"/>
      <c r="I48" s="22">
        <f t="shared" si="0"/>
        <v>0</v>
      </c>
      <c r="J48" s="125"/>
      <c r="K48" s="121"/>
    </row>
    <row r="49" spans="1:11" x14ac:dyDescent="0.2">
      <c r="A49" s="5">
        <v>44</v>
      </c>
      <c r="B49" s="6" t="s">
        <v>127</v>
      </c>
      <c r="C49" s="11" t="s">
        <v>128</v>
      </c>
      <c r="D49" s="23"/>
      <c r="E49" s="28"/>
      <c r="F49" s="28"/>
      <c r="G49" s="27"/>
      <c r="H49" s="27"/>
      <c r="I49" s="22">
        <f t="shared" si="0"/>
        <v>0</v>
      </c>
      <c r="J49" s="125"/>
      <c r="K49" s="121"/>
    </row>
    <row r="50" spans="1:11" ht="12" thickBot="1" x14ac:dyDescent="0.25">
      <c r="A50" s="7">
        <v>45</v>
      </c>
      <c r="B50" s="8" t="s">
        <v>131</v>
      </c>
      <c r="C50" s="12" t="s">
        <v>132</v>
      </c>
      <c r="D50" s="24"/>
      <c r="E50" s="29"/>
      <c r="F50" s="29"/>
      <c r="G50" s="30"/>
      <c r="H50" s="30"/>
      <c r="I50" s="25">
        <f t="shared" si="0"/>
        <v>0</v>
      </c>
      <c r="J50" s="126"/>
      <c r="K50" s="122"/>
    </row>
  </sheetData>
  <mergeCells count="2">
    <mergeCell ref="E4:F4"/>
    <mergeCell ref="J4:K4"/>
  </mergeCells>
  <dataValidations count="2">
    <dataValidation operator="greaterThanOrEqual" allowBlank="1" showInputMessage="1" showErrorMessage="1" error="Date" promptTitle="Reporting Period" sqref="B2"/>
    <dataValidation type="decimal" allowBlank="1" showInputMessage="1" showErrorMessage="1" sqref="D6:J50">
      <formula1>-100000000000</formula1>
      <formula2>100000000000</formula2>
    </dataValidation>
  </dataValidations>
  <pageMargins left="0.7" right="0.7" top="0.75" bottom="0.75" header="0.3" footer="0.3"/>
  <pageSetup scale="5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09"/>
  <sheetViews>
    <sheetView showGridLines="0" view="pageBreakPreview" zoomScale="90" zoomScaleNormal="100" zoomScaleSheetLayoutView="90" workbookViewId="0">
      <selection activeCell="A111" sqref="A111:XFD120"/>
    </sheetView>
  </sheetViews>
  <sheetFormatPr defaultColWidth="8.875" defaultRowHeight="15" x14ac:dyDescent="0.25"/>
  <cols>
    <col min="1" max="1" width="4.875" style="33" bestFit="1" customWidth="1"/>
    <col min="2" max="2" width="48.5" style="33" bestFit="1" customWidth="1"/>
    <col min="3" max="3" width="25" style="33" customWidth="1"/>
    <col min="4" max="4" width="30.125" style="33" customWidth="1"/>
    <col min="5" max="5" width="17.625" style="33" customWidth="1"/>
    <col min="6" max="6" width="9.875" style="33" customWidth="1"/>
    <col min="7" max="7" width="7.125" style="33" customWidth="1"/>
    <col min="8" max="16384" width="8.875" style="33"/>
  </cols>
  <sheetData>
    <row r="1" spans="1:7" x14ac:dyDescent="0.25">
      <c r="A1" s="31" t="s">
        <v>155</v>
      </c>
      <c r="B1" s="32">
        <f>Info!C5</f>
        <v>0</v>
      </c>
    </row>
    <row r="2" spans="1:7" x14ac:dyDescent="0.25">
      <c r="A2" s="31" t="s">
        <v>15</v>
      </c>
      <c r="B2" s="34" t="e">
        <f ca="1">Info!C8</f>
        <v>#VALUE!</v>
      </c>
    </row>
    <row r="4" spans="1:7" ht="23.25" x14ac:dyDescent="0.25">
      <c r="A4" s="35" t="s">
        <v>21</v>
      </c>
      <c r="B4" s="36" t="s">
        <v>22</v>
      </c>
      <c r="C4" s="36"/>
      <c r="D4" s="37"/>
      <c r="E4" s="37"/>
      <c r="F4" s="38" t="s">
        <v>16</v>
      </c>
      <c r="G4" s="37"/>
    </row>
    <row r="5" spans="1:7" ht="14.45" customHeight="1" x14ac:dyDescent="0.25">
      <c r="A5" s="135" t="s">
        <v>17</v>
      </c>
      <c r="B5" s="137" t="s">
        <v>23</v>
      </c>
      <c r="C5" s="133" t="s">
        <v>153</v>
      </c>
      <c r="D5" s="139" t="s">
        <v>141</v>
      </c>
      <c r="E5" s="139" t="s">
        <v>140</v>
      </c>
      <c r="F5" s="39"/>
      <c r="G5" s="40"/>
    </row>
    <row r="6" spans="1:7" x14ac:dyDescent="0.25">
      <c r="A6" s="136"/>
      <c r="B6" s="138"/>
      <c r="C6" s="134"/>
      <c r="D6" s="140"/>
      <c r="E6" s="140"/>
      <c r="F6" s="41" t="s">
        <v>24</v>
      </c>
      <c r="G6" s="42" t="s">
        <v>25</v>
      </c>
    </row>
    <row r="7" spans="1:7" x14ac:dyDescent="0.25">
      <c r="A7" s="43" t="s">
        <v>26</v>
      </c>
      <c r="B7" s="44" t="s">
        <v>27</v>
      </c>
      <c r="C7" s="45"/>
      <c r="D7" s="45"/>
      <c r="E7" s="45"/>
      <c r="F7" s="45"/>
      <c r="G7" s="46"/>
    </row>
    <row r="8" spans="1:7" x14ac:dyDescent="0.25">
      <c r="A8" s="47">
        <v>1</v>
      </c>
      <c r="B8" s="48"/>
      <c r="C8" s="48"/>
      <c r="D8" s="48"/>
      <c r="E8" s="48"/>
      <c r="F8" s="49"/>
      <c r="G8" s="50">
        <f t="shared" ref="G8:G39" si="0">IF(E8="ჩვეულებრივი",F8/$C$208,0)</f>
        <v>0</v>
      </c>
    </row>
    <row r="9" spans="1:7" x14ac:dyDescent="0.25">
      <c r="A9" s="47">
        <v>2</v>
      </c>
      <c r="B9" s="48"/>
      <c r="C9" s="48"/>
      <c r="D9" s="48"/>
      <c r="E9" s="48"/>
      <c r="F9" s="49"/>
      <c r="G9" s="50">
        <f t="shared" si="0"/>
        <v>0</v>
      </c>
    </row>
    <row r="10" spans="1:7" x14ac:dyDescent="0.25">
      <c r="A10" s="47">
        <v>3</v>
      </c>
      <c r="B10" s="48"/>
      <c r="C10" s="48"/>
      <c r="D10" s="48"/>
      <c r="E10" s="48"/>
      <c r="F10" s="49"/>
      <c r="G10" s="50">
        <f t="shared" si="0"/>
        <v>0</v>
      </c>
    </row>
    <row r="11" spans="1:7" x14ac:dyDescent="0.25">
      <c r="A11" s="47">
        <v>4</v>
      </c>
      <c r="B11" s="48"/>
      <c r="C11" s="48"/>
      <c r="D11" s="48"/>
      <c r="E11" s="48"/>
      <c r="F11" s="49"/>
      <c r="G11" s="50">
        <f t="shared" si="0"/>
        <v>0</v>
      </c>
    </row>
    <row r="12" spans="1:7" x14ac:dyDescent="0.25">
      <c r="A12" s="47">
        <v>5</v>
      </c>
      <c r="B12" s="48"/>
      <c r="C12" s="48"/>
      <c r="D12" s="48"/>
      <c r="E12" s="48"/>
      <c r="F12" s="49"/>
      <c r="G12" s="50">
        <f t="shared" si="0"/>
        <v>0</v>
      </c>
    </row>
    <row r="13" spans="1:7" x14ac:dyDescent="0.25">
      <c r="A13" s="47">
        <v>6</v>
      </c>
      <c r="B13" s="48"/>
      <c r="C13" s="48"/>
      <c r="D13" s="48"/>
      <c r="E13" s="48"/>
      <c r="F13" s="49"/>
      <c r="G13" s="50">
        <f t="shared" si="0"/>
        <v>0</v>
      </c>
    </row>
    <row r="14" spans="1:7" x14ac:dyDescent="0.25">
      <c r="A14" s="47">
        <v>7</v>
      </c>
      <c r="B14" s="48"/>
      <c r="C14" s="48"/>
      <c r="D14" s="48"/>
      <c r="E14" s="48"/>
      <c r="F14" s="49"/>
      <c r="G14" s="50">
        <f t="shared" si="0"/>
        <v>0</v>
      </c>
    </row>
    <row r="15" spans="1:7" x14ac:dyDescent="0.25">
      <c r="A15" s="47">
        <v>8</v>
      </c>
      <c r="B15" s="48"/>
      <c r="C15" s="48"/>
      <c r="D15" s="48"/>
      <c r="E15" s="48"/>
      <c r="F15" s="49"/>
      <c r="G15" s="50">
        <f t="shared" si="0"/>
        <v>0</v>
      </c>
    </row>
    <row r="16" spans="1:7" x14ac:dyDescent="0.25">
      <c r="A16" s="47">
        <v>9</v>
      </c>
      <c r="B16" s="48"/>
      <c r="C16" s="48"/>
      <c r="D16" s="48"/>
      <c r="E16" s="48"/>
      <c r="F16" s="49"/>
      <c r="G16" s="50">
        <f t="shared" si="0"/>
        <v>0</v>
      </c>
    </row>
    <row r="17" spans="1:7" x14ac:dyDescent="0.25">
      <c r="A17" s="47">
        <v>10</v>
      </c>
      <c r="B17" s="48"/>
      <c r="C17" s="48"/>
      <c r="D17" s="48"/>
      <c r="E17" s="48"/>
      <c r="F17" s="49"/>
      <c r="G17" s="50">
        <f t="shared" si="0"/>
        <v>0</v>
      </c>
    </row>
    <row r="18" spans="1:7" hidden="1" x14ac:dyDescent="0.25">
      <c r="A18" s="47">
        <v>21</v>
      </c>
      <c r="B18" s="48"/>
      <c r="C18" s="48"/>
      <c r="D18" s="48"/>
      <c r="E18" s="48"/>
      <c r="F18" s="49"/>
      <c r="G18" s="50">
        <f t="shared" si="0"/>
        <v>0</v>
      </c>
    </row>
    <row r="19" spans="1:7" hidden="1" x14ac:dyDescent="0.25">
      <c r="A19" s="47">
        <v>22</v>
      </c>
      <c r="B19" s="48"/>
      <c r="C19" s="48"/>
      <c r="D19" s="48"/>
      <c r="E19" s="48"/>
      <c r="F19" s="49"/>
      <c r="G19" s="50">
        <f t="shared" si="0"/>
        <v>0</v>
      </c>
    </row>
    <row r="20" spans="1:7" hidden="1" x14ac:dyDescent="0.25">
      <c r="A20" s="47">
        <v>23</v>
      </c>
      <c r="B20" s="48"/>
      <c r="C20" s="48"/>
      <c r="D20" s="48"/>
      <c r="E20" s="48"/>
      <c r="F20" s="49"/>
      <c r="G20" s="50">
        <f t="shared" si="0"/>
        <v>0</v>
      </c>
    </row>
    <row r="21" spans="1:7" hidden="1" x14ac:dyDescent="0.25">
      <c r="A21" s="47">
        <v>24</v>
      </c>
      <c r="B21" s="48"/>
      <c r="C21" s="48"/>
      <c r="D21" s="48"/>
      <c r="E21" s="48"/>
      <c r="F21" s="49"/>
      <c r="G21" s="50">
        <f t="shared" si="0"/>
        <v>0</v>
      </c>
    </row>
    <row r="22" spans="1:7" hidden="1" x14ac:dyDescent="0.25">
      <c r="A22" s="47">
        <v>25</v>
      </c>
      <c r="B22" s="48"/>
      <c r="C22" s="48"/>
      <c r="D22" s="48"/>
      <c r="E22" s="48"/>
      <c r="F22" s="49"/>
      <c r="G22" s="50">
        <f t="shared" si="0"/>
        <v>0</v>
      </c>
    </row>
    <row r="23" spans="1:7" hidden="1" x14ac:dyDescent="0.25">
      <c r="A23" s="47">
        <v>26</v>
      </c>
      <c r="B23" s="48"/>
      <c r="C23" s="48"/>
      <c r="D23" s="48"/>
      <c r="E23" s="48"/>
      <c r="F23" s="49"/>
      <c r="G23" s="50">
        <f t="shared" si="0"/>
        <v>0</v>
      </c>
    </row>
    <row r="24" spans="1:7" hidden="1" x14ac:dyDescent="0.25">
      <c r="A24" s="47">
        <v>27</v>
      </c>
      <c r="B24" s="48"/>
      <c r="C24" s="48"/>
      <c r="D24" s="48"/>
      <c r="E24" s="48"/>
      <c r="F24" s="49"/>
      <c r="G24" s="50">
        <f t="shared" si="0"/>
        <v>0</v>
      </c>
    </row>
    <row r="25" spans="1:7" hidden="1" x14ac:dyDescent="0.25">
      <c r="A25" s="47">
        <v>28</v>
      </c>
      <c r="B25" s="48"/>
      <c r="C25" s="48"/>
      <c r="D25" s="48"/>
      <c r="E25" s="48"/>
      <c r="F25" s="49"/>
      <c r="G25" s="50">
        <f t="shared" si="0"/>
        <v>0</v>
      </c>
    </row>
    <row r="26" spans="1:7" hidden="1" x14ac:dyDescent="0.25">
      <c r="A26" s="47">
        <v>29</v>
      </c>
      <c r="B26" s="48"/>
      <c r="C26" s="48"/>
      <c r="D26" s="48"/>
      <c r="E26" s="48"/>
      <c r="F26" s="49"/>
      <c r="G26" s="50">
        <f t="shared" si="0"/>
        <v>0</v>
      </c>
    </row>
    <row r="27" spans="1:7" hidden="1" x14ac:dyDescent="0.25">
      <c r="A27" s="47">
        <v>30</v>
      </c>
      <c r="B27" s="48"/>
      <c r="C27" s="48"/>
      <c r="D27" s="48"/>
      <c r="E27" s="48"/>
      <c r="F27" s="49"/>
      <c r="G27" s="50">
        <f t="shared" si="0"/>
        <v>0</v>
      </c>
    </row>
    <row r="28" spans="1:7" hidden="1" x14ac:dyDescent="0.25">
      <c r="A28" s="47">
        <v>31</v>
      </c>
      <c r="B28" s="48"/>
      <c r="C28" s="48"/>
      <c r="D28" s="48"/>
      <c r="E28" s="48"/>
      <c r="F28" s="49"/>
      <c r="G28" s="50">
        <f t="shared" si="0"/>
        <v>0</v>
      </c>
    </row>
    <row r="29" spans="1:7" hidden="1" x14ac:dyDescent="0.25">
      <c r="A29" s="47">
        <v>32</v>
      </c>
      <c r="B29" s="48"/>
      <c r="C29" s="48"/>
      <c r="D29" s="48"/>
      <c r="E29" s="48"/>
      <c r="F29" s="49"/>
      <c r="G29" s="50">
        <f t="shared" si="0"/>
        <v>0</v>
      </c>
    </row>
    <row r="30" spans="1:7" hidden="1" x14ac:dyDescent="0.25">
      <c r="A30" s="47">
        <v>33</v>
      </c>
      <c r="B30" s="48"/>
      <c r="C30" s="48"/>
      <c r="D30" s="48"/>
      <c r="E30" s="48"/>
      <c r="F30" s="49"/>
      <c r="G30" s="50">
        <f t="shared" si="0"/>
        <v>0</v>
      </c>
    </row>
    <row r="31" spans="1:7" hidden="1" x14ac:dyDescent="0.25">
      <c r="A31" s="47">
        <v>34</v>
      </c>
      <c r="B31" s="48"/>
      <c r="C31" s="48"/>
      <c r="D31" s="48"/>
      <c r="E31" s="48"/>
      <c r="F31" s="49"/>
      <c r="G31" s="50">
        <f t="shared" si="0"/>
        <v>0</v>
      </c>
    </row>
    <row r="32" spans="1:7" hidden="1" x14ac:dyDescent="0.25">
      <c r="A32" s="47">
        <v>35</v>
      </c>
      <c r="B32" s="48"/>
      <c r="C32" s="48"/>
      <c r="D32" s="48"/>
      <c r="E32" s="48"/>
      <c r="F32" s="49"/>
      <c r="G32" s="50">
        <f t="shared" si="0"/>
        <v>0</v>
      </c>
    </row>
    <row r="33" spans="1:7" hidden="1" x14ac:dyDescent="0.25">
      <c r="A33" s="47">
        <v>36</v>
      </c>
      <c r="B33" s="48"/>
      <c r="C33" s="48"/>
      <c r="D33" s="48"/>
      <c r="E33" s="48"/>
      <c r="F33" s="49"/>
      <c r="G33" s="50">
        <f t="shared" si="0"/>
        <v>0</v>
      </c>
    </row>
    <row r="34" spans="1:7" hidden="1" x14ac:dyDescent="0.25">
      <c r="A34" s="47">
        <v>37</v>
      </c>
      <c r="B34" s="48"/>
      <c r="C34" s="48"/>
      <c r="D34" s="48"/>
      <c r="E34" s="48"/>
      <c r="F34" s="49"/>
      <c r="G34" s="50">
        <f t="shared" si="0"/>
        <v>0</v>
      </c>
    </row>
    <row r="35" spans="1:7" hidden="1" x14ac:dyDescent="0.25">
      <c r="A35" s="47">
        <v>38</v>
      </c>
      <c r="B35" s="48"/>
      <c r="C35" s="48"/>
      <c r="D35" s="48"/>
      <c r="E35" s="48"/>
      <c r="F35" s="49"/>
      <c r="G35" s="50">
        <f t="shared" si="0"/>
        <v>0</v>
      </c>
    </row>
    <row r="36" spans="1:7" hidden="1" x14ac:dyDescent="0.25">
      <c r="A36" s="47">
        <v>39</v>
      </c>
      <c r="B36" s="48"/>
      <c r="C36" s="48"/>
      <c r="D36" s="48"/>
      <c r="E36" s="48"/>
      <c r="F36" s="49"/>
      <c r="G36" s="50">
        <f t="shared" si="0"/>
        <v>0</v>
      </c>
    </row>
    <row r="37" spans="1:7" hidden="1" x14ac:dyDescent="0.25">
      <c r="A37" s="47">
        <v>40</v>
      </c>
      <c r="B37" s="48"/>
      <c r="C37" s="48"/>
      <c r="D37" s="48"/>
      <c r="E37" s="48"/>
      <c r="F37" s="49"/>
      <c r="G37" s="50">
        <f t="shared" si="0"/>
        <v>0</v>
      </c>
    </row>
    <row r="38" spans="1:7" hidden="1" x14ac:dyDescent="0.25">
      <c r="A38" s="47">
        <v>41</v>
      </c>
      <c r="B38" s="48"/>
      <c r="C38" s="48"/>
      <c r="D38" s="48"/>
      <c r="E38" s="48"/>
      <c r="F38" s="49"/>
      <c r="G38" s="50">
        <f t="shared" si="0"/>
        <v>0</v>
      </c>
    </row>
    <row r="39" spans="1:7" hidden="1" x14ac:dyDescent="0.25">
      <c r="A39" s="47">
        <v>42</v>
      </c>
      <c r="B39" s="48"/>
      <c r="C39" s="48"/>
      <c r="D39" s="48"/>
      <c r="E39" s="48"/>
      <c r="F39" s="49"/>
      <c r="G39" s="50">
        <f t="shared" si="0"/>
        <v>0</v>
      </c>
    </row>
    <row r="40" spans="1:7" hidden="1" x14ac:dyDescent="0.25">
      <c r="A40" s="47">
        <v>43</v>
      </c>
      <c r="B40" s="48"/>
      <c r="C40" s="48"/>
      <c r="D40" s="48"/>
      <c r="E40" s="48"/>
      <c r="F40" s="49"/>
      <c r="G40" s="50">
        <f t="shared" ref="G40:G71" si="1">IF(E40="ჩვეულებრივი",F40/$C$208,0)</f>
        <v>0</v>
      </c>
    </row>
    <row r="41" spans="1:7" hidden="1" x14ac:dyDescent="0.25">
      <c r="A41" s="47">
        <v>44</v>
      </c>
      <c r="B41" s="48"/>
      <c r="C41" s="48"/>
      <c r="D41" s="48"/>
      <c r="E41" s="48"/>
      <c r="F41" s="49"/>
      <c r="G41" s="50">
        <f t="shared" si="1"/>
        <v>0</v>
      </c>
    </row>
    <row r="42" spans="1:7" hidden="1" x14ac:dyDescent="0.25">
      <c r="A42" s="47">
        <v>45</v>
      </c>
      <c r="B42" s="48"/>
      <c r="C42" s="48"/>
      <c r="D42" s="48"/>
      <c r="E42" s="48"/>
      <c r="F42" s="49"/>
      <c r="G42" s="50">
        <f t="shared" si="1"/>
        <v>0</v>
      </c>
    </row>
    <row r="43" spans="1:7" hidden="1" x14ac:dyDescent="0.25">
      <c r="A43" s="47">
        <v>46</v>
      </c>
      <c r="B43" s="48"/>
      <c r="C43" s="48"/>
      <c r="D43" s="48"/>
      <c r="E43" s="48"/>
      <c r="F43" s="49"/>
      <c r="G43" s="50">
        <f t="shared" si="1"/>
        <v>0</v>
      </c>
    </row>
    <row r="44" spans="1:7" hidden="1" x14ac:dyDescent="0.25">
      <c r="A44" s="47">
        <v>47</v>
      </c>
      <c r="B44" s="48"/>
      <c r="C44" s="48"/>
      <c r="D44" s="48"/>
      <c r="E44" s="48"/>
      <c r="F44" s="49"/>
      <c r="G44" s="50">
        <f t="shared" si="1"/>
        <v>0</v>
      </c>
    </row>
    <row r="45" spans="1:7" hidden="1" x14ac:dyDescent="0.25">
      <c r="A45" s="47">
        <v>48</v>
      </c>
      <c r="B45" s="48"/>
      <c r="C45" s="48"/>
      <c r="D45" s="48"/>
      <c r="E45" s="48"/>
      <c r="F45" s="49"/>
      <c r="G45" s="50">
        <f t="shared" si="1"/>
        <v>0</v>
      </c>
    </row>
    <row r="46" spans="1:7" hidden="1" x14ac:dyDescent="0.25">
      <c r="A46" s="47">
        <v>49</v>
      </c>
      <c r="B46" s="48"/>
      <c r="C46" s="48"/>
      <c r="D46" s="48"/>
      <c r="E46" s="48"/>
      <c r="F46" s="49"/>
      <c r="G46" s="50">
        <f t="shared" si="1"/>
        <v>0</v>
      </c>
    </row>
    <row r="47" spans="1:7" hidden="1" x14ac:dyDescent="0.25">
      <c r="A47" s="47">
        <v>50</v>
      </c>
      <c r="B47" s="48"/>
      <c r="C47" s="48"/>
      <c r="D47" s="48"/>
      <c r="E47" s="48"/>
      <c r="F47" s="49"/>
      <c r="G47" s="50">
        <f t="shared" si="1"/>
        <v>0</v>
      </c>
    </row>
    <row r="48" spans="1:7" hidden="1" x14ac:dyDescent="0.25">
      <c r="A48" s="47">
        <v>51</v>
      </c>
      <c r="B48" s="48"/>
      <c r="C48" s="48"/>
      <c r="D48" s="48"/>
      <c r="E48" s="48"/>
      <c r="F48" s="49"/>
      <c r="G48" s="50">
        <f t="shared" si="1"/>
        <v>0</v>
      </c>
    </row>
    <row r="49" spans="1:7" hidden="1" x14ac:dyDescent="0.25">
      <c r="A49" s="47">
        <v>52</v>
      </c>
      <c r="B49" s="48"/>
      <c r="C49" s="48"/>
      <c r="D49" s="48"/>
      <c r="E49" s="48"/>
      <c r="F49" s="49"/>
      <c r="G49" s="50">
        <f t="shared" si="1"/>
        <v>0</v>
      </c>
    </row>
    <row r="50" spans="1:7" hidden="1" x14ac:dyDescent="0.25">
      <c r="A50" s="47">
        <v>53</v>
      </c>
      <c r="B50" s="48"/>
      <c r="C50" s="48"/>
      <c r="D50" s="48"/>
      <c r="E50" s="48"/>
      <c r="F50" s="49"/>
      <c r="G50" s="50">
        <f t="shared" si="1"/>
        <v>0</v>
      </c>
    </row>
    <row r="51" spans="1:7" hidden="1" x14ac:dyDescent="0.25">
      <c r="A51" s="47">
        <v>54</v>
      </c>
      <c r="B51" s="48"/>
      <c r="C51" s="48"/>
      <c r="D51" s="48"/>
      <c r="E51" s="48"/>
      <c r="F51" s="49"/>
      <c r="G51" s="50">
        <f t="shared" si="1"/>
        <v>0</v>
      </c>
    </row>
    <row r="52" spans="1:7" hidden="1" x14ac:dyDescent="0.25">
      <c r="A52" s="47">
        <v>55</v>
      </c>
      <c r="B52" s="48"/>
      <c r="C52" s="48"/>
      <c r="D52" s="48"/>
      <c r="E52" s="48"/>
      <c r="F52" s="49"/>
      <c r="G52" s="50">
        <f t="shared" si="1"/>
        <v>0</v>
      </c>
    </row>
    <row r="53" spans="1:7" hidden="1" x14ac:dyDescent="0.25">
      <c r="A53" s="47">
        <v>56</v>
      </c>
      <c r="B53" s="48"/>
      <c r="C53" s="48"/>
      <c r="D53" s="48"/>
      <c r="E53" s="48"/>
      <c r="F53" s="49"/>
      <c r="G53" s="50">
        <f t="shared" si="1"/>
        <v>0</v>
      </c>
    </row>
    <row r="54" spans="1:7" hidden="1" x14ac:dyDescent="0.25">
      <c r="A54" s="47">
        <v>57</v>
      </c>
      <c r="B54" s="48"/>
      <c r="C54" s="48"/>
      <c r="D54" s="48"/>
      <c r="E54" s="48"/>
      <c r="F54" s="49"/>
      <c r="G54" s="50">
        <f t="shared" si="1"/>
        <v>0</v>
      </c>
    </row>
    <row r="55" spans="1:7" hidden="1" x14ac:dyDescent="0.25">
      <c r="A55" s="47">
        <v>58</v>
      </c>
      <c r="B55" s="48"/>
      <c r="C55" s="48"/>
      <c r="D55" s="48"/>
      <c r="E55" s="48"/>
      <c r="F55" s="49"/>
      <c r="G55" s="50">
        <f t="shared" si="1"/>
        <v>0</v>
      </c>
    </row>
    <row r="56" spans="1:7" hidden="1" x14ac:dyDescent="0.25">
      <c r="A56" s="47">
        <v>59</v>
      </c>
      <c r="B56" s="48"/>
      <c r="C56" s="48"/>
      <c r="D56" s="48"/>
      <c r="E56" s="48"/>
      <c r="F56" s="49"/>
      <c r="G56" s="50">
        <f t="shared" si="1"/>
        <v>0</v>
      </c>
    </row>
    <row r="57" spans="1:7" hidden="1" x14ac:dyDescent="0.25">
      <c r="A57" s="47">
        <v>60</v>
      </c>
      <c r="B57" s="48"/>
      <c r="C57" s="48"/>
      <c r="D57" s="48"/>
      <c r="E57" s="48"/>
      <c r="F57" s="49"/>
      <c r="G57" s="50">
        <f t="shared" si="1"/>
        <v>0</v>
      </c>
    </row>
    <row r="58" spans="1:7" hidden="1" x14ac:dyDescent="0.25">
      <c r="A58" s="47">
        <v>61</v>
      </c>
      <c r="B58" s="48"/>
      <c r="C58" s="48"/>
      <c r="D58" s="48"/>
      <c r="E58" s="48"/>
      <c r="F58" s="49"/>
      <c r="G58" s="50">
        <f t="shared" si="1"/>
        <v>0</v>
      </c>
    </row>
    <row r="59" spans="1:7" hidden="1" x14ac:dyDescent="0.25">
      <c r="A59" s="47">
        <v>62</v>
      </c>
      <c r="B59" s="48"/>
      <c r="C59" s="48"/>
      <c r="D59" s="48"/>
      <c r="E59" s="48"/>
      <c r="F59" s="49"/>
      <c r="G59" s="50">
        <f t="shared" si="1"/>
        <v>0</v>
      </c>
    </row>
    <row r="60" spans="1:7" hidden="1" x14ac:dyDescent="0.25">
      <c r="A60" s="47">
        <v>63</v>
      </c>
      <c r="B60" s="48"/>
      <c r="C60" s="48"/>
      <c r="D60" s="48"/>
      <c r="E60" s="48"/>
      <c r="F60" s="49"/>
      <c r="G60" s="50">
        <f t="shared" si="1"/>
        <v>0</v>
      </c>
    </row>
    <row r="61" spans="1:7" hidden="1" x14ac:dyDescent="0.25">
      <c r="A61" s="47">
        <v>64</v>
      </c>
      <c r="B61" s="48"/>
      <c r="C61" s="48"/>
      <c r="D61" s="48"/>
      <c r="E61" s="48"/>
      <c r="F61" s="49"/>
      <c r="G61" s="50">
        <f t="shared" si="1"/>
        <v>0</v>
      </c>
    </row>
    <row r="62" spans="1:7" hidden="1" x14ac:dyDescent="0.25">
      <c r="A62" s="47">
        <v>65</v>
      </c>
      <c r="B62" s="48"/>
      <c r="C62" s="48"/>
      <c r="D62" s="48"/>
      <c r="E62" s="48"/>
      <c r="F62" s="49"/>
      <c r="G62" s="50">
        <f t="shared" si="1"/>
        <v>0</v>
      </c>
    </row>
    <row r="63" spans="1:7" hidden="1" x14ac:dyDescent="0.25">
      <c r="A63" s="47">
        <v>66</v>
      </c>
      <c r="B63" s="48"/>
      <c r="C63" s="48"/>
      <c r="D63" s="48"/>
      <c r="E63" s="48"/>
      <c r="F63" s="49"/>
      <c r="G63" s="50">
        <f t="shared" si="1"/>
        <v>0</v>
      </c>
    </row>
    <row r="64" spans="1:7" hidden="1" x14ac:dyDescent="0.25">
      <c r="A64" s="47">
        <v>67</v>
      </c>
      <c r="B64" s="48"/>
      <c r="C64" s="48"/>
      <c r="D64" s="48"/>
      <c r="E64" s="48"/>
      <c r="F64" s="49"/>
      <c r="G64" s="50">
        <f t="shared" si="1"/>
        <v>0</v>
      </c>
    </row>
    <row r="65" spans="1:7" hidden="1" x14ac:dyDescent="0.25">
      <c r="A65" s="47">
        <v>68</v>
      </c>
      <c r="B65" s="48"/>
      <c r="C65" s="48"/>
      <c r="D65" s="48"/>
      <c r="E65" s="48"/>
      <c r="F65" s="49"/>
      <c r="G65" s="50">
        <f t="shared" si="1"/>
        <v>0</v>
      </c>
    </row>
    <row r="66" spans="1:7" hidden="1" x14ac:dyDescent="0.25">
      <c r="A66" s="47">
        <v>69</v>
      </c>
      <c r="B66" s="48"/>
      <c r="C66" s="48"/>
      <c r="D66" s="48"/>
      <c r="E66" s="48"/>
      <c r="F66" s="49"/>
      <c r="G66" s="50">
        <f t="shared" si="1"/>
        <v>0</v>
      </c>
    </row>
    <row r="67" spans="1:7" hidden="1" x14ac:dyDescent="0.25">
      <c r="A67" s="47">
        <v>70</v>
      </c>
      <c r="B67" s="48"/>
      <c r="C67" s="48"/>
      <c r="D67" s="48"/>
      <c r="E67" s="48"/>
      <c r="F67" s="49"/>
      <c r="G67" s="50">
        <f t="shared" si="1"/>
        <v>0</v>
      </c>
    </row>
    <row r="68" spans="1:7" hidden="1" x14ac:dyDescent="0.25">
      <c r="A68" s="47">
        <v>71</v>
      </c>
      <c r="B68" s="48"/>
      <c r="C68" s="48"/>
      <c r="D68" s="48"/>
      <c r="E68" s="48"/>
      <c r="F68" s="49"/>
      <c r="G68" s="50">
        <f t="shared" si="1"/>
        <v>0</v>
      </c>
    </row>
    <row r="69" spans="1:7" hidden="1" x14ac:dyDescent="0.25">
      <c r="A69" s="47">
        <v>72</v>
      </c>
      <c r="B69" s="48"/>
      <c r="C69" s="48"/>
      <c r="D69" s="48"/>
      <c r="E69" s="48"/>
      <c r="F69" s="49"/>
      <c r="G69" s="50">
        <f t="shared" si="1"/>
        <v>0</v>
      </c>
    </row>
    <row r="70" spans="1:7" hidden="1" x14ac:dyDescent="0.25">
      <c r="A70" s="47">
        <v>73</v>
      </c>
      <c r="B70" s="48"/>
      <c r="C70" s="48"/>
      <c r="D70" s="48"/>
      <c r="E70" s="48"/>
      <c r="F70" s="49"/>
      <c r="G70" s="50">
        <f t="shared" si="1"/>
        <v>0</v>
      </c>
    </row>
    <row r="71" spans="1:7" hidden="1" x14ac:dyDescent="0.25">
      <c r="A71" s="47">
        <v>74</v>
      </c>
      <c r="B71" s="48"/>
      <c r="C71" s="48"/>
      <c r="D71" s="48"/>
      <c r="E71" s="48"/>
      <c r="F71" s="49"/>
      <c r="G71" s="50">
        <f t="shared" si="1"/>
        <v>0</v>
      </c>
    </row>
    <row r="72" spans="1:7" hidden="1" x14ac:dyDescent="0.25">
      <c r="A72" s="47">
        <v>75</v>
      </c>
      <c r="B72" s="48"/>
      <c r="C72" s="48"/>
      <c r="D72" s="48"/>
      <c r="E72" s="48"/>
      <c r="F72" s="49"/>
      <c r="G72" s="50">
        <f t="shared" ref="G72:G97" si="2">IF(E72="ჩვეულებრივი",F72/$C$208,0)</f>
        <v>0</v>
      </c>
    </row>
    <row r="73" spans="1:7" hidden="1" x14ac:dyDescent="0.25">
      <c r="A73" s="47">
        <v>76</v>
      </c>
      <c r="B73" s="48"/>
      <c r="C73" s="48"/>
      <c r="D73" s="48"/>
      <c r="E73" s="48"/>
      <c r="F73" s="49"/>
      <c r="G73" s="50">
        <f t="shared" si="2"/>
        <v>0</v>
      </c>
    </row>
    <row r="74" spans="1:7" hidden="1" x14ac:dyDescent="0.25">
      <c r="A74" s="47">
        <v>77</v>
      </c>
      <c r="B74" s="48"/>
      <c r="C74" s="48"/>
      <c r="D74" s="48"/>
      <c r="E74" s="48"/>
      <c r="F74" s="49"/>
      <c r="G74" s="50">
        <f t="shared" si="2"/>
        <v>0</v>
      </c>
    </row>
    <row r="75" spans="1:7" hidden="1" x14ac:dyDescent="0.25">
      <c r="A75" s="47">
        <v>78</v>
      </c>
      <c r="B75" s="48"/>
      <c r="C75" s="48"/>
      <c r="D75" s="48"/>
      <c r="E75" s="48"/>
      <c r="F75" s="49"/>
      <c r="G75" s="50">
        <f t="shared" si="2"/>
        <v>0</v>
      </c>
    </row>
    <row r="76" spans="1:7" hidden="1" x14ac:dyDescent="0.25">
      <c r="A76" s="47">
        <v>79</v>
      </c>
      <c r="B76" s="48"/>
      <c r="C76" s="48"/>
      <c r="D76" s="48"/>
      <c r="E76" s="48"/>
      <c r="F76" s="49"/>
      <c r="G76" s="50">
        <f t="shared" si="2"/>
        <v>0</v>
      </c>
    </row>
    <row r="77" spans="1:7" hidden="1" x14ac:dyDescent="0.25">
      <c r="A77" s="47">
        <v>80</v>
      </c>
      <c r="B77" s="48"/>
      <c r="C77" s="48"/>
      <c r="D77" s="48"/>
      <c r="E77" s="48"/>
      <c r="F77" s="49"/>
      <c r="G77" s="50">
        <f t="shared" si="2"/>
        <v>0</v>
      </c>
    </row>
    <row r="78" spans="1:7" hidden="1" x14ac:dyDescent="0.25">
      <c r="A78" s="47">
        <v>81</v>
      </c>
      <c r="B78" s="48"/>
      <c r="C78" s="48"/>
      <c r="D78" s="48"/>
      <c r="E78" s="48"/>
      <c r="F78" s="49"/>
      <c r="G78" s="50">
        <f t="shared" si="2"/>
        <v>0</v>
      </c>
    </row>
    <row r="79" spans="1:7" hidden="1" x14ac:dyDescent="0.25">
      <c r="A79" s="47">
        <v>82</v>
      </c>
      <c r="B79" s="48"/>
      <c r="C79" s="48"/>
      <c r="D79" s="48"/>
      <c r="E79" s="48"/>
      <c r="F79" s="49"/>
      <c r="G79" s="50">
        <f t="shared" si="2"/>
        <v>0</v>
      </c>
    </row>
    <row r="80" spans="1:7" hidden="1" x14ac:dyDescent="0.25">
      <c r="A80" s="47">
        <v>83</v>
      </c>
      <c r="B80" s="48"/>
      <c r="C80" s="48"/>
      <c r="D80" s="48"/>
      <c r="E80" s="48"/>
      <c r="F80" s="49"/>
      <c r="G80" s="50">
        <f t="shared" si="2"/>
        <v>0</v>
      </c>
    </row>
    <row r="81" spans="1:7" hidden="1" x14ac:dyDescent="0.25">
      <c r="A81" s="47">
        <v>84</v>
      </c>
      <c r="B81" s="48"/>
      <c r="C81" s="48"/>
      <c r="D81" s="48"/>
      <c r="E81" s="48"/>
      <c r="F81" s="49"/>
      <c r="G81" s="50">
        <f t="shared" si="2"/>
        <v>0</v>
      </c>
    </row>
    <row r="82" spans="1:7" hidden="1" x14ac:dyDescent="0.25">
      <c r="A82" s="47">
        <v>85</v>
      </c>
      <c r="B82" s="48"/>
      <c r="C82" s="48"/>
      <c r="D82" s="48"/>
      <c r="E82" s="48"/>
      <c r="F82" s="49"/>
      <c r="G82" s="50">
        <f t="shared" si="2"/>
        <v>0</v>
      </c>
    </row>
    <row r="83" spans="1:7" hidden="1" x14ac:dyDescent="0.25">
      <c r="A83" s="47">
        <v>86</v>
      </c>
      <c r="B83" s="48"/>
      <c r="C83" s="48"/>
      <c r="D83" s="48"/>
      <c r="E83" s="48"/>
      <c r="F83" s="49"/>
      <c r="G83" s="50">
        <f t="shared" si="2"/>
        <v>0</v>
      </c>
    </row>
    <row r="84" spans="1:7" hidden="1" x14ac:dyDescent="0.25">
      <c r="A84" s="47">
        <v>87</v>
      </c>
      <c r="B84" s="48"/>
      <c r="C84" s="48"/>
      <c r="D84" s="48"/>
      <c r="E84" s="48"/>
      <c r="F84" s="49"/>
      <c r="G84" s="50">
        <f t="shared" si="2"/>
        <v>0</v>
      </c>
    </row>
    <row r="85" spans="1:7" hidden="1" x14ac:dyDescent="0.25">
      <c r="A85" s="47">
        <v>88</v>
      </c>
      <c r="B85" s="48"/>
      <c r="C85" s="48"/>
      <c r="D85" s="48"/>
      <c r="E85" s="48"/>
      <c r="F85" s="49"/>
      <c r="G85" s="50">
        <f t="shared" si="2"/>
        <v>0</v>
      </c>
    </row>
    <row r="86" spans="1:7" hidden="1" x14ac:dyDescent="0.25">
      <c r="A86" s="47">
        <v>89</v>
      </c>
      <c r="B86" s="48"/>
      <c r="C86" s="48"/>
      <c r="D86" s="48"/>
      <c r="E86" s="48"/>
      <c r="F86" s="49"/>
      <c r="G86" s="50">
        <f t="shared" si="2"/>
        <v>0</v>
      </c>
    </row>
    <row r="87" spans="1:7" hidden="1" x14ac:dyDescent="0.25">
      <c r="A87" s="47">
        <v>90</v>
      </c>
      <c r="B87" s="48"/>
      <c r="C87" s="48"/>
      <c r="D87" s="48"/>
      <c r="E87" s="48"/>
      <c r="F87" s="49"/>
      <c r="G87" s="50">
        <f t="shared" si="2"/>
        <v>0</v>
      </c>
    </row>
    <row r="88" spans="1:7" hidden="1" x14ac:dyDescent="0.25">
      <c r="A88" s="47">
        <v>91</v>
      </c>
      <c r="B88" s="48"/>
      <c r="C88" s="48"/>
      <c r="D88" s="48"/>
      <c r="E88" s="48"/>
      <c r="F88" s="49"/>
      <c r="G88" s="50">
        <f t="shared" si="2"/>
        <v>0</v>
      </c>
    </row>
    <row r="89" spans="1:7" hidden="1" x14ac:dyDescent="0.25">
      <c r="A89" s="47">
        <v>92</v>
      </c>
      <c r="B89" s="48"/>
      <c r="C89" s="48"/>
      <c r="D89" s="48"/>
      <c r="E89" s="48"/>
      <c r="F89" s="49"/>
      <c r="G89" s="50">
        <f t="shared" si="2"/>
        <v>0</v>
      </c>
    </row>
    <row r="90" spans="1:7" hidden="1" x14ac:dyDescent="0.25">
      <c r="A90" s="47">
        <v>93</v>
      </c>
      <c r="B90" s="48"/>
      <c r="C90" s="48"/>
      <c r="D90" s="48"/>
      <c r="E90" s="48"/>
      <c r="F90" s="49"/>
      <c r="G90" s="50">
        <f t="shared" si="2"/>
        <v>0</v>
      </c>
    </row>
    <row r="91" spans="1:7" hidden="1" x14ac:dyDescent="0.25">
      <c r="A91" s="47">
        <v>94</v>
      </c>
      <c r="B91" s="48"/>
      <c r="C91" s="48"/>
      <c r="D91" s="48"/>
      <c r="E91" s="48"/>
      <c r="F91" s="49"/>
      <c r="G91" s="50">
        <f t="shared" si="2"/>
        <v>0</v>
      </c>
    </row>
    <row r="92" spans="1:7" hidden="1" x14ac:dyDescent="0.25">
      <c r="A92" s="47">
        <v>95</v>
      </c>
      <c r="B92" s="48"/>
      <c r="C92" s="48"/>
      <c r="D92" s="48"/>
      <c r="E92" s="48"/>
      <c r="F92" s="49"/>
      <c r="G92" s="50">
        <f t="shared" si="2"/>
        <v>0</v>
      </c>
    </row>
    <row r="93" spans="1:7" hidden="1" x14ac:dyDescent="0.25">
      <c r="A93" s="47">
        <v>96</v>
      </c>
      <c r="B93" s="48"/>
      <c r="C93" s="48"/>
      <c r="D93" s="48"/>
      <c r="E93" s="48"/>
      <c r="F93" s="49"/>
      <c r="G93" s="50">
        <f t="shared" si="2"/>
        <v>0</v>
      </c>
    </row>
    <row r="94" spans="1:7" hidden="1" x14ac:dyDescent="0.25">
      <c r="A94" s="47">
        <v>97</v>
      </c>
      <c r="B94" s="48"/>
      <c r="C94" s="48"/>
      <c r="D94" s="48"/>
      <c r="E94" s="48"/>
      <c r="F94" s="49"/>
      <c r="G94" s="50">
        <f t="shared" si="2"/>
        <v>0</v>
      </c>
    </row>
    <row r="95" spans="1:7" hidden="1" x14ac:dyDescent="0.25">
      <c r="A95" s="47">
        <v>98</v>
      </c>
      <c r="B95" s="48"/>
      <c r="C95" s="48"/>
      <c r="D95" s="48"/>
      <c r="E95" s="48"/>
      <c r="F95" s="49"/>
      <c r="G95" s="50">
        <f t="shared" si="2"/>
        <v>0</v>
      </c>
    </row>
    <row r="96" spans="1:7" hidden="1" x14ac:dyDescent="0.25">
      <c r="A96" s="47">
        <v>99</v>
      </c>
      <c r="B96" s="48"/>
      <c r="C96" s="48"/>
      <c r="D96" s="48"/>
      <c r="E96" s="48"/>
      <c r="F96" s="49"/>
      <c r="G96" s="50">
        <f t="shared" si="2"/>
        <v>0</v>
      </c>
    </row>
    <row r="97" spans="1:7" hidden="1" x14ac:dyDescent="0.25">
      <c r="A97" s="47">
        <v>100</v>
      </c>
      <c r="B97" s="48"/>
      <c r="C97" s="48"/>
      <c r="D97" s="48"/>
      <c r="E97" s="48"/>
      <c r="F97" s="49"/>
      <c r="G97" s="50">
        <f t="shared" si="2"/>
        <v>0</v>
      </c>
    </row>
    <row r="98" spans="1:7" x14ac:dyDescent="0.25">
      <c r="A98" s="51"/>
      <c r="B98" s="52" t="s">
        <v>28</v>
      </c>
      <c r="C98" s="52"/>
      <c r="D98" s="52"/>
      <c r="E98" s="52"/>
      <c r="F98" s="53">
        <f>SUM(F8:F97)</f>
        <v>0</v>
      </c>
      <c r="G98" s="54">
        <f>SUM(G8:G97)</f>
        <v>0</v>
      </c>
    </row>
    <row r="99" spans="1:7" x14ac:dyDescent="0.25">
      <c r="A99" s="55"/>
      <c r="B99" s="56"/>
      <c r="C99" s="56"/>
      <c r="D99" s="56"/>
      <c r="E99" s="56"/>
      <c r="F99" s="56"/>
      <c r="G99" s="56"/>
    </row>
    <row r="100" spans="1:7" ht="27.6" customHeight="1" x14ac:dyDescent="0.25">
      <c r="A100" s="57" t="s">
        <v>29</v>
      </c>
      <c r="B100" s="58" t="s">
        <v>30</v>
      </c>
      <c r="C100" s="59" t="s">
        <v>153</v>
      </c>
      <c r="D100" s="59" t="s">
        <v>141</v>
      </c>
      <c r="E100" s="59" t="s">
        <v>140</v>
      </c>
      <c r="F100" s="59" t="s">
        <v>24</v>
      </c>
      <c r="G100" s="59" t="s">
        <v>25</v>
      </c>
    </row>
    <row r="101" spans="1:7" x14ac:dyDescent="0.25">
      <c r="A101" s="47">
        <v>1</v>
      </c>
      <c r="B101" s="48"/>
      <c r="C101" s="48"/>
      <c r="D101" s="48"/>
      <c r="E101" s="48"/>
      <c r="F101" s="49"/>
      <c r="G101" s="50">
        <f t="shared" ref="G101:G122" si="3">IF(E101="ჩვეულებრივი",F101/$C$208,0)</f>
        <v>0</v>
      </c>
    </row>
    <row r="102" spans="1:7" x14ac:dyDescent="0.25">
      <c r="A102" s="47">
        <v>2</v>
      </c>
      <c r="B102" s="48"/>
      <c r="C102" s="48"/>
      <c r="D102" s="48"/>
      <c r="E102" s="48"/>
      <c r="F102" s="49"/>
      <c r="G102" s="50">
        <f t="shared" si="3"/>
        <v>0</v>
      </c>
    </row>
    <row r="103" spans="1:7" x14ac:dyDescent="0.25">
      <c r="A103" s="47">
        <v>3</v>
      </c>
      <c r="B103" s="48"/>
      <c r="C103" s="48"/>
      <c r="D103" s="48"/>
      <c r="E103" s="48"/>
      <c r="F103" s="49"/>
      <c r="G103" s="50">
        <f t="shared" si="3"/>
        <v>0</v>
      </c>
    </row>
    <row r="104" spans="1:7" x14ac:dyDescent="0.25">
      <c r="A104" s="47">
        <v>4</v>
      </c>
      <c r="B104" s="48"/>
      <c r="C104" s="48"/>
      <c r="D104" s="48"/>
      <c r="E104" s="48"/>
      <c r="F104" s="49"/>
      <c r="G104" s="50">
        <f t="shared" si="3"/>
        <v>0</v>
      </c>
    </row>
    <row r="105" spans="1:7" x14ac:dyDescent="0.25">
      <c r="A105" s="47">
        <v>5</v>
      </c>
      <c r="B105" s="48"/>
      <c r="C105" s="48"/>
      <c r="D105" s="48"/>
      <c r="E105" s="48"/>
      <c r="F105" s="49"/>
      <c r="G105" s="50">
        <f t="shared" si="3"/>
        <v>0</v>
      </c>
    </row>
    <row r="106" spans="1:7" x14ac:dyDescent="0.25">
      <c r="A106" s="47">
        <v>6</v>
      </c>
      <c r="B106" s="48"/>
      <c r="C106" s="48"/>
      <c r="D106" s="48"/>
      <c r="E106" s="48"/>
      <c r="F106" s="49"/>
      <c r="G106" s="50">
        <f t="shared" si="3"/>
        <v>0</v>
      </c>
    </row>
    <row r="107" spans="1:7" x14ac:dyDescent="0.25">
      <c r="A107" s="47">
        <v>7</v>
      </c>
      <c r="B107" s="48"/>
      <c r="C107" s="48"/>
      <c r="D107" s="48"/>
      <c r="E107" s="48"/>
      <c r="F107" s="49"/>
      <c r="G107" s="50">
        <f t="shared" si="3"/>
        <v>0</v>
      </c>
    </row>
    <row r="108" spans="1:7" x14ac:dyDescent="0.25">
      <c r="A108" s="47">
        <v>8</v>
      </c>
      <c r="B108" s="48"/>
      <c r="C108" s="48"/>
      <c r="D108" s="48"/>
      <c r="E108" s="48"/>
      <c r="F108" s="49"/>
      <c r="G108" s="50">
        <f t="shared" si="3"/>
        <v>0</v>
      </c>
    </row>
    <row r="109" spans="1:7" x14ac:dyDescent="0.25">
      <c r="A109" s="47">
        <v>9</v>
      </c>
      <c r="B109" s="48"/>
      <c r="C109" s="48"/>
      <c r="D109" s="48"/>
      <c r="E109" s="48"/>
      <c r="F109" s="49"/>
      <c r="G109" s="50">
        <f t="shared" si="3"/>
        <v>0</v>
      </c>
    </row>
    <row r="110" spans="1:7" x14ac:dyDescent="0.25">
      <c r="A110" s="47">
        <v>10</v>
      </c>
      <c r="B110" s="48"/>
      <c r="C110" s="48"/>
      <c r="D110" s="48"/>
      <c r="E110" s="48"/>
      <c r="F110" s="49"/>
      <c r="G110" s="50">
        <f t="shared" si="3"/>
        <v>0</v>
      </c>
    </row>
    <row r="111" spans="1:7" hidden="1" x14ac:dyDescent="0.25">
      <c r="A111" s="47">
        <v>21</v>
      </c>
      <c r="B111" s="48"/>
      <c r="C111" s="48"/>
      <c r="D111" s="48"/>
      <c r="E111" s="48"/>
      <c r="F111" s="49"/>
      <c r="G111" s="50">
        <f t="shared" si="3"/>
        <v>0</v>
      </c>
    </row>
    <row r="112" spans="1:7" hidden="1" x14ac:dyDescent="0.25">
      <c r="A112" s="47">
        <v>22</v>
      </c>
      <c r="B112" s="48"/>
      <c r="C112" s="48"/>
      <c r="D112" s="48"/>
      <c r="E112" s="48"/>
      <c r="F112" s="49"/>
      <c r="G112" s="50">
        <f t="shared" si="3"/>
        <v>0</v>
      </c>
    </row>
    <row r="113" spans="1:7" hidden="1" x14ac:dyDescent="0.25">
      <c r="A113" s="47">
        <v>23</v>
      </c>
      <c r="B113" s="48"/>
      <c r="C113" s="48"/>
      <c r="D113" s="48"/>
      <c r="E113" s="48"/>
      <c r="F113" s="49"/>
      <c r="G113" s="50">
        <f t="shared" si="3"/>
        <v>0</v>
      </c>
    </row>
    <row r="114" spans="1:7" hidden="1" x14ac:dyDescent="0.25">
      <c r="A114" s="47">
        <v>24</v>
      </c>
      <c r="B114" s="48"/>
      <c r="C114" s="48"/>
      <c r="D114" s="48"/>
      <c r="E114" s="48"/>
      <c r="F114" s="49"/>
      <c r="G114" s="50">
        <f t="shared" si="3"/>
        <v>0</v>
      </c>
    </row>
    <row r="115" spans="1:7" hidden="1" x14ac:dyDescent="0.25">
      <c r="A115" s="47">
        <v>25</v>
      </c>
      <c r="B115" s="48"/>
      <c r="C115" s="48"/>
      <c r="D115" s="48"/>
      <c r="E115" s="48"/>
      <c r="F115" s="49"/>
      <c r="G115" s="50">
        <f t="shared" si="3"/>
        <v>0</v>
      </c>
    </row>
    <row r="116" spans="1:7" hidden="1" x14ac:dyDescent="0.25">
      <c r="A116" s="47">
        <v>26</v>
      </c>
      <c r="B116" s="48"/>
      <c r="C116" s="48"/>
      <c r="D116" s="48"/>
      <c r="E116" s="48"/>
      <c r="F116" s="49"/>
      <c r="G116" s="50">
        <f t="shared" si="3"/>
        <v>0</v>
      </c>
    </row>
    <row r="117" spans="1:7" hidden="1" x14ac:dyDescent="0.25">
      <c r="A117" s="47">
        <v>27</v>
      </c>
      <c r="B117" s="48"/>
      <c r="C117" s="48"/>
      <c r="D117" s="48"/>
      <c r="E117" s="48"/>
      <c r="F117" s="49"/>
      <c r="G117" s="50">
        <f t="shared" si="3"/>
        <v>0</v>
      </c>
    </row>
    <row r="118" spans="1:7" hidden="1" x14ac:dyDescent="0.25">
      <c r="A118" s="47">
        <v>28</v>
      </c>
      <c r="B118" s="48"/>
      <c r="C118" s="48"/>
      <c r="D118" s="48"/>
      <c r="E118" s="48"/>
      <c r="F118" s="49"/>
      <c r="G118" s="50">
        <f t="shared" si="3"/>
        <v>0</v>
      </c>
    </row>
    <row r="119" spans="1:7" hidden="1" x14ac:dyDescent="0.25">
      <c r="A119" s="47">
        <v>29</v>
      </c>
      <c r="B119" s="48"/>
      <c r="C119" s="48"/>
      <c r="D119" s="48"/>
      <c r="E119" s="48"/>
      <c r="F119" s="49"/>
      <c r="G119" s="50">
        <f t="shared" si="3"/>
        <v>0</v>
      </c>
    </row>
    <row r="120" spans="1:7" hidden="1" x14ac:dyDescent="0.25">
      <c r="A120" s="47">
        <v>30</v>
      </c>
      <c r="B120" s="48"/>
      <c r="C120" s="48"/>
      <c r="D120" s="48"/>
      <c r="E120" s="48"/>
      <c r="F120" s="49"/>
      <c r="G120" s="50">
        <f t="shared" si="3"/>
        <v>0</v>
      </c>
    </row>
    <row r="121" spans="1:7" hidden="1" x14ac:dyDescent="0.25">
      <c r="A121" s="47">
        <v>31</v>
      </c>
      <c r="B121" s="48"/>
      <c r="C121" s="48"/>
      <c r="D121" s="48"/>
      <c r="E121" s="48"/>
      <c r="F121" s="49"/>
      <c r="G121" s="50">
        <f t="shared" si="3"/>
        <v>0</v>
      </c>
    </row>
    <row r="122" spans="1:7" hidden="1" x14ac:dyDescent="0.25">
      <c r="A122" s="47">
        <v>32</v>
      </c>
      <c r="B122" s="48"/>
      <c r="C122" s="48"/>
      <c r="D122" s="48"/>
      <c r="E122" s="48"/>
      <c r="F122" s="49"/>
      <c r="G122" s="50">
        <f t="shared" si="3"/>
        <v>0</v>
      </c>
    </row>
    <row r="123" spans="1:7" hidden="1" x14ac:dyDescent="0.25">
      <c r="A123" s="47">
        <v>33</v>
      </c>
      <c r="B123" s="48"/>
      <c r="C123" s="48"/>
      <c r="D123" s="48"/>
      <c r="E123" s="48"/>
      <c r="F123" s="49"/>
      <c r="G123" s="50">
        <f t="shared" ref="G123:G154" si="4">IF(E123="ჩვეულებრივი",F123/$C$208,0)</f>
        <v>0</v>
      </c>
    </row>
    <row r="124" spans="1:7" hidden="1" x14ac:dyDescent="0.25">
      <c r="A124" s="47">
        <v>34</v>
      </c>
      <c r="B124" s="48"/>
      <c r="C124" s="48"/>
      <c r="D124" s="48"/>
      <c r="E124" s="48"/>
      <c r="F124" s="49"/>
      <c r="G124" s="50">
        <f t="shared" si="4"/>
        <v>0</v>
      </c>
    </row>
    <row r="125" spans="1:7" hidden="1" x14ac:dyDescent="0.25">
      <c r="A125" s="47">
        <v>35</v>
      </c>
      <c r="B125" s="48"/>
      <c r="C125" s="48"/>
      <c r="D125" s="48"/>
      <c r="E125" s="48"/>
      <c r="F125" s="49"/>
      <c r="G125" s="50">
        <f t="shared" si="4"/>
        <v>0</v>
      </c>
    </row>
    <row r="126" spans="1:7" hidden="1" x14ac:dyDescent="0.25">
      <c r="A126" s="47">
        <v>36</v>
      </c>
      <c r="B126" s="48"/>
      <c r="C126" s="48"/>
      <c r="D126" s="48"/>
      <c r="E126" s="48"/>
      <c r="F126" s="49"/>
      <c r="G126" s="50">
        <f t="shared" si="4"/>
        <v>0</v>
      </c>
    </row>
    <row r="127" spans="1:7" hidden="1" x14ac:dyDescent="0.25">
      <c r="A127" s="47">
        <v>37</v>
      </c>
      <c r="B127" s="48"/>
      <c r="C127" s="48"/>
      <c r="D127" s="48"/>
      <c r="E127" s="48"/>
      <c r="F127" s="49"/>
      <c r="G127" s="50">
        <f t="shared" si="4"/>
        <v>0</v>
      </c>
    </row>
    <row r="128" spans="1:7" hidden="1" x14ac:dyDescent="0.25">
      <c r="A128" s="47">
        <v>38</v>
      </c>
      <c r="B128" s="48"/>
      <c r="C128" s="48"/>
      <c r="D128" s="48"/>
      <c r="E128" s="48"/>
      <c r="F128" s="49"/>
      <c r="G128" s="50">
        <f t="shared" si="4"/>
        <v>0</v>
      </c>
    </row>
    <row r="129" spans="1:7" hidden="1" x14ac:dyDescent="0.25">
      <c r="A129" s="47">
        <v>39</v>
      </c>
      <c r="B129" s="48"/>
      <c r="C129" s="48"/>
      <c r="D129" s="48"/>
      <c r="E129" s="48"/>
      <c r="F129" s="49"/>
      <c r="G129" s="50">
        <f t="shared" si="4"/>
        <v>0</v>
      </c>
    </row>
    <row r="130" spans="1:7" hidden="1" x14ac:dyDescent="0.25">
      <c r="A130" s="47">
        <v>40</v>
      </c>
      <c r="B130" s="48"/>
      <c r="C130" s="48"/>
      <c r="D130" s="48"/>
      <c r="E130" s="48"/>
      <c r="F130" s="49"/>
      <c r="G130" s="50">
        <f t="shared" si="4"/>
        <v>0</v>
      </c>
    </row>
    <row r="131" spans="1:7" hidden="1" x14ac:dyDescent="0.25">
      <c r="A131" s="47">
        <v>41</v>
      </c>
      <c r="B131" s="48"/>
      <c r="C131" s="48"/>
      <c r="D131" s="48"/>
      <c r="E131" s="48"/>
      <c r="F131" s="49"/>
      <c r="G131" s="50">
        <f t="shared" si="4"/>
        <v>0</v>
      </c>
    </row>
    <row r="132" spans="1:7" hidden="1" x14ac:dyDescent="0.25">
      <c r="A132" s="47">
        <v>42</v>
      </c>
      <c r="B132" s="48"/>
      <c r="C132" s="48"/>
      <c r="D132" s="48"/>
      <c r="E132" s="48"/>
      <c r="F132" s="49"/>
      <c r="G132" s="50">
        <f t="shared" si="4"/>
        <v>0</v>
      </c>
    </row>
    <row r="133" spans="1:7" hidden="1" x14ac:dyDescent="0.25">
      <c r="A133" s="47">
        <v>43</v>
      </c>
      <c r="B133" s="48"/>
      <c r="C133" s="48"/>
      <c r="D133" s="48"/>
      <c r="E133" s="48"/>
      <c r="F133" s="49"/>
      <c r="G133" s="50">
        <f t="shared" si="4"/>
        <v>0</v>
      </c>
    </row>
    <row r="134" spans="1:7" hidden="1" x14ac:dyDescent="0.25">
      <c r="A134" s="47">
        <v>44</v>
      </c>
      <c r="B134" s="48"/>
      <c r="C134" s="48"/>
      <c r="D134" s="48"/>
      <c r="E134" s="48"/>
      <c r="F134" s="49"/>
      <c r="G134" s="50">
        <f t="shared" si="4"/>
        <v>0</v>
      </c>
    </row>
    <row r="135" spans="1:7" hidden="1" x14ac:dyDescent="0.25">
      <c r="A135" s="47">
        <v>45</v>
      </c>
      <c r="B135" s="48"/>
      <c r="C135" s="48"/>
      <c r="D135" s="48"/>
      <c r="E135" s="48"/>
      <c r="F135" s="49"/>
      <c r="G135" s="50">
        <f t="shared" si="4"/>
        <v>0</v>
      </c>
    </row>
    <row r="136" spans="1:7" hidden="1" x14ac:dyDescent="0.25">
      <c r="A136" s="47">
        <v>46</v>
      </c>
      <c r="B136" s="48"/>
      <c r="C136" s="48"/>
      <c r="D136" s="48"/>
      <c r="E136" s="48"/>
      <c r="F136" s="49"/>
      <c r="G136" s="50">
        <f t="shared" si="4"/>
        <v>0</v>
      </c>
    </row>
    <row r="137" spans="1:7" hidden="1" x14ac:dyDescent="0.25">
      <c r="A137" s="47">
        <v>47</v>
      </c>
      <c r="B137" s="48"/>
      <c r="C137" s="48"/>
      <c r="D137" s="48"/>
      <c r="E137" s="48"/>
      <c r="F137" s="49"/>
      <c r="G137" s="50">
        <f t="shared" si="4"/>
        <v>0</v>
      </c>
    </row>
    <row r="138" spans="1:7" hidden="1" x14ac:dyDescent="0.25">
      <c r="A138" s="47">
        <v>48</v>
      </c>
      <c r="B138" s="48"/>
      <c r="C138" s="48"/>
      <c r="D138" s="48"/>
      <c r="E138" s="48"/>
      <c r="F138" s="49"/>
      <c r="G138" s="50">
        <f t="shared" si="4"/>
        <v>0</v>
      </c>
    </row>
    <row r="139" spans="1:7" hidden="1" x14ac:dyDescent="0.25">
      <c r="A139" s="47">
        <v>49</v>
      </c>
      <c r="B139" s="48"/>
      <c r="C139" s="48"/>
      <c r="D139" s="48"/>
      <c r="E139" s="48"/>
      <c r="F139" s="49"/>
      <c r="G139" s="50">
        <f t="shared" si="4"/>
        <v>0</v>
      </c>
    </row>
    <row r="140" spans="1:7" hidden="1" x14ac:dyDescent="0.25">
      <c r="A140" s="47">
        <v>50</v>
      </c>
      <c r="B140" s="48"/>
      <c r="C140" s="48"/>
      <c r="D140" s="48"/>
      <c r="E140" s="48"/>
      <c r="F140" s="49"/>
      <c r="G140" s="50">
        <f t="shared" si="4"/>
        <v>0</v>
      </c>
    </row>
    <row r="141" spans="1:7" hidden="1" x14ac:dyDescent="0.25">
      <c r="A141" s="47">
        <v>51</v>
      </c>
      <c r="B141" s="48"/>
      <c r="C141" s="48"/>
      <c r="D141" s="48"/>
      <c r="E141" s="48"/>
      <c r="F141" s="49"/>
      <c r="G141" s="50">
        <f t="shared" si="4"/>
        <v>0</v>
      </c>
    </row>
    <row r="142" spans="1:7" hidden="1" x14ac:dyDescent="0.25">
      <c r="A142" s="47">
        <v>52</v>
      </c>
      <c r="B142" s="48"/>
      <c r="C142" s="48"/>
      <c r="D142" s="48"/>
      <c r="E142" s="48"/>
      <c r="F142" s="49"/>
      <c r="G142" s="50">
        <f t="shared" si="4"/>
        <v>0</v>
      </c>
    </row>
    <row r="143" spans="1:7" hidden="1" x14ac:dyDescent="0.25">
      <c r="A143" s="47">
        <v>53</v>
      </c>
      <c r="B143" s="48"/>
      <c r="C143" s="48"/>
      <c r="D143" s="48"/>
      <c r="E143" s="48"/>
      <c r="F143" s="49"/>
      <c r="G143" s="50">
        <f t="shared" si="4"/>
        <v>0</v>
      </c>
    </row>
    <row r="144" spans="1:7" hidden="1" x14ac:dyDescent="0.25">
      <c r="A144" s="47">
        <v>54</v>
      </c>
      <c r="B144" s="48"/>
      <c r="C144" s="48"/>
      <c r="D144" s="48"/>
      <c r="E144" s="48"/>
      <c r="F144" s="49"/>
      <c r="G144" s="50">
        <f t="shared" si="4"/>
        <v>0</v>
      </c>
    </row>
    <row r="145" spans="1:7" hidden="1" x14ac:dyDescent="0.25">
      <c r="A145" s="47">
        <v>55</v>
      </c>
      <c r="B145" s="48"/>
      <c r="C145" s="48"/>
      <c r="D145" s="48"/>
      <c r="E145" s="48"/>
      <c r="F145" s="49"/>
      <c r="G145" s="50">
        <f t="shared" si="4"/>
        <v>0</v>
      </c>
    </row>
    <row r="146" spans="1:7" hidden="1" x14ac:dyDescent="0.25">
      <c r="A146" s="47">
        <v>56</v>
      </c>
      <c r="B146" s="48"/>
      <c r="C146" s="48"/>
      <c r="D146" s="48"/>
      <c r="E146" s="48"/>
      <c r="F146" s="49"/>
      <c r="G146" s="50">
        <f t="shared" si="4"/>
        <v>0</v>
      </c>
    </row>
    <row r="147" spans="1:7" hidden="1" x14ac:dyDescent="0.25">
      <c r="A147" s="47">
        <v>57</v>
      </c>
      <c r="B147" s="48"/>
      <c r="C147" s="48"/>
      <c r="D147" s="48"/>
      <c r="E147" s="48"/>
      <c r="F147" s="49"/>
      <c r="G147" s="50">
        <f t="shared" si="4"/>
        <v>0</v>
      </c>
    </row>
    <row r="148" spans="1:7" hidden="1" x14ac:dyDescent="0.25">
      <c r="A148" s="47">
        <v>58</v>
      </c>
      <c r="B148" s="48"/>
      <c r="C148" s="48"/>
      <c r="D148" s="48"/>
      <c r="E148" s="48"/>
      <c r="F148" s="49"/>
      <c r="G148" s="50">
        <f t="shared" si="4"/>
        <v>0</v>
      </c>
    </row>
    <row r="149" spans="1:7" hidden="1" x14ac:dyDescent="0.25">
      <c r="A149" s="47">
        <v>59</v>
      </c>
      <c r="B149" s="48"/>
      <c r="C149" s="48"/>
      <c r="D149" s="48"/>
      <c r="E149" s="48"/>
      <c r="F149" s="49"/>
      <c r="G149" s="50">
        <f t="shared" si="4"/>
        <v>0</v>
      </c>
    </row>
    <row r="150" spans="1:7" hidden="1" x14ac:dyDescent="0.25">
      <c r="A150" s="47">
        <v>60</v>
      </c>
      <c r="B150" s="48"/>
      <c r="C150" s="48"/>
      <c r="D150" s="48"/>
      <c r="E150" s="48"/>
      <c r="F150" s="49"/>
      <c r="G150" s="50">
        <f t="shared" si="4"/>
        <v>0</v>
      </c>
    </row>
    <row r="151" spans="1:7" hidden="1" x14ac:dyDescent="0.25">
      <c r="A151" s="47">
        <v>61</v>
      </c>
      <c r="B151" s="48"/>
      <c r="C151" s="48"/>
      <c r="D151" s="48"/>
      <c r="E151" s="48"/>
      <c r="F151" s="49"/>
      <c r="G151" s="50">
        <f t="shared" si="4"/>
        <v>0</v>
      </c>
    </row>
    <row r="152" spans="1:7" hidden="1" x14ac:dyDescent="0.25">
      <c r="A152" s="47">
        <v>62</v>
      </c>
      <c r="B152" s="48"/>
      <c r="C152" s="48"/>
      <c r="D152" s="48"/>
      <c r="E152" s="48"/>
      <c r="F152" s="49"/>
      <c r="G152" s="50">
        <f t="shared" si="4"/>
        <v>0</v>
      </c>
    </row>
    <row r="153" spans="1:7" hidden="1" x14ac:dyDescent="0.25">
      <c r="A153" s="47">
        <v>63</v>
      </c>
      <c r="B153" s="48"/>
      <c r="C153" s="48"/>
      <c r="D153" s="48"/>
      <c r="E153" s="48"/>
      <c r="F153" s="49"/>
      <c r="G153" s="50">
        <f t="shared" si="4"/>
        <v>0</v>
      </c>
    </row>
    <row r="154" spans="1:7" hidden="1" x14ac:dyDescent="0.25">
      <c r="A154" s="47">
        <v>64</v>
      </c>
      <c r="B154" s="48"/>
      <c r="C154" s="48"/>
      <c r="D154" s="48"/>
      <c r="E154" s="48"/>
      <c r="F154" s="49"/>
      <c r="G154" s="50">
        <f t="shared" si="4"/>
        <v>0</v>
      </c>
    </row>
    <row r="155" spans="1:7" hidden="1" x14ac:dyDescent="0.25">
      <c r="A155" s="47">
        <v>65</v>
      </c>
      <c r="B155" s="48"/>
      <c r="C155" s="48"/>
      <c r="D155" s="48"/>
      <c r="E155" s="48"/>
      <c r="F155" s="49"/>
      <c r="G155" s="50">
        <f t="shared" ref="G155:G186" si="5">IF(E155="ჩვეულებრივი",F155/$C$208,0)</f>
        <v>0</v>
      </c>
    </row>
    <row r="156" spans="1:7" hidden="1" x14ac:dyDescent="0.25">
      <c r="A156" s="47">
        <v>66</v>
      </c>
      <c r="B156" s="48"/>
      <c r="C156" s="48"/>
      <c r="D156" s="48"/>
      <c r="E156" s="48"/>
      <c r="F156" s="49"/>
      <c r="G156" s="50">
        <f t="shared" si="5"/>
        <v>0</v>
      </c>
    </row>
    <row r="157" spans="1:7" hidden="1" x14ac:dyDescent="0.25">
      <c r="A157" s="47">
        <v>67</v>
      </c>
      <c r="B157" s="48"/>
      <c r="C157" s="48"/>
      <c r="D157" s="48"/>
      <c r="E157" s="48"/>
      <c r="F157" s="49"/>
      <c r="G157" s="50">
        <f t="shared" si="5"/>
        <v>0</v>
      </c>
    </row>
    <row r="158" spans="1:7" hidden="1" x14ac:dyDescent="0.25">
      <c r="A158" s="47">
        <v>68</v>
      </c>
      <c r="B158" s="48"/>
      <c r="C158" s="48"/>
      <c r="D158" s="48"/>
      <c r="E158" s="48"/>
      <c r="F158" s="49"/>
      <c r="G158" s="50">
        <f t="shared" si="5"/>
        <v>0</v>
      </c>
    </row>
    <row r="159" spans="1:7" hidden="1" x14ac:dyDescent="0.25">
      <c r="A159" s="47">
        <v>69</v>
      </c>
      <c r="B159" s="48"/>
      <c r="C159" s="48"/>
      <c r="D159" s="48"/>
      <c r="E159" s="48"/>
      <c r="F159" s="49"/>
      <c r="G159" s="50">
        <f t="shared" si="5"/>
        <v>0</v>
      </c>
    </row>
    <row r="160" spans="1:7" hidden="1" x14ac:dyDescent="0.25">
      <c r="A160" s="47">
        <v>70</v>
      </c>
      <c r="B160" s="48"/>
      <c r="C160" s="48"/>
      <c r="D160" s="48"/>
      <c r="E160" s="48"/>
      <c r="F160" s="49"/>
      <c r="G160" s="50">
        <f t="shared" si="5"/>
        <v>0</v>
      </c>
    </row>
    <row r="161" spans="1:7" hidden="1" x14ac:dyDescent="0.25">
      <c r="A161" s="47">
        <v>71</v>
      </c>
      <c r="B161" s="48"/>
      <c r="C161" s="48"/>
      <c r="D161" s="48"/>
      <c r="E161" s="48"/>
      <c r="F161" s="49"/>
      <c r="G161" s="50">
        <f t="shared" si="5"/>
        <v>0</v>
      </c>
    </row>
    <row r="162" spans="1:7" hidden="1" x14ac:dyDescent="0.25">
      <c r="A162" s="47">
        <v>72</v>
      </c>
      <c r="B162" s="48"/>
      <c r="C162" s="48"/>
      <c r="D162" s="48"/>
      <c r="E162" s="48"/>
      <c r="F162" s="49"/>
      <c r="G162" s="50">
        <f t="shared" si="5"/>
        <v>0</v>
      </c>
    </row>
    <row r="163" spans="1:7" hidden="1" x14ac:dyDescent="0.25">
      <c r="A163" s="47">
        <v>73</v>
      </c>
      <c r="B163" s="48"/>
      <c r="C163" s="48"/>
      <c r="D163" s="48"/>
      <c r="E163" s="48"/>
      <c r="F163" s="49"/>
      <c r="G163" s="50">
        <f t="shared" si="5"/>
        <v>0</v>
      </c>
    </row>
    <row r="164" spans="1:7" hidden="1" x14ac:dyDescent="0.25">
      <c r="A164" s="47">
        <v>74</v>
      </c>
      <c r="B164" s="48"/>
      <c r="C164" s="48"/>
      <c r="D164" s="48"/>
      <c r="E164" s="48"/>
      <c r="F164" s="49"/>
      <c r="G164" s="50">
        <f t="shared" si="5"/>
        <v>0</v>
      </c>
    </row>
    <row r="165" spans="1:7" hidden="1" x14ac:dyDescent="0.25">
      <c r="A165" s="47">
        <v>75</v>
      </c>
      <c r="B165" s="48"/>
      <c r="C165" s="48"/>
      <c r="D165" s="48"/>
      <c r="E165" s="48"/>
      <c r="F165" s="49"/>
      <c r="G165" s="50">
        <f t="shared" si="5"/>
        <v>0</v>
      </c>
    </row>
    <row r="166" spans="1:7" hidden="1" x14ac:dyDescent="0.25">
      <c r="A166" s="47">
        <v>76</v>
      </c>
      <c r="B166" s="48"/>
      <c r="C166" s="48"/>
      <c r="D166" s="48"/>
      <c r="E166" s="48"/>
      <c r="F166" s="49"/>
      <c r="G166" s="50">
        <f t="shared" si="5"/>
        <v>0</v>
      </c>
    </row>
    <row r="167" spans="1:7" hidden="1" x14ac:dyDescent="0.25">
      <c r="A167" s="47">
        <v>77</v>
      </c>
      <c r="B167" s="48"/>
      <c r="C167" s="48"/>
      <c r="D167" s="48"/>
      <c r="E167" s="48"/>
      <c r="F167" s="49"/>
      <c r="G167" s="50">
        <f t="shared" si="5"/>
        <v>0</v>
      </c>
    </row>
    <row r="168" spans="1:7" hidden="1" x14ac:dyDescent="0.25">
      <c r="A168" s="47">
        <v>78</v>
      </c>
      <c r="B168" s="48"/>
      <c r="C168" s="48"/>
      <c r="D168" s="48"/>
      <c r="E168" s="48"/>
      <c r="F168" s="49"/>
      <c r="G168" s="50">
        <f t="shared" si="5"/>
        <v>0</v>
      </c>
    </row>
    <row r="169" spans="1:7" hidden="1" x14ac:dyDescent="0.25">
      <c r="A169" s="47">
        <v>79</v>
      </c>
      <c r="B169" s="48"/>
      <c r="C169" s="48"/>
      <c r="D169" s="48"/>
      <c r="E169" s="48"/>
      <c r="F169" s="49"/>
      <c r="G169" s="50">
        <f t="shared" si="5"/>
        <v>0</v>
      </c>
    </row>
    <row r="170" spans="1:7" hidden="1" x14ac:dyDescent="0.25">
      <c r="A170" s="47">
        <v>80</v>
      </c>
      <c r="B170" s="48"/>
      <c r="C170" s="48"/>
      <c r="D170" s="48"/>
      <c r="E170" s="48"/>
      <c r="F170" s="49"/>
      <c r="G170" s="50">
        <f t="shared" si="5"/>
        <v>0</v>
      </c>
    </row>
    <row r="171" spans="1:7" hidden="1" x14ac:dyDescent="0.25">
      <c r="A171" s="47">
        <v>81</v>
      </c>
      <c r="B171" s="48"/>
      <c r="C171" s="48"/>
      <c r="D171" s="48"/>
      <c r="E171" s="48"/>
      <c r="F171" s="49"/>
      <c r="G171" s="50">
        <f t="shared" si="5"/>
        <v>0</v>
      </c>
    </row>
    <row r="172" spans="1:7" hidden="1" x14ac:dyDescent="0.25">
      <c r="A172" s="47">
        <v>82</v>
      </c>
      <c r="B172" s="48"/>
      <c r="C172" s="48"/>
      <c r="D172" s="48"/>
      <c r="E172" s="48"/>
      <c r="F172" s="49"/>
      <c r="G172" s="50">
        <f t="shared" si="5"/>
        <v>0</v>
      </c>
    </row>
    <row r="173" spans="1:7" hidden="1" x14ac:dyDescent="0.25">
      <c r="A173" s="47">
        <v>83</v>
      </c>
      <c r="B173" s="48"/>
      <c r="C173" s="48"/>
      <c r="D173" s="48"/>
      <c r="E173" s="48"/>
      <c r="F173" s="49"/>
      <c r="G173" s="50">
        <f t="shared" si="5"/>
        <v>0</v>
      </c>
    </row>
    <row r="174" spans="1:7" hidden="1" x14ac:dyDescent="0.25">
      <c r="A174" s="47">
        <v>84</v>
      </c>
      <c r="B174" s="48"/>
      <c r="C174" s="48"/>
      <c r="D174" s="48"/>
      <c r="E174" s="48"/>
      <c r="F174" s="49"/>
      <c r="G174" s="50">
        <f t="shared" si="5"/>
        <v>0</v>
      </c>
    </row>
    <row r="175" spans="1:7" hidden="1" x14ac:dyDescent="0.25">
      <c r="A175" s="47">
        <v>85</v>
      </c>
      <c r="B175" s="48"/>
      <c r="C175" s="48"/>
      <c r="D175" s="48"/>
      <c r="E175" s="48"/>
      <c r="F175" s="49"/>
      <c r="G175" s="50">
        <f t="shared" si="5"/>
        <v>0</v>
      </c>
    </row>
    <row r="176" spans="1:7" hidden="1" x14ac:dyDescent="0.25">
      <c r="A176" s="47">
        <v>86</v>
      </c>
      <c r="B176" s="48"/>
      <c r="C176" s="48"/>
      <c r="D176" s="48"/>
      <c r="E176" s="48"/>
      <c r="F176" s="49"/>
      <c r="G176" s="50">
        <f t="shared" si="5"/>
        <v>0</v>
      </c>
    </row>
    <row r="177" spans="1:7" hidden="1" x14ac:dyDescent="0.25">
      <c r="A177" s="47">
        <v>87</v>
      </c>
      <c r="B177" s="48"/>
      <c r="C177" s="48"/>
      <c r="D177" s="48"/>
      <c r="E177" s="48"/>
      <c r="F177" s="49"/>
      <c r="G177" s="50">
        <f t="shared" si="5"/>
        <v>0</v>
      </c>
    </row>
    <row r="178" spans="1:7" hidden="1" x14ac:dyDescent="0.25">
      <c r="A178" s="47">
        <v>88</v>
      </c>
      <c r="B178" s="48"/>
      <c r="C178" s="48"/>
      <c r="D178" s="48"/>
      <c r="E178" s="48"/>
      <c r="F178" s="49"/>
      <c r="G178" s="50">
        <f t="shared" si="5"/>
        <v>0</v>
      </c>
    </row>
    <row r="179" spans="1:7" hidden="1" x14ac:dyDescent="0.25">
      <c r="A179" s="47">
        <v>89</v>
      </c>
      <c r="B179" s="48"/>
      <c r="C179" s="48"/>
      <c r="D179" s="48"/>
      <c r="E179" s="48"/>
      <c r="F179" s="49"/>
      <c r="G179" s="50">
        <f t="shared" si="5"/>
        <v>0</v>
      </c>
    </row>
    <row r="180" spans="1:7" hidden="1" x14ac:dyDescent="0.25">
      <c r="A180" s="47">
        <v>90</v>
      </c>
      <c r="B180" s="48"/>
      <c r="C180" s="48"/>
      <c r="D180" s="48"/>
      <c r="E180" s="48"/>
      <c r="F180" s="49"/>
      <c r="G180" s="50">
        <f t="shared" si="5"/>
        <v>0</v>
      </c>
    </row>
    <row r="181" spans="1:7" hidden="1" x14ac:dyDescent="0.25">
      <c r="A181" s="47">
        <v>91</v>
      </c>
      <c r="B181" s="48"/>
      <c r="C181" s="48"/>
      <c r="D181" s="48"/>
      <c r="E181" s="48"/>
      <c r="F181" s="49"/>
      <c r="G181" s="50">
        <f t="shared" si="5"/>
        <v>0</v>
      </c>
    </row>
    <row r="182" spans="1:7" hidden="1" x14ac:dyDescent="0.25">
      <c r="A182" s="47">
        <v>92</v>
      </c>
      <c r="B182" s="48"/>
      <c r="C182" s="48"/>
      <c r="D182" s="48"/>
      <c r="E182" s="48"/>
      <c r="F182" s="49"/>
      <c r="G182" s="50">
        <f t="shared" si="5"/>
        <v>0</v>
      </c>
    </row>
    <row r="183" spans="1:7" hidden="1" x14ac:dyDescent="0.25">
      <c r="A183" s="47">
        <v>93</v>
      </c>
      <c r="B183" s="48"/>
      <c r="C183" s="48"/>
      <c r="D183" s="48"/>
      <c r="E183" s="48"/>
      <c r="F183" s="49"/>
      <c r="G183" s="50">
        <f t="shared" si="5"/>
        <v>0</v>
      </c>
    </row>
    <row r="184" spans="1:7" hidden="1" x14ac:dyDescent="0.25">
      <c r="A184" s="47">
        <v>94</v>
      </c>
      <c r="B184" s="48"/>
      <c r="C184" s="48"/>
      <c r="D184" s="48"/>
      <c r="E184" s="48"/>
      <c r="F184" s="49"/>
      <c r="G184" s="50">
        <f t="shared" si="5"/>
        <v>0</v>
      </c>
    </row>
    <row r="185" spans="1:7" hidden="1" x14ac:dyDescent="0.25">
      <c r="A185" s="47">
        <v>95</v>
      </c>
      <c r="B185" s="48"/>
      <c r="C185" s="48"/>
      <c r="D185" s="48"/>
      <c r="E185" s="48"/>
      <c r="F185" s="49"/>
      <c r="G185" s="50">
        <f t="shared" si="5"/>
        <v>0</v>
      </c>
    </row>
    <row r="186" spans="1:7" hidden="1" x14ac:dyDescent="0.25">
      <c r="A186" s="47">
        <v>96</v>
      </c>
      <c r="B186" s="48"/>
      <c r="C186" s="48"/>
      <c r="D186" s="48"/>
      <c r="E186" s="48"/>
      <c r="F186" s="49"/>
      <c r="G186" s="50">
        <f t="shared" si="5"/>
        <v>0</v>
      </c>
    </row>
    <row r="187" spans="1:7" hidden="1" x14ac:dyDescent="0.25">
      <c r="A187" s="47">
        <v>97</v>
      </c>
      <c r="B187" s="48"/>
      <c r="C187" s="48"/>
      <c r="D187" s="48"/>
      <c r="E187" s="48"/>
      <c r="F187" s="49"/>
      <c r="G187" s="50">
        <f t="shared" ref="G187:G190" si="6">IF(E187="ჩვეულებრივი",F187/$C$208,0)</f>
        <v>0</v>
      </c>
    </row>
    <row r="188" spans="1:7" hidden="1" x14ac:dyDescent="0.25">
      <c r="A188" s="47">
        <v>98</v>
      </c>
      <c r="B188" s="48"/>
      <c r="C188" s="48"/>
      <c r="D188" s="48"/>
      <c r="E188" s="48"/>
      <c r="F188" s="49"/>
      <c r="G188" s="50">
        <f t="shared" si="6"/>
        <v>0</v>
      </c>
    </row>
    <row r="189" spans="1:7" hidden="1" x14ac:dyDescent="0.25">
      <c r="A189" s="47">
        <v>99</v>
      </c>
      <c r="B189" s="48"/>
      <c r="C189" s="48"/>
      <c r="D189" s="48"/>
      <c r="E189" s="48"/>
      <c r="F189" s="49"/>
      <c r="G189" s="50">
        <f t="shared" si="6"/>
        <v>0</v>
      </c>
    </row>
    <row r="190" spans="1:7" hidden="1" x14ac:dyDescent="0.25">
      <c r="A190" s="47">
        <v>100</v>
      </c>
      <c r="B190" s="48"/>
      <c r="C190" s="48"/>
      <c r="D190" s="48"/>
      <c r="E190" s="48"/>
      <c r="F190" s="49"/>
      <c r="G190" s="50">
        <f t="shared" si="6"/>
        <v>0</v>
      </c>
    </row>
    <row r="191" spans="1:7" x14ac:dyDescent="0.25">
      <c r="A191" s="60"/>
      <c r="B191" s="61" t="s">
        <v>31</v>
      </c>
      <c r="C191" s="62"/>
      <c r="D191" s="63"/>
      <c r="E191" s="63"/>
      <c r="F191" s="64">
        <f>SUM(F101:F190)</f>
        <v>0</v>
      </c>
      <c r="G191" s="50">
        <f>SUM(G101:G190)</f>
        <v>0</v>
      </c>
    </row>
    <row r="192" spans="1:7" x14ac:dyDescent="0.25">
      <c r="A192" s="65"/>
      <c r="B192" s="66" t="s">
        <v>32</v>
      </c>
      <c r="C192" s="67"/>
      <c r="D192" s="68"/>
      <c r="E192" s="68"/>
      <c r="F192" s="53">
        <f>F98+F191</f>
        <v>0</v>
      </c>
      <c r="G192" s="54">
        <f>G98+G191</f>
        <v>0</v>
      </c>
    </row>
    <row r="193" spans="1:7" x14ac:dyDescent="0.25">
      <c r="A193" s="69"/>
      <c r="B193" s="69"/>
      <c r="C193" s="69"/>
      <c r="D193" s="69"/>
      <c r="E193" s="69"/>
      <c r="F193" s="70"/>
      <c r="G193" s="69"/>
    </row>
    <row r="194" spans="1:7" x14ac:dyDescent="0.25">
      <c r="A194" s="69"/>
      <c r="B194" s="69"/>
      <c r="C194" s="69"/>
      <c r="D194" s="69"/>
      <c r="E194" s="69"/>
      <c r="F194" s="70"/>
      <c r="G194" s="69"/>
    </row>
    <row r="195" spans="1:7" x14ac:dyDescent="0.25">
      <c r="A195" s="57" t="s">
        <v>33</v>
      </c>
      <c r="B195" s="71" t="s">
        <v>34</v>
      </c>
      <c r="C195" s="72" t="s">
        <v>153</v>
      </c>
      <c r="D195" s="72" t="s">
        <v>154</v>
      </c>
      <c r="E195" s="73"/>
      <c r="F195" s="72" t="s">
        <v>24</v>
      </c>
      <c r="G195" s="74"/>
    </row>
    <row r="196" spans="1:7" x14ac:dyDescent="0.25">
      <c r="A196" s="47">
        <v>1</v>
      </c>
      <c r="B196" s="48"/>
      <c r="C196" s="48"/>
      <c r="D196" s="118"/>
      <c r="E196" s="48"/>
      <c r="F196" s="49"/>
      <c r="G196" s="50">
        <f>IF($C$208&gt;0,F196/$C$208,0)</f>
        <v>0</v>
      </c>
    </row>
    <row r="197" spans="1:7" x14ac:dyDescent="0.25">
      <c r="A197" s="47">
        <v>2</v>
      </c>
      <c r="B197" s="48"/>
      <c r="C197" s="48"/>
      <c r="D197" s="118"/>
      <c r="E197" s="48"/>
      <c r="F197" s="49"/>
      <c r="G197" s="50">
        <f t="shared" ref="G197:G205" si="7">IF($C$208&gt;0,F197/$C$208,0)</f>
        <v>0</v>
      </c>
    </row>
    <row r="198" spans="1:7" x14ac:dyDescent="0.25">
      <c r="A198" s="47">
        <v>3</v>
      </c>
      <c r="B198" s="48"/>
      <c r="C198" s="48"/>
      <c r="D198" s="118"/>
      <c r="E198" s="48"/>
      <c r="F198" s="49"/>
      <c r="G198" s="50">
        <f t="shared" si="7"/>
        <v>0</v>
      </c>
    </row>
    <row r="199" spans="1:7" x14ac:dyDescent="0.25">
      <c r="A199" s="47">
        <v>4</v>
      </c>
      <c r="B199" s="48"/>
      <c r="C199" s="48"/>
      <c r="D199" s="118"/>
      <c r="E199" s="48"/>
      <c r="F199" s="49"/>
      <c r="G199" s="50">
        <f t="shared" si="7"/>
        <v>0</v>
      </c>
    </row>
    <row r="200" spans="1:7" x14ac:dyDescent="0.25">
      <c r="A200" s="47">
        <v>5</v>
      </c>
      <c r="B200" s="48"/>
      <c r="C200" s="48"/>
      <c r="D200" s="118"/>
      <c r="E200" s="48"/>
      <c r="F200" s="49"/>
      <c r="G200" s="50">
        <f t="shared" si="7"/>
        <v>0</v>
      </c>
    </row>
    <row r="201" spans="1:7" x14ac:dyDescent="0.25">
      <c r="A201" s="47">
        <v>6</v>
      </c>
      <c r="B201" s="48"/>
      <c r="C201" s="48"/>
      <c r="D201" s="118"/>
      <c r="E201" s="48"/>
      <c r="F201" s="49"/>
      <c r="G201" s="50">
        <f t="shared" si="7"/>
        <v>0</v>
      </c>
    </row>
    <row r="202" spans="1:7" x14ac:dyDescent="0.25">
      <c r="A202" s="47">
        <v>7</v>
      </c>
      <c r="B202" s="48"/>
      <c r="C202" s="48"/>
      <c r="D202" s="118"/>
      <c r="E202" s="48"/>
      <c r="F202" s="49"/>
      <c r="G202" s="50">
        <f t="shared" si="7"/>
        <v>0</v>
      </c>
    </row>
    <row r="203" spans="1:7" x14ac:dyDescent="0.25">
      <c r="A203" s="47">
        <v>8</v>
      </c>
      <c r="B203" s="48"/>
      <c r="C203" s="48"/>
      <c r="D203" s="118"/>
      <c r="E203" s="48"/>
      <c r="F203" s="49"/>
      <c r="G203" s="50">
        <f t="shared" si="7"/>
        <v>0</v>
      </c>
    </row>
    <row r="204" spans="1:7" x14ac:dyDescent="0.25">
      <c r="A204" s="47">
        <v>9</v>
      </c>
      <c r="B204" s="48"/>
      <c r="C204" s="48"/>
      <c r="D204" s="118"/>
      <c r="E204" s="48"/>
      <c r="F204" s="49"/>
      <c r="G204" s="50">
        <f t="shared" si="7"/>
        <v>0</v>
      </c>
    </row>
    <row r="205" spans="1:7" x14ac:dyDescent="0.25">
      <c r="A205" s="75">
        <v>10</v>
      </c>
      <c r="B205" s="76"/>
      <c r="C205" s="76"/>
      <c r="D205" s="119"/>
      <c r="E205" s="76"/>
      <c r="F205" s="77"/>
      <c r="G205" s="50">
        <f t="shared" si="7"/>
        <v>0</v>
      </c>
    </row>
    <row r="207" spans="1:7" x14ac:dyDescent="0.25">
      <c r="A207" s="57" t="s">
        <v>150</v>
      </c>
      <c r="B207" s="71" t="s">
        <v>151</v>
      </c>
      <c r="C207" s="78" t="s">
        <v>152</v>
      </c>
    </row>
    <row r="208" spans="1:7" x14ac:dyDescent="0.25">
      <c r="A208" s="47">
        <v>1</v>
      </c>
      <c r="B208" s="79" t="s">
        <v>142</v>
      </c>
      <c r="C208" s="80">
        <f>SUMIFS(F:F,E:E,"ჩვეულებრივი")</f>
        <v>0</v>
      </c>
    </row>
    <row r="209" spans="1:3" x14ac:dyDescent="0.25">
      <c r="A209" s="75">
        <v>2</v>
      </c>
      <c r="B209" s="81" t="s">
        <v>143</v>
      </c>
      <c r="C209" s="82">
        <f>SUMIFS(F:F,E:E,"პრივილეგირებული")</f>
        <v>0</v>
      </c>
    </row>
  </sheetData>
  <sheetProtection formatRows="0"/>
  <mergeCells count="5">
    <mergeCell ref="C5:C6"/>
    <mergeCell ref="A5:A6"/>
    <mergeCell ref="B5:B6"/>
    <mergeCell ref="D5:D6"/>
    <mergeCell ref="E5:E6"/>
  </mergeCells>
  <conditionalFormatting sqref="B8:C16 B18:C96 B101:C109 B111:C189">
    <cfRule type="expression" dxfId="2" priority="2">
      <formula>AND($B8="",$B9&lt;&gt;"")</formula>
    </cfRule>
  </conditionalFormatting>
  <conditionalFormatting sqref="B17:C17 B110:C110">
    <cfRule type="expression" dxfId="1" priority="8">
      <formula>AND($B17="",#REF!&lt;&gt;"")</formula>
    </cfRule>
  </conditionalFormatting>
  <dataValidations count="4">
    <dataValidation operator="greaterThanOrEqual" allowBlank="1" showInputMessage="1" showErrorMessage="1" error="Date" promptTitle="Reporting Period" sqref="B2"/>
    <dataValidation type="decimal" allowBlank="1" showInputMessage="1" showErrorMessage="1" sqref="F8:F205">
      <formula1>-100000000</formula1>
      <formula2>100000000</formula2>
    </dataValidation>
    <dataValidation type="list" allowBlank="1" showInputMessage="1" showErrorMessage="1" sqref="D101:D190">
      <formula1>$AA$1:$AA$7</formula1>
    </dataValidation>
    <dataValidation type="list" allowBlank="1" showInputMessage="1" showErrorMessage="1" sqref="E101:E190">
      <formula1>$AB$1:$AB$3</formula1>
    </dataValidation>
  </dataValidations>
  <pageMargins left="0.7" right="0.7" top="0.75" bottom="0.75" header="0.3" footer="0.3"/>
  <pageSetup paperSize="9" scale="2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Info!$AA$1:$AA$8</xm:f>
          </x14:formula1>
          <xm:sqref>D8:D97</xm:sqref>
        </x14:dataValidation>
        <x14:dataValidation type="list" allowBlank="1" showInputMessage="1" showErrorMessage="1">
          <x14:formula1>
            <xm:f>Info!$AB$1:$AB$4</xm:f>
          </x14:formula1>
          <xm:sqref>E8:E97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56"/>
  <sheetViews>
    <sheetView showGridLines="0" view="pageBreakPreview" zoomScale="90" zoomScaleNormal="115" zoomScaleSheetLayoutView="90" workbookViewId="0">
      <selection activeCell="C7" sqref="C7"/>
    </sheetView>
  </sheetViews>
  <sheetFormatPr defaultColWidth="8" defaultRowHeight="12" customHeight="1" x14ac:dyDescent="0.2"/>
  <cols>
    <col min="1" max="1" width="7.125" style="19" bestFit="1" customWidth="1"/>
    <col min="2" max="3" width="16.5" style="19" customWidth="1"/>
    <col min="4" max="4" width="17.125" style="19" customWidth="1"/>
    <col min="5" max="5" width="16.625" style="19" customWidth="1"/>
    <col min="6" max="6" width="13.875" style="19" customWidth="1"/>
    <col min="7" max="16384" width="8" style="19"/>
  </cols>
  <sheetData>
    <row r="1" spans="1:6" ht="12" customHeight="1" x14ac:dyDescent="0.2">
      <c r="A1" s="104" t="s">
        <v>155</v>
      </c>
      <c r="B1" s="105">
        <f>Info!C5</f>
        <v>0</v>
      </c>
      <c r="C1" s="106"/>
      <c r="D1" s="106"/>
      <c r="E1" s="106"/>
      <c r="F1" s="106"/>
    </row>
    <row r="2" spans="1:6" ht="12" customHeight="1" x14ac:dyDescent="0.2">
      <c r="A2" s="104" t="s">
        <v>15</v>
      </c>
      <c r="B2" s="107" t="e">
        <f ca="1">Info!C8</f>
        <v>#VALUE!</v>
      </c>
      <c r="C2" s="104"/>
      <c r="D2" s="106"/>
      <c r="E2" s="106"/>
      <c r="F2" s="106"/>
    </row>
    <row r="3" spans="1:6" ht="12" customHeight="1" x14ac:dyDescent="0.2">
      <c r="A3" s="106"/>
      <c r="B3" s="106"/>
      <c r="C3" s="106"/>
      <c r="D3" s="106"/>
      <c r="E3" s="106"/>
      <c r="F3" s="106"/>
    </row>
    <row r="4" spans="1:6" ht="11.25" x14ac:dyDescent="0.2">
      <c r="A4" s="108" t="s">
        <v>156</v>
      </c>
      <c r="B4" s="106"/>
      <c r="C4" s="106"/>
      <c r="D4" s="106"/>
      <c r="E4" s="106"/>
      <c r="F4" s="106"/>
    </row>
    <row r="5" spans="1:6" ht="22.5" x14ac:dyDescent="0.2">
      <c r="A5" s="120" t="s">
        <v>17</v>
      </c>
      <c r="B5" s="3" t="s">
        <v>19</v>
      </c>
      <c r="C5" s="3" t="s">
        <v>7</v>
      </c>
      <c r="D5" s="3" t="s">
        <v>139</v>
      </c>
      <c r="E5" s="3" t="s">
        <v>20</v>
      </c>
      <c r="F5" s="3" t="s">
        <v>8</v>
      </c>
    </row>
    <row r="6" spans="1:6" ht="12" customHeight="1" x14ac:dyDescent="0.2">
      <c r="A6" s="109"/>
      <c r="B6" s="110"/>
      <c r="C6" s="110"/>
      <c r="D6" s="110"/>
      <c r="E6" s="110"/>
      <c r="F6" s="110"/>
    </row>
    <row r="7" spans="1:6" ht="12" customHeight="1" x14ac:dyDescent="0.2">
      <c r="A7" s="111">
        <v>1</v>
      </c>
      <c r="B7" s="112"/>
      <c r="C7" s="112"/>
      <c r="D7" s="112"/>
      <c r="E7" s="112"/>
      <c r="F7" s="112"/>
    </row>
    <row r="8" spans="1:6" ht="12" customHeight="1" x14ac:dyDescent="0.2">
      <c r="A8" s="111">
        <v>2</v>
      </c>
      <c r="B8" s="113"/>
      <c r="C8" s="113"/>
      <c r="D8" s="113"/>
      <c r="E8" s="113"/>
      <c r="F8" s="113"/>
    </row>
    <row r="9" spans="1:6" ht="12" customHeight="1" x14ac:dyDescent="0.2">
      <c r="A9" s="111">
        <v>3</v>
      </c>
      <c r="B9" s="113"/>
      <c r="C9" s="113"/>
      <c r="D9" s="113"/>
      <c r="E9" s="113"/>
      <c r="F9" s="113"/>
    </row>
    <row r="10" spans="1:6" ht="12" customHeight="1" x14ac:dyDescent="0.2">
      <c r="A10" s="111">
        <v>4</v>
      </c>
      <c r="B10" s="113"/>
      <c r="C10" s="113"/>
      <c r="D10" s="113"/>
      <c r="E10" s="113"/>
      <c r="F10" s="113"/>
    </row>
    <row r="11" spans="1:6" ht="12" customHeight="1" x14ac:dyDescent="0.2">
      <c r="A11" s="111">
        <v>5</v>
      </c>
      <c r="B11" s="113"/>
      <c r="C11" s="113"/>
      <c r="D11" s="113"/>
      <c r="E11" s="113"/>
      <c r="F11" s="113"/>
    </row>
    <row r="12" spans="1:6" ht="12" customHeight="1" x14ac:dyDescent="0.2">
      <c r="A12" s="111">
        <v>6</v>
      </c>
      <c r="B12" s="113"/>
      <c r="C12" s="113"/>
      <c r="D12" s="113"/>
      <c r="E12" s="113"/>
      <c r="F12" s="113"/>
    </row>
    <row r="13" spans="1:6" ht="12" customHeight="1" x14ac:dyDescent="0.2">
      <c r="A13" s="111">
        <v>7</v>
      </c>
      <c r="B13" s="113"/>
      <c r="C13" s="113"/>
      <c r="D13" s="113"/>
      <c r="E13" s="113"/>
      <c r="F13" s="113"/>
    </row>
    <row r="14" spans="1:6" ht="12" customHeight="1" x14ac:dyDescent="0.2">
      <c r="A14" s="111">
        <v>8</v>
      </c>
      <c r="B14" s="113"/>
      <c r="C14" s="113"/>
      <c r="D14" s="113"/>
      <c r="E14" s="113"/>
      <c r="F14" s="113"/>
    </row>
    <row r="15" spans="1:6" ht="12" customHeight="1" x14ac:dyDescent="0.2">
      <c r="A15" s="111">
        <v>9</v>
      </c>
      <c r="B15" s="113"/>
      <c r="C15" s="113"/>
      <c r="D15" s="113"/>
      <c r="E15" s="113"/>
      <c r="F15" s="113"/>
    </row>
    <row r="16" spans="1:6" ht="12" customHeight="1" x14ac:dyDescent="0.2">
      <c r="A16" s="111">
        <v>10</v>
      </c>
      <c r="B16" s="113"/>
      <c r="C16" s="113"/>
      <c r="D16" s="113"/>
      <c r="E16" s="113"/>
      <c r="F16" s="113"/>
    </row>
    <row r="17" spans="1:6" ht="12" customHeight="1" x14ac:dyDescent="0.2">
      <c r="A17" s="111">
        <v>11</v>
      </c>
      <c r="B17" s="113"/>
      <c r="C17" s="113"/>
      <c r="D17" s="113"/>
      <c r="E17" s="113"/>
      <c r="F17" s="113"/>
    </row>
    <row r="18" spans="1:6" ht="12" customHeight="1" x14ac:dyDescent="0.2">
      <c r="A18" s="111">
        <v>12</v>
      </c>
      <c r="B18" s="113"/>
      <c r="C18" s="113"/>
      <c r="D18" s="113"/>
      <c r="E18" s="113"/>
      <c r="F18" s="113"/>
    </row>
    <row r="19" spans="1:6" ht="12" customHeight="1" x14ac:dyDescent="0.2">
      <c r="A19" s="111">
        <v>13</v>
      </c>
      <c r="B19" s="113"/>
      <c r="C19" s="113"/>
      <c r="D19" s="113"/>
      <c r="E19" s="113"/>
      <c r="F19" s="113"/>
    </row>
    <row r="20" spans="1:6" ht="12" customHeight="1" x14ac:dyDescent="0.2">
      <c r="A20" s="111">
        <v>14</v>
      </c>
      <c r="B20" s="113"/>
      <c r="C20" s="113"/>
      <c r="D20" s="113"/>
      <c r="E20" s="113"/>
      <c r="F20" s="113"/>
    </row>
    <row r="21" spans="1:6" ht="12" customHeight="1" x14ac:dyDescent="0.2">
      <c r="A21" s="111">
        <v>15</v>
      </c>
      <c r="B21" s="113"/>
      <c r="C21" s="113"/>
      <c r="D21" s="113"/>
      <c r="E21" s="113"/>
      <c r="F21" s="113"/>
    </row>
    <row r="22" spans="1:6" ht="12" customHeight="1" x14ac:dyDescent="0.2">
      <c r="A22" s="111">
        <v>16</v>
      </c>
      <c r="B22" s="113"/>
      <c r="C22" s="113"/>
      <c r="D22" s="113"/>
      <c r="E22" s="113"/>
      <c r="F22" s="113"/>
    </row>
    <row r="23" spans="1:6" ht="12" customHeight="1" x14ac:dyDescent="0.2">
      <c r="A23" s="111">
        <v>17</v>
      </c>
      <c r="B23" s="113"/>
      <c r="C23" s="113"/>
      <c r="D23" s="113"/>
      <c r="E23" s="113"/>
      <c r="F23" s="113"/>
    </row>
    <row r="24" spans="1:6" ht="12" customHeight="1" x14ac:dyDescent="0.2">
      <c r="A24" s="111">
        <v>18</v>
      </c>
      <c r="B24" s="113"/>
      <c r="C24" s="113"/>
      <c r="D24" s="113"/>
      <c r="E24" s="113"/>
      <c r="F24" s="113"/>
    </row>
    <row r="25" spans="1:6" ht="12" customHeight="1" x14ac:dyDescent="0.2">
      <c r="A25" s="111">
        <v>19</v>
      </c>
      <c r="B25" s="113"/>
      <c r="C25" s="113"/>
      <c r="D25" s="113"/>
      <c r="E25" s="113"/>
      <c r="F25" s="113"/>
    </row>
    <row r="26" spans="1:6" ht="12" customHeight="1" x14ac:dyDescent="0.2">
      <c r="A26" s="111">
        <v>20</v>
      </c>
      <c r="B26" s="113"/>
      <c r="C26" s="113"/>
      <c r="D26" s="113"/>
      <c r="E26" s="113"/>
      <c r="F26" s="113"/>
    </row>
    <row r="27" spans="1:6" ht="12" customHeight="1" x14ac:dyDescent="0.2">
      <c r="A27" s="111">
        <v>21</v>
      </c>
      <c r="B27" s="113"/>
      <c r="C27" s="113"/>
      <c r="D27" s="113"/>
      <c r="E27" s="113"/>
      <c r="F27" s="113"/>
    </row>
    <row r="28" spans="1:6" ht="12" customHeight="1" x14ac:dyDescent="0.2">
      <c r="A28" s="111">
        <v>22</v>
      </c>
      <c r="B28" s="113"/>
      <c r="C28" s="113"/>
      <c r="D28" s="113"/>
      <c r="E28" s="113"/>
      <c r="F28" s="113"/>
    </row>
    <row r="29" spans="1:6" ht="12" customHeight="1" x14ac:dyDescent="0.2">
      <c r="A29" s="111">
        <v>23</v>
      </c>
      <c r="B29" s="113"/>
      <c r="C29" s="113"/>
      <c r="D29" s="113"/>
      <c r="E29" s="113"/>
      <c r="F29" s="113"/>
    </row>
    <row r="30" spans="1:6" ht="12" customHeight="1" x14ac:dyDescent="0.2">
      <c r="A30" s="111">
        <v>24</v>
      </c>
      <c r="B30" s="113"/>
      <c r="C30" s="113"/>
      <c r="D30" s="113"/>
      <c r="E30" s="113"/>
      <c r="F30" s="113"/>
    </row>
    <row r="31" spans="1:6" ht="12" customHeight="1" x14ac:dyDescent="0.2">
      <c r="A31" s="111">
        <v>25</v>
      </c>
      <c r="B31" s="113"/>
      <c r="C31" s="113"/>
      <c r="D31" s="113"/>
      <c r="E31" s="113"/>
      <c r="F31" s="113"/>
    </row>
    <row r="32" spans="1:6" ht="12" customHeight="1" x14ac:dyDescent="0.2">
      <c r="A32" s="111">
        <v>26</v>
      </c>
      <c r="B32" s="113"/>
      <c r="C32" s="113"/>
      <c r="D32" s="113"/>
      <c r="E32" s="113"/>
      <c r="F32" s="113"/>
    </row>
    <row r="33" spans="1:6" ht="12" customHeight="1" x14ac:dyDescent="0.2">
      <c r="A33" s="111">
        <v>27</v>
      </c>
      <c r="B33" s="113"/>
      <c r="C33" s="113"/>
      <c r="D33" s="113"/>
      <c r="E33" s="113"/>
      <c r="F33" s="113"/>
    </row>
    <row r="34" spans="1:6" ht="12" customHeight="1" x14ac:dyDescent="0.2">
      <c r="A34" s="111">
        <v>28</v>
      </c>
      <c r="B34" s="113"/>
      <c r="C34" s="113"/>
      <c r="D34" s="113"/>
      <c r="E34" s="113"/>
      <c r="F34" s="113"/>
    </row>
    <row r="35" spans="1:6" ht="12" customHeight="1" x14ac:dyDescent="0.2">
      <c r="A35" s="111">
        <v>29</v>
      </c>
      <c r="B35" s="113"/>
      <c r="C35" s="113"/>
      <c r="D35" s="113"/>
      <c r="E35" s="113"/>
      <c r="F35" s="113"/>
    </row>
    <row r="36" spans="1:6" ht="12" customHeight="1" x14ac:dyDescent="0.2">
      <c r="A36" s="111">
        <v>30</v>
      </c>
      <c r="B36" s="113"/>
      <c r="C36" s="113"/>
      <c r="D36" s="113"/>
      <c r="E36" s="113"/>
      <c r="F36" s="113"/>
    </row>
    <row r="37" spans="1:6" ht="12" customHeight="1" x14ac:dyDescent="0.2">
      <c r="A37" s="111">
        <v>31</v>
      </c>
      <c r="B37" s="113"/>
      <c r="C37" s="113"/>
      <c r="D37" s="113"/>
      <c r="E37" s="113"/>
      <c r="F37" s="113"/>
    </row>
    <row r="38" spans="1:6" ht="12" customHeight="1" x14ac:dyDescent="0.2">
      <c r="A38" s="111">
        <v>32</v>
      </c>
      <c r="B38" s="113"/>
      <c r="C38" s="113"/>
      <c r="D38" s="113"/>
      <c r="E38" s="113"/>
      <c r="F38" s="113"/>
    </row>
    <row r="39" spans="1:6" ht="12" customHeight="1" x14ac:dyDescent="0.2">
      <c r="A39" s="111">
        <v>33</v>
      </c>
      <c r="B39" s="113"/>
      <c r="C39" s="113"/>
      <c r="D39" s="113"/>
      <c r="E39" s="113"/>
      <c r="F39" s="113"/>
    </row>
    <row r="40" spans="1:6" ht="12" customHeight="1" x14ac:dyDescent="0.2">
      <c r="A40" s="111">
        <v>34</v>
      </c>
      <c r="B40" s="113"/>
      <c r="C40" s="113"/>
      <c r="D40" s="113"/>
      <c r="E40" s="113"/>
      <c r="F40" s="113"/>
    </row>
    <row r="41" spans="1:6" ht="12" customHeight="1" x14ac:dyDescent="0.2">
      <c r="A41" s="111">
        <v>35</v>
      </c>
      <c r="B41" s="113"/>
      <c r="C41" s="113"/>
      <c r="D41" s="113"/>
      <c r="E41" s="113"/>
      <c r="F41" s="113"/>
    </row>
    <row r="42" spans="1:6" ht="12" customHeight="1" x14ac:dyDescent="0.2">
      <c r="A42" s="111">
        <v>36</v>
      </c>
      <c r="B42" s="113"/>
      <c r="C42" s="113"/>
      <c r="D42" s="113"/>
      <c r="E42" s="113"/>
      <c r="F42" s="113"/>
    </row>
    <row r="43" spans="1:6" ht="12" customHeight="1" x14ac:dyDescent="0.2">
      <c r="A43" s="111">
        <v>37</v>
      </c>
      <c r="B43" s="113"/>
      <c r="C43" s="113"/>
      <c r="D43" s="113"/>
      <c r="E43" s="113"/>
      <c r="F43" s="113"/>
    </row>
    <row r="44" spans="1:6" ht="12" customHeight="1" x14ac:dyDescent="0.2">
      <c r="A44" s="111">
        <v>38</v>
      </c>
      <c r="B44" s="113"/>
      <c r="C44" s="113"/>
      <c r="D44" s="113"/>
      <c r="E44" s="113"/>
      <c r="F44" s="113"/>
    </row>
    <row r="45" spans="1:6" ht="12" customHeight="1" x14ac:dyDescent="0.2">
      <c r="A45" s="111">
        <v>39</v>
      </c>
      <c r="B45" s="113"/>
      <c r="C45" s="113"/>
      <c r="D45" s="113"/>
      <c r="E45" s="113"/>
      <c r="F45" s="113"/>
    </row>
    <row r="46" spans="1:6" ht="12" customHeight="1" x14ac:dyDescent="0.2">
      <c r="A46" s="111">
        <v>40</v>
      </c>
      <c r="B46" s="113"/>
      <c r="C46" s="113"/>
      <c r="D46" s="113"/>
      <c r="E46" s="113"/>
      <c r="F46" s="113"/>
    </row>
    <row r="47" spans="1:6" ht="12" customHeight="1" x14ac:dyDescent="0.2">
      <c r="A47" s="111">
        <v>41</v>
      </c>
      <c r="B47" s="113"/>
      <c r="C47" s="113"/>
      <c r="D47" s="113"/>
      <c r="E47" s="113"/>
      <c r="F47" s="113"/>
    </row>
    <row r="48" spans="1:6" ht="12" customHeight="1" x14ac:dyDescent="0.2">
      <c r="A48" s="111">
        <v>42</v>
      </c>
      <c r="B48" s="113"/>
      <c r="C48" s="113"/>
      <c r="D48" s="113"/>
      <c r="E48" s="113"/>
      <c r="F48" s="113"/>
    </row>
    <row r="49" spans="1:6" ht="12" customHeight="1" x14ac:dyDescent="0.2">
      <c r="A49" s="111">
        <v>43</v>
      </c>
      <c r="B49" s="113"/>
      <c r="C49" s="113"/>
      <c r="D49" s="113"/>
      <c r="E49" s="113"/>
      <c r="F49" s="113"/>
    </row>
    <row r="50" spans="1:6" ht="12" customHeight="1" x14ac:dyDescent="0.2">
      <c r="A50" s="111">
        <v>44</v>
      </c>
      <c r="B50" s="113"/>
      <c r="C50" s="113"/>
      <c r="D50" s="113"/>
      <c r="E50" s="113"/>
      <c r="F50" s="113"/>
    </row>
    <row r="51" spans="1:6" ht="12" customHeight="1" x14ac:dyDescent="0.2">
      <c r="A51" s="111">
        <v>45</v>
      </c>
      <c r="B51" s="113"/>
      <c r="C51" s="113"/>
      <c r="D51" s="113"/>
      <c r="E51" s="113"/>
      <c r="F51" s="113"/>
    </row>
    <row r="52" spans="1:6" ht="12" customHeight="1" x14ac:dyDescent="0.2">
      <c r="A52" s="111">
        <v>46</v>
      </c>
      <c r="B52" s="113"/>
      <c r="C52" s="113"/>
      <c r="D52" s="113"/>
      <c r="E52" s="113"/>
      <c r="F52" s="113"/>
    </row>
    <row r="53" spans="1:6" ht="12" customHeight="1" x14ac:dyDescent="0.2">
      <c r="A53" s="111">
        <v>47</v>
      </c>
      <c r="B53" s="113"/>
      <c r="C53" s="113"/>
      <c r="D53" s="113"/>
      <c r="E53" s="113"/>
      <c r="F53" s="113"/>
    </row>
    <row r="54" spans="1:6" ht="12" customHeight="1" x14ac:dyDescent="0.2">
      <c r="A54" s="111">
        <v>48</v>
      </c>
      <c r="B54" s="113"/>
      <c r="C54" s="113"/>
      <c r="D54" s="113"/>
      <c r="E54" s="113"/>
      <c r="F54" s="113"/>
    </row>
    <row r="55" spans="1:6" ht="12" customHeight="1" x14ac:dyDescent="0.2">
      <c r="A55" s="111">
        <v>49</v>
      </c>
      <c r="B55" s="113"/>
      <c r="C55" s="113"/>
      <c r="D55" s="113"/>
      <c r="E55" s="113"/>
      <c r="F55" s="113"/>
    </row>
    <row r="56" spans="1:6" ht="12" customHeight="1" x14ac:dyDescent="0.2">
      <c r="A56" s="111">
        <v>50</v>
      </c>
      <c r="B56" s="113"/>
      <c r="C56" s="113"/>
      <c r="D56" s="113"/>
      <c r="E56" s="113"/>
      <c r="F56" s="113"/>
    </row>
  </sheetData>
  <conditionalFormatting sqref="B7:B55">
    <cfRule type="expression" dxfId="0" priority="1">
      <formula>AND($B7="",$B8&lt;&gt;"")</formula>
    </cfRule>
  </conditionalFormatting>
  <dataValidations count="1">
    <dataValidation operator="greaterThanOrEqual" allowBlank="1" showInputMessage="1" showErrorMessage="1" error="Date" promptTitle="Reporting Period" sqref="B2"/>
  </dataValidations>
  <pageMargins left="0.7" right="0.7" top="0.75" bottom="0.75" header="0.3" footer="0.3"/>
  <pageSetup paperSize="9" orientation="portrait" r:id="rId1"/>
  <headerFooter alignWithMargins="0">
    <oddHeader>&amp;Rდანართი N4</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YW1haXN1cmFkemU8L1VzZXJOYW1lPjxEYXRlVGltZT4wNi1KYW4tMjIgMjozODo0MiBQ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D5FCCDD5-88F0-478C-9377-3F33B3184C1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6A8D4F3C-FB2F-479D-BFB1-CE28D5A6233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Info</vt:lpstr>
      <vt:lpstr>Flow</vt:lpstr>
      <vt:lpstr>A-LS</vt:lpstr>
      <vt:lpstr>Branches</vt:lpstr>
      <vt:lpstr>'A-LS'!Print_Area</vt:lpstr>
      <vt:lpstr>Branches!Print_Area</vt:lpstr>
      <vt:lpstr>Flow!Print_Area</vt:lpstr>
      <vt:lpstr>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Avtandil Maisuradze</dc:creator>
  <cp:lastModifiedBy>Maia Namgaladze</cp:lastModifiedBy>
  <cp:lastPrinted>2018-09-28T06:01:45Z</cp:lastPrinted>
  <dcterms:created xsi:type="dcterms:W3CDTF">2018-08-20T07:00:59Z</dcterms:created>
  <dcterms:modified xsi:type="dcterms:W3CDTF">2025-06-19T09:30:30Z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d89b3d8a-a8ac-43ff-ae38-a468b76015e5</vt:lpwstr>
  </property>
  <property fmtid="{D5CDD505-2E9C-101B-9397-08002B2CF9AE}" pid="3" name="bjDocumentSecurityLabel">
    <vt:lpwstr>This item has no classification</vt:lpwstr>
  </property>
  <property fmtid="{D5CDD505-2E9C-101B-9397-08002B2CF9AE}" pid="4" name="bjSaver">
    <vt:lpwstr>U1LnHKQl7xq4eDqIcU2CnH/vaEHeCbRv</vt:lpwstr>
  </property>
  <property fmtid="{D5CDD505-2E9C-101B-9397-08002B2CF9AE}" pid="5" name="bjClsUserRVM">
    <vt:lpwstr>[]</vt:lpwstr>
  </property>
  <property fmtid="{D5CDD505-2E9C-101B-9397-08002B2CF9AE}" pid="6" name="bjLabelHistoryID">
    <vt:lpwstr>{D5FCCDD5-88F0-478C-9377-3F33B3184C18}</vt:lpwstr>
  </property>
</Properties>
</file>