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19200" windowHeight="5890" tabRatio="732"/>
  </bookViews>
  <sheets>
    <sheet name="Info" sheetId="7" r:id="rId1"/>
    <sheet name="FP" sheetId="8" r:id="rId2"/>
    <sheet name="PL" sheetId="9" r:id="rId3"/>
    <sheet name="CI" sheetId="13" r:id="rId4"/>
    <sheet name="CE" sheetId="14" r:id="rId5"/>
    <sheet name="EM" sheetId="12" r:id="rId6"/>
    <sheet name="MAP" sheetId="16" r:id="rId7"/>
  </sheets>
  <externalReferences>
    <externalReference r:id="rId8"/>
  </externalReferences>
  <definedNames>
    <definedName name="CounterPartTypes">[1]Lists!$B$2:$B$7</definedName>
    <definedName name="_xlnm.Print_Area" localSheetId="1">FP!$F$61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9" l="1"/>
  <c r="H48" i="9"/>
  <c r="H46" i="9"/>
  <c r="H45" i="9"/>
  <c r="H43" i="9"/>
  <c r="H41" i="9"/>
  <c r="H40" i="9"/>
  <c r="H39" i="9"/>
  <c r="H38" i="9"/>
  <c r="H37" i="9"/>
  <c r="H36" i="9"/>
  <c r="H35" i="9"/>
  <c r="H34" i="9"/>
  <c r="H33" i="9"/>
  <c r="H32" i="9"/>
  <c r="H31" i="9"/>
  <c r="H30" i="9"/>
  <c r="H29" i="9"/>
  <c r="H28" i="9"/>
  <c r="H27" i="9"/>
  <c r="H26" i="9"/>
  <c r="H25" i="9"/>
  <c r="H24" i="9"/>
  <c r="H23" i="9"/>
  <c r="H22" i="9"/>
  <c r="H21" i="9"/>
  <c r="H20" i="9"/>
  <c r="H19" i="9"/>
  <c r="H18" i="9"/>
  <c r="D17" i="9"/>
  <c r="D76" i="8" s="1"/>
  <c r="H16" i="9"/>
  <c r="H15" i="9"/>
  <c r="G14" i="9"/>
  <c r="F14" i="9"/>
  <c r="E14" i="9"/>
  <c r="E17" i="9" s="1"/>
  <c r="E42" i="9" s="1"/>
  <c r="D14" i="9"/>
  <c r="H13" i="9"/>
  <c r="H12" i="9"/>
  <c r="G11" i="9"/>
  <c r="F11" i="9"/>
  <c r="E11" i="9"/>
  <c r="D11" i="9"/>
  <c r="G69" i="8"/>
  <c r="F69" i="8"/>
  <c r="E69" i="8"/>
  <c r="D69" i="8"/>
  <c r="G63" i="8"/>
  <c r="G72" i="8" s="1"/>
  <c r="F63" i="8"/>
  <c r="E63" i="8"/>
  <c r="D63" i="8"/>
  <c r="H62" i="8"/>
  <c r="H61" i="8"/>
  <c r="H60" i="8"/>
  <c r="H59" i="8"/>
  <c r="H58" i="8"/>
  <c r="H57" i="8"/>
  <c r="H63" i="8" s="1"/>
  <c r="H56" i="8"/>
  <c r="G54" i="8"/>
  <c r="F54" i="8"/>
  <c r="E54" i="8"/>
  <c r="E64" i="8" s="1"/>
  <c r="D54" i="8"/>
  <c r="H54" i="8" s="1"/>
  <c r="H53" i="8"/>
  <c r="H52" i="8"/>
  <c r="H51" i="8"/>
  <c r="H50" i="8"/>
  <c r="H49" i="8"/>
  <c r="H48" i="8"/>
  <c r="H47" i="8"/>
  <c r="H46" i="8"/>
  <c r="H45" i="8"/>
  <c r="H44" i="8"/>
  <c r="H43" i="8"/>
  <c r="H42" i="8"/>
  <c r="H41" i="8"/>
  <c r="H40" i="8"/>
  <c r="H39" i="8"/>
  <c r="H38" i="8"/>
  <c r="H35" i="8"/>
  <c r="H34" i="8"/>
  <c r="H33" i="8"/>
  <c r="H32" i="8"/>
  <c r="H31" i="8"/>
  <c r="H30" i="8"/>
  <c r="H29" i="8"/>
  <c r="H28" i="8"/>
  <c r="H27" i="8"/>
  <c r="H26" i="8"/>
  <c r="H25" i="8"/>
  <c r="G24" i="8"/>
  <c r="G36" i="8" s="1"/>
  <c r="F24" i="8"/>
  <c r="F36" i="8" s="1"/>
  <c r="E24" i="8"/>
  <c r="E36" i="8" s="1"/>
  <c r="E71" i="8" s="1"/>
  <c r="D24" i="8"/>
  <c r="H24" i="8" s="1"/>
  <c r="H23" i="8"/>
  <c r="H22" i="8"/>
  <c r="H21" i="8"/>
  <c r="H20" i="8"/>
  <c r="H19" i="8"/>
  <c r="H18" i="8"/>
  <c r="H17" i="8"/>
  <c r="H16" i="8"/>
  <c r="H15" i="8"/>
  <c r="H14" i="8"/>
  <c r="H13" i="8"/>
  <c r="H12" i="8"/>
  <c r="H11" i="8"/>
  <c r="F17" i="9" l="1"/>
  <c r="F42" i="9" s="1"/>
  <c r="F44" i="9" s="1"/>
  <c r="F47" i="9" s="1"/>
  <c r="D42" i="9"/>
  <c r="D44" i="9" s="1"/>
  <c r="D47" i="9" s="1"/>
  <c r="H72" i="8"/>
  <c r="G64" i="8"/>
  <c r="F72" i="8"/>
  <c r="F64" i="8"/>
  <c r="E72" i="8"/>
  <c r="D64" i="8"/>
  <c r="D72" i="8"/>
  <c r="G70" i="8"/>
  <c r="G71" i="8"/>
  <c r="F70" i="8"/>
  <c r="F71" i="8"/>
  <c r="D36" i="8"/>
  <c r="D70" i="8" s="1"/>
  <c r="E70" i="8"/>
  <c r="H69" i="8"/>
  <c r="G17" i="9"/>
  <c r="G76" i="8" s="1"/>
  <c r="H11" i="9"/>
  <c r="H14" i="9"/>
  <c r="E44" i="9"/>
  <c r="H17" i="9"/>
  <c r="E76" i="8"/>
  <c r="F76" i="8" l="1"/>
  <c r="D73" i="8"/>
  <c r="G42" i="9"/>
  <c r="G44" i="9" s="1"/>
  <c r="G47" i="9" s="1"/>
  <c r="H76" i="8"/>
  <c r="D75" i="8"/>
  <c r="D74" i="8"/>
  <c r="H64" i="8"/>
  <c r="D71" i="8"/>
  <c r="H36" i="8"/>
  <c r="H71" i="8" s="1"/>
  <c r="G75" i="8"/>
  <c r="G74" i="8"/>
  <c r="G73" i="8"/>
  <c r="H42" i="9"/>
  <c r="F74" i="8"/>
  <c r="F75" i="8"/>
  <c r="F73" i="8"/>
  <c r="H44" i="9"/>
  <c r="E47" i="9"/>
  <c r="H70" i="8" l="1"/>
  <c r="H66" i="8"/>
  <c r="E73" i="8"/>
  <c r="H47" i="9"/>
  <c r="E75" i="8"/>
  <c r="E74" i="8"/>
  <c r="H74" i="8" l="1"/>
  <c r="H75" i="8"/>
  <c r="H73" i="8"/>
</calcChain>
</file>

<file path=xl/comments1.xml><?xml version="1.0" encoding="utf-8"?>
<comments xmlns="http://schemas.openxmlformats.org/spreadsheetml/2006/main">
  <authors>
    <author>Author</author>
  </authors>
  <commentList>
    <comment ref="G10" authorId="0" shapeId="0">
      <text>
        <r>
          <rPr>
            <b/>
            <sz val="9"/>
            <color indexed="81"/>
            <rFont val="Tahoma"/>
            <family val="2"/>
          </rPr>
          <t>Author:</t>
        </r>
        <r>
          <rPr>
            <sz val="9"/>
            <color indexed="81"/>
            <rFont val="Tahoma"/>
            <family val="2"/>
          </rPr>
          <t xml:space="preserve">
ამ სვეტში ივსება ყველა სხვა ვალუტა ჯამურად ეკვივალენტი ლარში</t>
        </r>
      </text>
    </comment>
    <comment ref="B79" authorId="0" shapeId="0">
      <text>
        <r>
          <rPr>
            <b/>
            <sz val="9"/>
            <color indexed="81"/>
            <rFont val="Tahoma"/>
            <family val="2"/>
          </rPr>
          <t>Author:</t>
        </r>
        <r>
          <rPr>
            <sz val="9"/>
            <color indexed="81"/>
            <rFont val="Tahoma"/>
            <family val="2"/>
          </rPr>
          <t xml:space="preserve">
შენიშვნა ივსება მხოლოდ B80 უჯრაში</t>
        </r>
      </text>
    </comment>
  </commentList>
</comments>
</file>

<file path=xl/comments2.xml><?xml version="1.0" encoding="utf-8"?>
<comments xmlns="http://schemas.openxmlformats.org/spreadsheetml/2006/main">
  <authors>
    <author>Author</author>
  </authors>
  <commentList>
    <comment ref="G10" authorId="0" shapeId="0">
      <text>
        <r>
          <rPr>
            <b/>
            <sz val="9"/>
            <color indexed="81"/>
            <rFont val="Tahoma"/>
            <family val="2"/>
          </rPr>
          <t>Author:</t>
        </r>
        <r>
          <rPr>
            <sz val="9"/>
            <color indexed="81"/>
            <rFont val="Tahoma"/>
            <family val="2"/>
          </rPr>
          <t xml:space="preserve">
ივსება ყველა სხვა ვალუტა ჯამურად ეკვივალენტი ლარში</t>
        </r>
      </text>
    </comment>
    <comment ref="B52" authorId="0" shapeId="0">
      <text>
        <r>
          <rPr>
            <sz val="9"/>
            <color indexed="81"/>
            <rFont val="Tahoma"/>
            <family val="2"/>
          </rPr>
          <t>შენიშვნა ივსება მხოლოდ B53 უჯრაში</t>
        </r>
      </text>
    </comment>
  </commentList>
</comments>
</file>

<file path=xl/comments3.xml><?xml version="1.0" encoding="utf-8"?>
<comments xmlns="http://schemas.openxmlformats.org/spreadsheetml/2006/main">
  <authors>
    <author>Author</author>
  </authors>
  <commentList>
    <comment ref="B6" authorId="0" shapeId="0">
      <text>
        <r>
          <rPr>
            <b/>
            <sz val="9"/>
            <color indexed="81"/>
            <rFont val="Tahoma"/>
            <family val="2"/>
          </rPr>
          <t>Author:</t>
        </r>
        <r>
          <rPr>
            <sz val="9"/>
            <color indexed="81"/>
            <rFont val="Tahoma"/>
            <family val="2"/>
          </rPr>
          <t xml:space="preserve">
აღნიშნული ველი უნდა შეივსოს იმის მიხედვით თუ რომელი სუბიექტისგან იღებს საკომისიო შემოსავალს პროვაიდერი, ანუ რა როლი აქვს აღნიშნულ სუბიექტს საგადახდო მომსახურების სქემაში (გადახდის ოპერაციის განხორციელებისას)</t>
        </r>
      </text>
    </comment>
    <comment ref="C6" authorId="0" shapeId="0">
      <text>
        <r>
          <rPr>
            <sz val="9"/>
            <color indexed="81"/>
            <rFont val="Tahoma"/>
            <family val="2"/>
          </rPr>
          <t>საგადახდო მომსახურება რომელიც არის ან არ არის დაკავშირებული ელ ფულთან</t>
        </r>
      </text>
    </comment>
    <comment ref="F6" authorId="0" shapeId="0">
      <text>
        <r>
          <rPr>
            <sz val="9"/>
            <color indexed="81"/>
            <rFont val="Tahoma"/>
            <family val="2"/>
          </rPr>
          <t>თუ ინსტრუმენტს ჰყავს ემიტენტი, ეთითება ემიტენტი, თუ არადა მესაკუთრე</t>
        </r>
      </text>
    </comment>
    <comment ref="K6" authorId="0" shapeId="0">
      <text>
        <r>
          <rPr>
            <sz val="9"/>
            <color indexed="81"/>
            <rFont val="Tahoma"/>
            <family val="2"/>
          </rPr>
          <t>თუ პროვაიდერი საკომისიო შემოსავალს იღებს ერთ გადახდის ოპერაციაზე სხვადასხვა წყაროდან, მაგალითად:
წყარო N1 არის მომხმარებელი ფიზიკური პირი, რომელიც არის გადამხდელი და თანხას იხდის მაგალითად, კომუნალური გადასახადის გადასახდელად, მას ეჭრება საკომისიო პროვაიდერთან თანხის გადახდისას, ხოლო წყარო N2 არის აღნიშნული კომუნალური მომსახურების თანხის მიმღები და ისიც უხდის პროვაიდერს საკომისიოს იმავე გადახდის ოპერაციაზე
ასეთი გადახდის ოპერაციები და საკომისიო შემოსავლები უნდა დაიდენტიფიცირდეს საკომისიოს გადამხდელის მიხედვით და ფორმის შევსების მიზნობრიობით  უნდა მიენიჭოს გადახდის ოპერაციების ერთნაირი იდენტიფიკატორი (ნებისმიერი უნიკალური ციფრი), იმისთვის რომ გადახდის ოპერაციების დაჯამებისას არ მოხდეს დუბლირება და შესაძლებელი იყოს ჯამური დათვლიდან მათი გამორიცხვა</t>
        </r>
      </text>
    </comment>
    <comment ref="M6" authorId="0" shapeId="0">
      <text>
        <r>
          <rPr>
            <sz val="9"/>
            <color indexed="81"/>
            <rFont val="Tahoma"/>
            <family val="2"/>
          </rPr>
          <t>პერიოდის განმავლობაში საშუალო კურსი!</t>
        </r>
      </text>
    </comment>
    <comment ref="N6" authorId="0" shapeId="0">
      <text>
        <r>
          <rPr>
            <sz val="9"/>
            <color indexed="81"/>
            <rFont val="Tahoma"/>
            <family val="2"/>
          </rPr>
          <t>პერიოდის განმავლობაში საშუალო კურსი!</t>
        </r>
      </text>
    </comment>
  </commentList>
</comments>
</file>

<file path=xl/comments4.xml><?xml version="1.0" encoding="utf-8"?>
<comments xmlns="http://schemas.openxmlformats.org/spreadsheetml/2006/main">
  <authors>
    <author>Author</author>
  </authors>
  <commentList>
    <comment ref="B6" authorId="0" shapeId="0">
      <text>
        <r>
          <rPr>
            <b/>
            <sz val="9"/>
            <color indexed="81"/>
            <rFont val="Tahoma"/>
            <family val="2"/>
          </rPr>
          <t>Author:</t>
        </r>
        <r>
          <rPr>
            <sz val="9"/>
            <color indexed="81"/>
            <rFont val="Tahoma"/>
            <family val="2"/>
          </rPr>
          <t xml:space="preserve">
აღნიშნული ველი უნდა შეივსოს იმის მიხედვით თუ საკომისიო ხარჯს პროვაიდერი რომელ სუბიექტს უხდის, ანუ რა როლი აქვს აღნიშნულ სუბიექტს საგადახდო მომსახურების სქემაში (გადახდის ოპერაციის განხორციელებისას)</t>
        </r>
      </text>
    </comment>
    <comment ref="C6" authorId="0" shapeId="0">
      <text>
        <r>
          <rPr>
            <b/>
            <sz val="9"/>
            <color indexed="81"/>
            <rFont val="Tahoma"/>
            <family val="2"/>
          </rPr>
          <t>Author:</t>
        </r>
        <r>
          <rPr>
            <sz val="9"/>
            <color indexed="81"/>
            <rFont val="Tahoma"/>
            <family val="2"/>
          </rPr>
          <t xml:space="preserve">
საგადახდო მომსახურება რომელიც არის ან არ არის დაკავშირებული ელ ფულთან</t>
        </r>
      </text>
    </comment>
    <comment ref="F6" authorId="0" shapeId="0">
      <text>
        <r>
          <rPr>
            <sz val="9"/>
            <color indexed="81"/>
            <rFont val="Tahoma"/>
            <family val="2"/>
          </rPr>
          <t>თუ ინსტრუმენტს ყავს ემიტენტი, ეთითება ემიტენტი, თუ არა და მესაკუთრე</t>
        </r>
      </text>
    </comment>
    <comment ref="K6" authorId="0" shapeId="0">
      <text>
        <r>
          <rPr>
            <sz val="9"/>
            <color indexed="81"/>
            <rFont val="Tahoma"/>
            <family val="2"/>
          </rPr>
          <t>თუ პროვაიდერი საკომისიო ხარჯს იხდის ერთ გადახდის ოპერაციაზე სხვადასხვა მხარესთან, მაგალითად:
მხარე N1 არის მომხმარებელი იურიდიული პირი რომელიც არის გადახდის ოპერაციაში მიმღები და მას ანგარიშმგები პროვაიდერი უხდის საკომისიოს მის სასარგებლოდ შესრულებულ გადახდის ოპერაცეიბზე, ხოლო მხარე N2 არის ანგარიშმგები პროვაიდერის აგენტი რომლის გადახდის არხიდანაც ხორციელდება გადახდის ოპერაცია ზემოაღნიშნული მიმღების სასარგებლოდ, ხოლო პროვაიდერი შესაბამისი გადახდის ოპერაციითვის აგენტს უხდის საკომისიოს
ასეთი გადახდის ოპერაციები და საკომისიო ხარჯები უნდა დაიდენტიფიცირდეს საკომისიოს გადამხდელის მიხედვით და უნდა მიენიჭოს გადახდის ოპერაციის ერთნაირი იდენტიფიკატორი (ნებისმიერი უნიკალური ციფრი), იმისთვის რომ გადახდის ოპერაციების დაჯამებისას არ მოხდეს დუბლირება და შესაძლებელი იყოს ჯამური დათვლიდან მათი გამორიცხვა.</t>
        </r>
      </text>
    </comment>
    <comment ref="M6" authorId="0" shapeId="0">
      <text>
        <r>
          <rPr>
            <sz val="9"/>
            <color indexed="81"/>
            <rFont val="Tahoma"/>
            <family val="2"/>
          </rPr>
          <t>პერიოდის განმავლობაში საშუალო კურსი!</t>
        </r>
      </text>
    </comment>
    <comment ref="N6" authorId="0" shapeId="0">
      <text>
        <r>
          <rPr>
            <sz val="9"/>
            <color indexed="81"/>
            <rFont val="Tahoma"/>
            <family val="2"/>
          </rPr>
          <t>პერიოდის განმავლობაში საშუალო კურსი!</t>
        </r>
      </text>
    </comment>
  </commentList>
</comments>
</file>

<file path=xl/comments5.xml><?xml version="1.0" encoding="utf-8"?>
<comments xmlns="http://schemas.openxmlformats.org/spreadsheetml/2006/main">
  <authors>
    <author>Author</author>
  </authors>
  <commentList>
    <comment ref="B6" authorId="0" shapeId="0">
      <text>
        <r>
          <rPr>
            <b/>
            <sz val="9"/>
            <color indexed="81"/>
            <rFont val="Tahoma"/>
            <family val="2"/>
          </rPr>
          <t xml:space="preserve">გხოვთ, მიუთითოთ შესაბამისი ვალუტის საერთაშორისო აბრევიატურა ინგლისურად, მაგ.: GEL, USD, EUR და ა.შ. </t>
        </r>
      </text>
    </comment>
  </commentList>
</comments>
</file>

<file path=xl/comments6.xml><?xml version="1.0" encoding="utf-8"?>
<comments xmlns="http://schemas.openxmlformats.org/spreadsheetml/2006/main">
  <authors>
    <author>Author</author>
  </authors>
  <commentList>
    <comment ref="B3" authorId="0" shapeId="0">
      <text>
        <r>
          <rPr>
            <b/>
            <sz val="9"/>
            <color indexed="81"/>
            <rFont val="Tahoma"/>
            <family val="2"/>
          </rPr>
          <t>Author:</t>
        </r>
        <r>
          <rPr>
            <sz val="9"/>
            <color indexed="81"/>
            <rFont val="Tahoma"/>
            <family val="2"/>
          </rPr>
          <t xml:space="preserve">
აღნიშნული ველი უნდა შეივსოს იმის მიხედვით თუ საკომისიო შემოსავალს პროვაიდერი რომელი სუბიექტისგან იღებს, მაგალითად ფიზიკური პირისგან რომელიც შეიძლება იყოს გადამხდელი და/ან მიმღები, ან კომპანიისგან რომელიც  შეიძლება იყოს მაგალითად მიმღები, სხვა პროვაიდერი, აგენტი ან სხვა</t>
        </r>
      </text>
    </comment>
    <comment ref="F3" authorId="0" shapeId="0">
      <text>
        <r>
          <rPr>
            <sz val="9"/>
            <color indexed="81"/>
            <rFont val="Tahoma"/>
            <family val="2"/>
          </rPr>
          <t>თუ ინსტრუმენტს ყავს ემიტენტი, ეთითება ემიტენტი, თუ არადა მესაკუთრე</t>
        </r>
      </text>
    </comment>
  </commentList>
</comments>
</file>

<file path=xl/sharedStrings.xml><?xml version="1.0" encoding="utf-8"?>
<sst xmlns="http://schemas.openxmlformats.org/spreadsheetml/2006/main" count="363" uniqueCount="311">
  <si>
    <t>არა</t>
  </si>
  <si>
    <t>აქტივების გადაფასების რეზერვი</t>
  </si>
  <si>
    <t>ფინანსური ანგარიშგება</t>
  </si>
  <si>
    <t>ანგარიშგებაზე პასუხისმგებელი პირის ტელეფონი</t>
  </si>
  <si>
    <t>N</t>
  </si>
  <si>
    <t>აქტივები</t>
  </si>
  <si>
    <t>Assets</t>
  </si>
  <si>
    <t>ნაღდი ფული კიოსკებში</t>
  </si>
  <si>
    <t>ნაღდი ფული სალაროში</t>
  </si>
  <si>
    <t>Cash in cash-desk</t>
  </si>
  <si>
    <t>ნაღდი ფული გზაში</t>
  </si>
  <si>
    <t>Cash in transit</t>
  </si>
  <si>
    <t>ფულადი სახსრები ნომინალური მფლობელობის ანგარიშზე</t>
  </si>
  <si>
    <t>სასაქონლო-მატერიალური მარაგები</t>
  </si>
  <si>
    <t>Inventory</t>
  </si>
  <si>
    <t>მოთხოვნები საგადახდო მომსახურებიდან</t>
  </si>
  <si>
    <t>Accounts receivable from payment service</t>
  </si>
  <si>
    <t>გაცემული ავანსები საგადახდო მომსახურებისთვის</t>
  </si>
  <si>
    <t>გაცემული ავანსები სხვა</t>
  </si>
  <si>
    <t>Net loans</t>
  </si>
  <si>
    <t>მთლიანი გაცემული სესხები</t>
  </si>
  <si>
    <t>Loans issued</t>
  </si>
  <si>
    <t>მინუს: სესხების შესაძლო დანაკარგების რეზერვი</t>
  </si>
  <si>
    <t>ძირითადი საშუალებები</t>
  </si>
  <si>
    <t>Property, plant and equipment</t>
  </si>
  <si>
    <t>არამატერიალური აქტივები</t>
  </si>
  <si>
    <t>Intangible assets</t>
  </si>
  <si>
    <t>მთლიანი აქტივები</t>
  </si>
  <si>
    <t>Total assets</t>
  </si>
  <si>
    <t>ვალდებულებები</t>
  </si>
  <si>
    <t>Liabilities</t>
  </si>
  <si>
    <t>გამოშვებული ელ.ფული</t>
  </si>
  <si>
    <t>სხვა ვალდებულებები მიწოდებიდან და მომსახურებიდან</t>
  </si>
  <si>
    <t>Accounts payable from other services and supplies</t>
  </si>
  <si>
    <t>მიღებული ავანსები საგადახდო მომსახურებიდან</t>
  </si>
  <si>
    <t>Advances received for payment service</t>
  </si>
  <si>
    <t>მიღებული ავანსები სხვა</t>
  </si>
  <si>
    <t>Advances received other</t>
  </si>
  <si>
    <t>საიჯარო ვალდებულებები</t>
  </si>
  <si>
    <t>მთლიანი ვალდებულებები</t>
  </si>
  <si>
    <t>Total Liabilities</t>
  </si>
  <si>
    <t>Equity</t>
  </si>
  <si>
    <t>Retained earnings</t>
  </si>
  <si>
    <t>Total Equity</t>
  </si>
  <si>
    <t>მთლიანი ვალდებულებები და სააქციო კაპიტალი</t>
  </si>
  <si>
    <t>მოგება - ზარალის ანგარიშგება</t>
  </si>
  <si>
    <t>Net commission income</t>
  </si>
  <si>
    <t>საკომისიო შემოსავლები ელ.ფულის მომსახურებიდან</t>
  </si>
  <si>
    <t>Commission income from electornic money service</t>
  </si>
  <si>
    <t>საკომისიო შემოსავლები სხვა საგადახდო მომსახურებიდან</t>
  </si>
  <si>
    <t>Commission income from other payment services</t>
  </si>
  <si>
    <t>საკომისიო ხარჯები ელ.ფულის მომსახურებიდან</t>
  </si>
  <si>
    <t>საკომისიო ხარჯები სხვა საგადახდო მომსახურებიდან</t>
  </si>
  <si>
    <t>მიღებული დივიდენდები</t>
  </si>
  <si>
    <t>Dividend receieved</t>
  </si>
  <si>
    <t>მოგება (ზარალი) ვალუტის ყიდვა–გაყიდვის ოპერაციებიდან</t>
  </si>
  <si>
    <t>FX gain / (loss)</t>
  </si>
  <si>
    <t>საპროცენტო შემოსავლები სესხებიდან</t>
  </si>
  <si>
    <t>საპროცენტო შემოსავლები ბანკებში განთავსებული სახსრებიდან</t>
  </si>
  <si>
    <t xml:space="preserve">შემოსავლები ჯარიმებიდან/საურავებიდან </t>
  </si>
  <si>
    <t>Revenue from fines/penalties</t>
  </si>
  <si>
    <t>განვითარების, საკონსულტაციო და მარკეტინგის ხარჯები</t>
  </si>
  <si>
    <t>ადმინისტრაციული ხარჯი</t>
  </si>
  <si>
    <t>Administrative expenses</t>
  </si>
  <si>
    <t>იჯარის ხარჯი</t>
  </si>
  <si>
    <t>პერსონალის ხარჯები</t>
  </si>
  <si>
    <t>ცვეთის ხარჯი</t>
  </si>
  <si>
    <t>ამორტიზაციის ხარჯი</t>
  </si>
  <si>
    <t>მოგების გადასახადი</t>
  </si>
  <si>
    <t>Income tax</t>
  </si>
  <si>
    <t>მოგება გადასახადის გადახდის შემდეგ</t>
  </si>
  <si>
    <t>Profit after taxes</t>
  </si>
  <si>
    <t>წმინდა მოგება/ზარალი</t>
  </si>
  <si>
    <t>Net profit/loss</t>
  </si>
  <si>
    <t>თარიღი</t>
  </si>
  <si>
    <t>ვალუტა</t>
  </si>
  <si>
    <t>ელ.ფულის გამოშვება</t>
  </si>
  <si>
    <t>ელ.ფულის დაფარვა</t>
  </si>
  <si>
    <t>ნაშთი დღის ბოლოს</t>
  </si>
  <si>
    <t>ოპერაციის რაოდენობა</t>
  </si>
  <si>
    <t>თანხა ნომინალი</t>
  </si>
  <si>
    <t>Drop-down List</t>
  </si>
  <si>
    <t>საკომისიოს გადამხდელი</t>
  </si>
  <si>
    <t>ელ. ფული (კი/არა)</t>
  </si>
  <si>
    <t>გადახდის არხის მესაკუთრე</t>
  </si>
  <si>
    <t>გადახდის არხი</t>
  </si>
  <si>
    <t>გადახდის ინსტრუმენტის ემიტენტი/მესაკუთრე</t>
  </si>
  <si>
    <t>გადახდის ინსტრუმენტი ინიციირებისას</t>
  </si>
  <si>
    <t>ოპერაცია</t>
  </si>
  <si>
    <t>მომსახურების სფერო პროვაიდერის შიდა კლასიფიკაციით</t>
  </si>
  <si>
    <t>გადამხდელი</t>
  </si>
  <si>
    <t>კი</t>
  </si>
  <si>
    <t>კიოსკი</t>
  </si>
  <si>
    <t>ნაღდი ფული</t>
  </si>
  <si>
    <t>თანხის შეტანა</t>
  </si>
  <si>
    <t>მიმღები</t>
  </si>
  <si>
    <t>სხვა პროვაიდერი</t>
  </si>
  <si>
    <t>მობილური ტერმინალი</t>
  </si>
  <si>
    <t>ბარათი</t>
  </si>
  <si>
    <t>თანხის გატანა</t>
  </si>
  <si>
    <t>კომუნალურები</t>
  </si>
  <si>
    <t>ბანკი</t>
  </si>
  <si>
    <t>მობილური ტელეფონი</t>
  </si>
  <si>
    <t>გადარიცხვა</t>
  </si>
  <si>
    <t>ტოტალიზატორი</t>
  </si>
  <si>
    <t>აგენტი</t>
  </si>
  <si>
    <t>სერვის–ცენტრი</t>
  </si>
  <si>
    <t>მომხმარებელი</t>
  </si>
  <si>
    <t>ელ. საფულე</t>
  </si>
  <si>
    <t>გადახდა</t>
  </si>
  <si>
    <t>ტელეკომუნიკაცია</t>
  </si>
  <si>
    <t>ვებ-გვერდი</t>
  </si>
  <si>
    <t>საბანკო ანგარიში (ბარათის გარდა)</t>
  </si>
  <si>
    <t>სხვა</t>
  </si>
  <si>
    <t>გადახდის მიღების სხვა საშუალებები</t>
  </si>
  <si>
    <t>გზავნილები</t>
  </si>
  <si>
    <t>ტრანსპორტი</t>
  </si>
  <si>
    <t>ონლაინ თამაშები</t>
  </si>
  <si>
    <t>საკომისიოს მიმღები</t>
  </si>
  <si>
    <t>Cash in self service terminals</t>
  </si>
  <si>
    <t>საბიუჯეტო გადახდები</t>
  </si>
  <si>
    <t>ხელმოწერა:</t>
  </si>
  <si>
    <t>Other assets</t>
  </si>
  <si>
    <t>სხვა აქტივები</t>
  </si>
  <si>
    <t>ფინანსური მდგომარეობის ანგარიშგება</t>
  </si>
  <si>
    <t>მისაღები საკომისიო საგადახდო მომსახურებიდან</t>
  </si>
  <si>
    <t>სხვა მოთხოვნები მიწოდებიდან და მომსახურებიდან</t>
  </si>
  <si>
    <t>ინვესტიციები შვილობილ, ერთობლივ და ასოცირებულ საწარმოებში</t>
  </si>
  <si>
    <t>წმინდა სესხები</t>
  </si>
  <si>
    <t>Less: Loan loss reserves</t>
  </si>
  <si>
    <t>Issued electronic money</t>
  </si>
  <si>
    <t>სხვა ვალდებულებები</t>
  </si>
  <si>
    <t>Other liabilities</t>
  </si>
  <si>
    <t>ვალდებულება საგადახდო მომსახურებიდან</t>
  </si>
  <si>
    <t>გადასახდელი საკომისიო საგადახდო მომსახურებიდან</t>
  </si>
  <si>
    <t>ნასესხები სახსრები</t>
  </si>
  <si>
    <t>Borrowings</t>
  </si>
  <si>
    <t>გასაყიდად გამიზნული გრძელვადიანი აქტივები და შეწყვეტილი ოპერაციები</t>
  </si>
  <si>
    <t>Cash on nominee accounts</t>
  </si>
  <si>
    <t>Lease liabilities</t>
  </si>
  <si>
    <t>გადასახდელი დივიდენდები</t>
  </si>
  <si>
    <t>სამართლიანი ღირებულებით აღრიცხული ფინანსური აქტივები სხვა სრულ შემოსავალში ასახვით</t>
  </si>
  <si>
    <t>ფინანსური აქტივები ამორტიზებული ღირებულებით</t>
  </si>
  <si>
    <t>სამართლიანი ღირებულებით აღრიცხული ფინანსური აქტივები მოგებაში-ზარალში ასახვით</t>
  </si>
  <si>
    <t>საიჯარო მოთხოვნები</t>
  </si>
  <si>
    <t>საინვესტიციო ქონება</t>
  </si>
  <si>
    <t>ანარიცხები</t>
  </si>
  <si>
    <t>სუბორდინირებული ვალდებულებები</t>
  </si>
  <si>
    <t>სამართლიანი ღირებულებით აღრიცხული ფინანსური ვალდებულებები მოგებაში-ზარალში ასახვით</t>
  </si>
  <si>
    <t>გასაყიდად გამიზნულ შეწყვეტილ ოპერაციებთან პირდაპირ დაკავშირებული ვალდებულებები</t>
  </si>
  <si>
    <t>საკუთარი კაპიტალის სხვა კომპონენტები</t>
  </si>
  <si>
    <t>მოგება (ზარალი) სავალუტო სახსრების გადაფასებიდან</t>
  </si>
  <si>
    <t>ზარალი ანარიცხების მიხედვით</t>
  </si>
  <si>
    <t>ძირითადი საშუალებების საექსპლოატაციო ხარჯები</t>
  </si>
  <si>
    <t>ზარალი შესაძლო დანაკარგების მიხედვით</t>
  </si>
  <si>
    <t>მოგება (ზარალი) აქტივების აღიარების შეწყვეტიდან</t>
  </si>
  <si>
    <t>წმინდა შემოსულობა / (დანაკარგი) სამართლიანი ღირებულებით აღრიცხული ფინანსური აქტივებიდან/ვალდებულებებიდან, მოგება (ზარალში) ასახვით</t>
  </si>
  <si>
    <t>წმინდა შემოსულობა / (დანაკარგი) საინვესტიციო ქონების გაყიდვიდან ან გადაფასებიდან</t>
  </si>
  <si>
    <t>წილობრივი გადახდების რეზერვი</t>
  </si>
  <si>
    <t>საემისიო კაპიტალი</t>
  </si>
  <si>
    <t>მინუს: გამოსყიდული საკუთარი აქციები</t>
  </si>
  <si>
    <t>გაუნაწილებელი მოგება/ დაგროვილი ზარალი</t>
  </si>
  <si>
    <t>სააქციო კაპიტალი (შპს-ს შემთხვევაში 'საწესდებო კაპიტალი')</t>
  </si>
  <si>
    <t>Investment property</t>
  </si>
  <si>
    <t>Financial assets at fair value through other comprehensive income</t>
  </si>
  <si>
    <t>Financial assets at amortized cost</t>
  </si>
  <si>
    <t>Dividends payable</t>
  </si>
  <si>
    <t>Provisions</t>
  </si>
  <si>
    <t>Subordinated liabilities</t>
  </si>
  <si>
    <t>Asset revaluation reserve</t>
  </si>
  <si>
    <t>Other components of capital</t>
  </si>
  <si>
    <t>ფულადი სახსრები ბანკებში</t>
  </si>
  <si>
    <t>Cash in banks</t>
  </si>
  <si>
    <t>Additional paid-in capital</t>
  </si>
  <si>
    <t>Advances paid other</t>
  </si>
  <si>
    <t>Advances paid for payment service</t>
  </si>
  <si>
    <t>Long term assets held for sale and discontinued operations</t>
  </si>
  <si>
    <t>სხვა ვალდებულება მომხმარებელთა წინაშე</t>
  </si>
  <si>
    <t>Other liablities to customers</t>
  </si>
  <si>
    <t>Commission payable for payment service</t>
  </si>
  <si>
    <t>Liabilities related to discontinued operations held for sale</t>
  </si>
  <si>
    <t>minus: redeemed own shares</t>
  </si>
  <si>
    <t>Shared based payments reserve</t>
  </si>
  <si>
    <t>Financial liabilities at fair value through profit or loss</t>
  </si>
  <si>
    <t>Financial assets at fair value through profit or loss</t>
  </si>
  <si>
    <t>მოგება / (ზარალი) შეწყვეტილი ოპერაციებიდან</t>
  </si>
  <si>
    <t>წმინდა შემოსულობა / (დანაკარგი) შვილობილი, მეკავშირე და ერთობლივი საწარმოების გაყიდვიდან</t>
  </si>
  <si>
    <t>საკომისიო შემოსავლები</t>
  </si>
  <si>
    <t>საკომისიო ხარჯები</t>
  </si>
  <si>
    <t>Commission income</t>
  </si>
  <si>
    <t>მოგება / (ზარალი) განგრძობითი ოპერაციებიდან</t>
  </si>
  <si>
    <t xml:space="preserve">წმინდა საკომისიო შემოსავლები </t>
  </si>
  <si>
    <t>შემოსავალი იჯარებიდან</t>
  </si>
  <si>
    <t>Income from lease</t>
  </si>
  <si>
    <t>სხვა შემოსავლები</t>
  </si>
  <si>
    <t>Other income</t>
  </si>
  <si>
    <t>სხვა ხარჯები</t>
  </si>
  <si>
    <t>Profit / (loss) from continuing operations</t>
  </si>
  <si>
    <t>Profit / (loss) from discontinued operations</t>
  </si>
  <si>
    <t>Operating expenses of fixed assets</t>
  </si>
  <si>
    <t>Loss by provisions</t>
  </si>
  <si>
    <t>FX gain / (loss) from revaluation</t>
  </si>
  <si>
    <t xml:space="preserve">Interest income from loans </t>
  </si>
  <si>
    <t>Interest income from bank accounts</t>
  </si>
  <si>
    <t>Development, consulting and marketing exepnses</t>
  </si>
  <si>
    <t>Lease expense</t>
  </si>
  <si>
    <t>Interest expense on borrowing</t>
  </si>
  <si>
    <t xml:space="preserve">საპროცენტო ხარჯი ნასესხებ სახსრებზე </t>
  </si>
  <si>
    <t>Expected loss</t>
  </si>
  <si>
    <t>Gain / (loss) from the sale or revaluation of investment property</t>
  </si>
  <si>
    <t>Gain / (loss) from the sale of subsidiaries, affiliates and joint ventures</t>
  </si>
  <si>
    <t>Gain / (loss) from derecognition of assets</t>
  </si>
  <si>
    <t>Gain / (loss) from financial assets/liabilities at fair value through profit or loss</t>
  </si>
  <si>
    <t>Other expenses</t>
  </si>
  <si>
    <t>მოგება (ზარალი ) მოსალოდნელი ზარალების შემდეგ</t>
  </si>
  <si>
    <t>Profit (loss) after expected losses</t>
  </si>
  <si>
    <t xml:space="preserve">Dividend </t>
  </si>
  <si>
    <t>დივიდენდი</t>
  </si>
  <si>
    <t>საგადასახადო აქტივი</t>
  </si>
  <si>
    <t>Tax asset</t>
  </si>
  <si>
    <t>Tax liability</t>
  </si>
  <si>
    <t>საგადასახადო ვალდებულება</t>
  </si>
  <si>
    <t>საპროცენტო ხარჯი საიჯარო ვალდებულებებზე</t>
  </si>
  <si>
    <t>Interest expense on lease liability</t>
  </si>
  <si>
    <t>Accounts payable for payment service</t>
  </si>
  <si>
    <t>სხვა სრული შემოსავალი</t>
  </si>
  <si>
    <t>Other comprehensive income</t>
  </si>
  <si>
    <t>ლარი</t>
  </si>
  <si>
    <t>აშშ დოლარი</t>
  </si>
  <si>
    <t xml:space="preserve">ევრო </t>
  </si>
  <si>
    <t xml:space="preserve">სულ </t>
  </si>
  <si>
    <t>GEL</t>
  </si>
  <si>
    <t>USD</t>
  </si>
  <si>
    <t>EUR</t>
  </si>
  <si>
    <t>Other</t>
  </si>
  <si>
    <t>Total</t>
  </si>
  <si>
    <t>კაზინო (მათ შორის ონლაინ)</t>
  </si>
  <si>
    <t>ვირტუალური აქტივი</t>
  </si>
  <si>
    <t>შენიშვნა</t>
  </si>
  <si>
    <t>ანგარიშმგები პროვაიდერი</t>
  </si>
  <si>
    <t>მცირემოცულობიანი ინსტრუმენტი</t>
  </si>
  <si>
    <t>მომსახურების სფერო სებ-ის კლასიფიკაციით</t>
  </si>
  <si>
    <t>ბანკები</t>
  </si>
  <si>
    <t>სხვა ფინანსური ინსტიტუტები</t>
  </si>
  <si>
    <t xml:space="preserve">სხვა </t>
  </si>
  <si>
    <t>მობილური ოპერატორები</t>
  </si>
  <si>
    <t>საანგარიშგებო პერიოდი</t>
  </si>
  <si>
    <t>ფინანსური ანგარიშგების საერთაშორისო სტანდარტებით (ფასს)</t>
  </si>
  <si>
    <t>მოგება-ზარალი</t>
  </si>
  <si>
    <t>Profit &amp; Loss</t>
  </si>
  <si>
    <t>პროვაიდერის სრული დასახელება</t>
  </si>
  <si>
    <t>ფინანსური ანგარიშგების საანგარიშგებო თარიღი</t>
  </si>
  <si>
    <t>ოპერაციების რაოდენობა და თანხა, ასევე გამოშვებული ელ. ფულის ნაშთი დღის ბოლოს, ყველა ვალუტაში ნომინალური ღირებულებით</t>
  </si>
  <si>
    <t>გადახდის ოპერაციების რაოდენობა</t>
  </si>
  <si>
    <t>გადახდის ოპერაციების იდენტიფიკატორი</t>
  </si>
  <si>
    <t>ასევე, ფორმაში უნდა აისახოს გადახდის ოპერაციების მოცულობა და თანხა შესაბამისი მახასიათებლების მიხედვით, რომლიდანაც პროვაიდერს არ აქვს საკომისიო ხარჯი</t>
  </si>
  <si>
    <t>ასევე, ფორმაში უნდა აისახოს გადახდის ოპერაციების მოცულობა და თანხა შესაბამისი მახასიათებლების მიხედვით, რომლიდანაც პროვაიდერს არ აქვს საკომისიო შემოსავალი</t>
  </si>
  <si>
    <t>პროვაიდერის საიდენტიფიკაციო ნომერი</t>
  </si>
  <si>
    <t>ანგარიშგებაზე პასუხისმგებელი პირის სახელი და გვარი</t>
  </si>
  <si>
    <t>ფინანსური ანგარიშგების საერთაშორისო სტანდარტებით (ფასს). ფორმაში ივსება წლის დასაწყისიდან ანგარიშგების თარიღამდე კუმულატიური მონაცემები.</t>
  </si>
  <si>
    <t>ფინანსური კოეფიციენტი</t>
  </si>
  <si>
    <t>Financial Ratio</t>
  </si>
  <si>
    <t>დანართი 2 (ფორმა - Info)</t>
  </si>
  <si>
    <t>ფორმა - FP</t>
  </si>
  <si>
    <t>მთლიანი ვალდებულებები/მთლიანი აქტივები</t>
  </si>
  <si>
    <t>Total Debt/Total Assets</t>
  </si>
  <si>
    <t>Total Equity/Total Assets</t>
  </si>
  <si>
    <t>Total Debt/ Total Equity</t>
  </si>
  <si>
    <t>წმინდა მოგება/ მთლიანი აქტივები</t>
  </si>
  <si>
    <t>Net Income/Total Assets (ROA)</t>
  </si>
  <si>
    <t>Net Income/Total Equity (ROE)</t>
  </si>
  <si>
    <t>წმინდა საკომისიო შემოსავალი/საკომისიო შემოსავალი</t>
  </si>
  <si>
    <t>Net Commission Income/Commission Income</t>
  </si>
  <si>
    <t>ფორმა - PL</t>
  </si>
  <si>
    <t>ფორმა - CI</t>
  </si>
  <si>
    <t>ფორმა - CE</t>
  </si>
  <si>
    <t>ფორმა - EM</t>
  </si>
  <si>
    <r>
      <rPr>
        <b/>
        <i/>
        <sz val="11"/>
        <rFont val="Sylfaen"/>
        <family val="1"/>
      </rPr>
      <t xml:space="preserve">შენიშვნა: </t>
    </r>
    <r>
      <rPr>
        <i/>
        <sz val="11"/>
        <rFont val="Sylfaen"/>
        <family val="1"/>
      </rPr>
      <t>ფორმის შევსებისას</t>
    </r>
    <r>
      <rPr>
        <b/>
        <i/>
        <sz val="11"/>
        <rFont val="Sylfaen"/>
        <family val="1"/>
      </rPr>
      <t xml:space="preserve"> </t>
    </r>
    <r>
      <rPr>
        <i/>
        <sz val="11"/>
        <rFont val="Sylfaen"/>
        <family val="1"/>
      </rPr>
      <t xml:space="preserve">იხელმძღვანელეთ ბუღალტრული აღრიცხვის, ანგარიშგებისა და აუდიტის ზედამხედველობის სამსახურის ვებ-გვერდზე განთავსებული </t>
    </r>
  </si>
  <si>
    <t>კაპიტალი</t>
  </si>
  <si>
    <t>მთლიანი კაპიტალი</t>
  </si>
  <si>
    <t>მთლიანი კაპიტალი/მთლიანი აქტივები</t>
  </si>
  <si>
    <t>მთლიანი ვალდებულებები/მთლიანი კაპიტალი</t>
  </si>
  <si>
    <t>წმინდა მოგება/მთლიანი  კაპიტალი</t>
  </si>
  <si>
    <t>Share Capital (for LLC/LTD "Charter capital")</t>
  </si>
  <si>
    <r>
      <rPr>
        <b/>
        <i/>
        <sz val="11"/>
        <rFont val="Sylfaen"/>
        <family val="1"/>
      </rPr>
      <t>შენიშვნა:</t>
    </r>
    <r>
      <rPr>
        <i/>
        <sz val="11"/>
        <rFont val="Sylfaen"/>
        <family val="1"/>
      </rPr>
      <t xml:space="preserve"> ფორმაში ივსება წლის დასაწყისიდან ანგარიშგების თარიღამდე კუმულატიური მონაცემები, პროვაიდერის მიღებული საკომისიოს თანმხლები გადახდის ოპერაციების მახასიათებლების მიხედვით, რომელიც უნდა დაიყოს შესაბამისი ჩამოთვლილი კომპონენტების ჭრილში.</t>
    </r>
  </si>
  <si>
    <r>
      <rPr>
        <b/>
        <i/>
        <sz val="11"/>
        <rFont val="Sylfaen"/>
        <family val="1"/>
      </rPr>
      <t>შენიშვნა:</t>
    </r>
    <r>
      <rPr>
        <i/>
        <sz val="11"/>
        <rFont val="Sylfaen"/>
        <family val="1"/>
      </rPr>
      <t xml:space="preserve"> ფორმაში ივსება წლის დასაწყისიდან ანგარიშგების თარიღამდე კუმულატიური მონაცემები, პროვაიდერის გადახდილი საკომისიოს თანმხლები გადახდის ოპერაციიების მახასიათებლების მიხედვით, რომელიც უნდა დაიყოს შესაბამისი ჩამოთვლილი კომპონენტების ჭრილში.</t>
    </r>
  </si>
  <si>
    <t>ანგარიშგებაზე პასუხისმგებელი პირის ელ.ფოსტა</t>
  </si>
  <si>
    <t>Commission receivable from payment service</t>
  </si>
  <si>
    <t>Other receivables from services and supplies</t>
  </si>
  <si>
    <t>Lease receivables</t>
  </si>
  <si>
    <t>Investments in subsidiaries, joint ventures and associated entities</t>
  </si>
  <si>
    <t>Total Liabilities and Equity</t>
  </si>
  <si>
    <t>წმინდა მოგება/საკომისიო შემოსავალი</t>
  </si>
  <si>
    <t>Net Income/Commission Income</t>
  </si>
  <si>
    <t>Commission expenses</t>
  </si>
  <si>
    <t>Commission expenses from electronic money service</t>
  </si>
  <si>
    <t>Commission expenses from other payment services</t>
  </si>
  <si>
    <t>Salary expense</t>
  </si>
  <si>
    <t>Depreciation expense</t>
  </si>
  <si>
    <t>Amortisation expense</t>
  </si>
  <si>
    <t>სააღრიცხვო ვალუტა - ეკვივალენტი ლარი (ყველა ვალუტა ანგარიშგების თარიღში არსებული ეროვნული ბანკის ოფიციალური გაცვლითი კურსით)</t>
  </si>
  <si>
    <t>სააღრიცხვო ვალუტა - ეკვივალენტი ლარი (ყველა ვალუტა შემოსავლის და ხარჯის აღიარების შესაბამის დღეს არსებული ეროვნული ბანკის ოფიციალური გაცვლითი კურსით)</t>
  </si>
  <si>
    <t>ფული და ფულის ეკვივალენტები/ვალდებულებები #[26-32]</t>
  </si>
  <si>
    <t>Cash and cash equivalents/liabilities #[26-32]</t>
  </si>
  <si>
    <t>კონტროლი (აქტივები = ვალდებულებებს + კაპიტალი)</t>
  </si>
  <si>
    <t>Check (Assets = Liabilities + Equity)</t>
  </si>
  <si>
    <t>გადახდის ოპერაციების მოცულობა ეკვ. ლარი</t>
  </si>
  <si>
    <t>საკომისიო ხარჯი ეკვ. ლარი</t>
  </si>
  <si>
    <t>საკომისიო შემოსავალი ეკვ. ლარი</t>
  </si>
  <si>
    <r>
      <rPr>
        <b/>
        <i/>
        <sz val="11"/>
        <rFont val="Sylfaen"/>
        <family val="1"/>
      </rPr>
      <t xml:space="preserve">შენიშვნა: </t>
    </r>
    <r>
      <rPr>
        <sz val="11"/>
        <rFont val="Sylfaen"/>
        <family val="1"/>
      </rPr>
      <t xml:space="preserve">ფორმაში ივსება ანგარიშგების თარიღამდე </t>
    </r>
    <r>
      <rPr>
        <i/>
        <sz val="11"/>
        <rFont val="Sylfaen"/>
        <family val="1"/>
      </rPr>
      <t xml:space="preserve">ბოლო 6 თვის განმავლობაში, დღეების მიხედვით გამოშვებული და დაფარული ელ.ფულის </t>
    </r>
  </si>
  <si>
    <t>საკომისიოს გადამხდელი / საკომისიოს მიმღები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</si>
</sst>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_ ;[Red]\-#,##0\ "/>
    <numFmt numFmtId="166" formatCode="_(* #,##0.0_);_(* \(#,##0.0\);_(* &quot;-&quot;?_);_(@_)"/>
    <numFmt numFmtId="167" formatCode="_-* #,##0.00\ _₾_-;\-* #,##0.00\ _₾_-;_-* &quot;-&quot;??\ _₾_-;_-@_-"/>
  </numFmts>
  <fonts count="19"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sz val="10"/>
      <name val="Arial"/>
      <family val="2"/>
      <charset val="204"/>
    </font>
    <font>
      <sz val="11"/>
      <color rgb="FFFF0000"/>
      <name val="Calibri"/>
      <family val="2"/>
      <scheme val="minor"/>
    </font>
    <font>
      <b/>
      <sz val="9"/>
      <color indexed="81"/>
      <name val="Tahoma"/>
      <family val="2"/>
    </font>
    <font>
      <sz val="9"/>
      <color indexed="81"/>
      <name val="Tahoma"/>
      <family val="2"/>
    </font>
    <font>
      <i/>
      <sz val="11"/>
      <name val="Sylfaen"/>
      <family val="1"/>
    </font>
    <font>
      <b/>
      <i/>
      <sz val="11"/>
      <name val="Sylfaen"/>
      <family val="1"/>
    </font>
    <font>
      <sz val="11"/>
      <name val="Sylfaen"/>
      <family val="1"/>
    </font>
    <font>
      <b/>
      <sz val="11"/>
      <name val="Sylfaen"/>
      <family val="1"/>
    </font>
    <font>
      <b/>
      <sz val="10"/>
      <color theme="1"/>
      <name val="Sylfaen"/>
      <family val="1"/>
    </font>
    <font>
      <sz val="10"/>
      <color theme="1"/>
      <name val="Sylfaen"/>
      <family val="1"/>
    </font>
    <font>
      <b/>
      <sz val="10"/>
      <name val="Sylfaen"/>
      <family val="1"/>
    </font>
    <font>
      <i/>
      <sz val="10"/>
      <name val="Sylfaen"/>
      <family val="1"/>
    </font>
    <font>
      <sz val="10"/>
      <name val="Sylfaen"/>
      <family val="1"/>
    </font>
    <font>
      <sz val="10"/>
      <color rgb="FFFF0000"/>
      <name val="Sylfaen"/>
      <family val="1"/>
    </font>
    <font>
      <sz val="10"/>
      <color rgb="FF00B050"/>
      <name val="Sylfaen"/>
      <family val="1"/>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diagonal/>
    </border>
  </borders>
  <cellStyleXfs count="9">
    <xf numFmtId="0" fontId="0" fillId="0" borderId="0"/>
    <xf numFmtId="43" fontId="1" fillId="0" borderId="0" applyFont="0" applyFill="0" applyBorder="0" applyAlignment="0" applyProtection="0"/>
    <xf numFmtId="0" fontId="2" fillId="0" borderId="0"/>
    <xf numFmtId="0" fontId="2" fillId="0" borderId="0"/>
    <xf numFmtId="0" fontId="4" fillId="0" borderId="0"/>
    <xf numFmtId="0" fontId="2" fillId="0" borderId="0"/>
    <xf numFmtId="43"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0" fillId="0" borderId="0" xfId="0" applyFill="1"/>
    <xf numFmtId="0" fontId="0" fillId="0" borderId="0" xfId="0" applyFill="1" applyAlignment="1">
      <alignment horizontal="left"/>
    </xf>
    <xf numFmtId="0" fontId="0" fillId="0" borderId="7" xfId="0" applyFill="1" applyBorder="1" applyAlignment="1">
      <alignment horizontal="center" vertical="center" wrapText="1"/>
    </xf>
    <xf numFmtId="0" fontId="3" fillId="0" borderId="0" xfId="0" applyFont="1" applyFill="1"/>
    <xf numFmtId="0" fontId="5" fillId="0" borderId="0" xfId="0" applyFont="1" applyFill="1"/>
    <xf numFmtId="0" fontId="0" fillId="0" borderId="0" xfId="0"/>
    <xf numFmtId="0" fontId="16" fillId="2" borderId="6" xfId="0" applyFont="1" applyFill="1" applyBorder="1" applyProtection="1">
      <protection locked="0"/>
    </xf>
    <xf numFmtId="164" fontId="10" fillId="0" borderId="1" xfId="1" applyNumberFormat="1" applyFont="1" applyFill="1" applyBorder="1" applyAlignment="1" applyProtection="1">
      <alignment horizontal="right"/>
      <protection locked="0"/>
    </xf>
    <xf numFmtId="164" fontId="10" fillId="0" borderId="1" xfId="1" applyNumberFormat="1" applyFont="1" applyFill="1" applyBorder="1" applyAlignment="1" applyProtection="1">
      <alignment horizontal="right" vertical="center"/>
      <protection locked="0"/>
    </xf>
    <xf numFmtId="164" fontId="10" fillId="0" borderId="2" xfId="1" applyNumberFormat="1" applyFont="1" applyFill="1" applyBorder="1" applyAlignment="1" applyProtection="1">
      <alignment horizontal="right" vertical="center"/>
      <protection locked="0"/>
    </xf>
    <xf numFmtId="164" fontId="10" fillId="0" borderId="2" xfId="1" applyNumberFormat="1" applyFont="1" applyFill="1" applyBorder="1" applyAlignment="1" applyProtection="1">
      <alignment horizontal="right"/>
      <protection locked="0"/>
    </xf>
    <xf numFmtId="164" fontId="14" fillId="2" borderId="3" xfId="1" applyNumberFormat="1" applyFont="1" applyFill="1" applyBorder="1" applyAlignment="1" applyProtection="1">
      <alignment horizontal="center"/>
    </xf>
    <xf numFmtId="164" fontId="14" fillId="2" borderId="1" xfId="1" applyNumberFormat="1" applyFont="1" applyFill="1" applyBorder="1" applyAlignment="1" applyProtection="1">
      <alignment horizontal="center"/>
    </xf>
    <xf numFmtId="0" fontId="10" fillId="3" borderId="1" xfId="0" applyFont="1" applyFill="1" applyBorder="1" applyAlignment="1" applyProtection="1">
      <alignment horizontal="left" vertical="center"/>
    </xf>
    <xf numFmtId="0" fontId="11" fillId="3" borderId="1" xfId="0" applyFont="1" applyFill="1" applyBorder="1" applyAlignment="1" applyProtection="1">
      <alignment horizontal="center" vertical="center"/>
    </xf>
    <xf numFmtId="0" fontId="10" fillId="2" borderId="1" xfId="0" applyFont="1" applyFill="1" applyBorder="1" applyAlignment="1" applyProtection="1">
      <alignment horizontal="left" indent="1"/>
    </xf>
    <xf numFmtId="0" fontId="11" fillId="2" borderId="1" xfId="0" applyFont="1" applyFill="1" applyBorder="1" applyAlignment="1" applyProtection="1">
      <alignment horizontal="left" indent="1"/>
    </xf>
    <xf numFmtId="0" fontId="10" fillId="0" borderId="1" xfId="0" applyFont="1" applyFill="1" applyBorder="1" applyAlignment="1" applyProtection="1">
      <alignment horizontal="left" indent="1"/>
    </xf>
    <xf numFmtId="0" fontId="10" fillId="0" borderId="1" xfId="0" applyFont="1" applyFill="1" applyBorder="1" applyAlignment="1" applyProtection="1">
      <alignment horizontal="left" wrapText="1" indent="2"/>
    </xf>
    <xf numFmtId="0" fontId="10" fillId="0" borderId="1" xfId="0" applyFont="1" applyFill="1" applyBorder="1" applyAlignment="1" applyProtection="1">
      <alignment horizontal="left" wrapText="1" indent="1"/>
    </xf>
    <xf numFmtId="0" fontId="11" fillId="2" borderId="1" xfId="0" applyFont="1" applyFill="1" applyBorder="1" applyAlignment="1" applyProtection="1">
      <alignment horizontal="left" wrapText="1" indent="1"/>
    </xf>
    <xf numFmtId="0" fontId="10" fillId="0" borderId="2" xfId="0" applyFont="1" applyFill="1" applyBorder="1" applyAlignment="1" applyProtection="1">
      <alignment horizontal="left" wrapText="1" indent="1"/>
    </xf>
    <xf numFmtId="0" fontId="13" fillId="0" borderId="0" xfId="0" applyFont="1"/>
    <xf numFmtId="0" fontId="17" fillId="0" borderId="0" xfId="0" applyFont="1"/>
    <xf numFmtId="0" fontId="13" fillId="0" borderId="1" xfId="0" applyFont="1" applyBorder="1"/>
    <xf numFmtId="0" fontId="18" fillId="0" borderId="0" xfId="0" applyFont="1"/>
    <xf numFmtId="0" fontId="13" fillId="0" borderId="0" xfId="0" applyFont="1" applyBorder="1" applyAlignment="1">
      <alignment horizontal="left" vertical="center"/>
    </xf>
    <xf numFmtId="0" fontId="13" fillId="0" borderId="0" xfId="0" applyFont="1" applyAlignment="1">
      <alignment wrapText="1"/>
    </xf>
    <xf numFmtId="0" fontId="8" fillId="0" borderId="0" xfId="0" applyFont="1" applyProtection="1"/>
    <xf numFmtId="0" fontId="10" fillId="0" borderId="0" xfId="2" applyFont="1" applyFill="1" applyBorder="1" applyProtection="1"/>
    <xf numFmtId="0" fontId="10" fillId="0" borderId="0" xfId="0" applyFont="1" applyProtection="1"/>
    <xf numFmtId="0" fontId="10" fillId="0" borderId="0" xfId="0" applyFont="1" applyFill="1" applyBorder="1" applyProtection="1"/>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0" fillId="0" borderId="1" xfId="0" applyFont="1" applyFill="1" applyBorder="1" applyAlignment="1" applyProtection="1">
      <alignment horizontal="left" indent="2"/>
    </xf>
    <xf numFmtId="0" fontId="11" fillId="2" borderId="1" xfId="0" applyFont="1" applyFill="1" applyBorder="1" applyAlignment="1" applyProtection="1"/>
    <xf numFmtId="0" fontId="10" fillId="0" borderId="0" xfId="0" applyFont="1" applyFill="1" applyBorder="1" applyAlignment="1" applyProtection="1">
      <alignment horizontal="left" indent="1"/>
    </xf>
    <xf numFmtId="0" fontId="11" fillId="0" borderId="0" xfId="0" applyFont="1" applyFill="1" applyBorder="1" applyAlignment="1" applyProtection="1"/>
    <xf numFmtId="0" fontId="10" fillId="0" borderId="1" xfId="0" applyFont="1" applyFill="1" applyBorder="1" applyAlignment="1" applyProtection="1">
      <alignment vertical="center" wrapText="1"/>
    </xf>
    <xf numFmtId="0" fontId="10" fillId="0" borderId="1" xfId="0" applyFont="1" applyBorder="1" applyAlignment="1" applyProtection="1">
      <alignment vertical="center" wrapText="1"/>
    </xf>
    <xf numFmtId="0" fontId="15" fillId="0" borderId="0" xfId="0" applyFont="1" applyProtection="1"/>
    <xf numFmtId="0" fontId="16" fillId="0" borderId="8" xfId="0" applyFont="1" applyBorder="1" applyProtection="1"/>
    <xf numFmtId="0" fontId="16" fillId="0" borderId="2" xfId="0" applyFont="1" applyBorder="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xf>
    <xf numFmtId="0" fontId="10" fillId="0" borderId="0" xfId="0" applyFont="1" applyFill="1" applyBorder="1" applyAlignment="1" applyProtection="1">
      <alignment horizontal="left" wrapText="1" indent="1"/>
    </xf>
    <xf numFmtId="165" fontId="10" fillId="0" borderId="0" xfId="0" applyNumberFormat="1" applyFont="1" applyFill="1" applyBorder="1" applyAlignment="1" applyProtection="1">
      <alignment horizontal="right" vertical="center"/>
    </xf>
    <xf numFmtId="0" fontId="13" fillId="0" borderId="1" xfId="0" applyFont="1" applyBorder="1" applyProtection="1">
      <protection locked="0"/>
    </xf>
    <xf numFmtId="0" fontId="10" fillId="0" borderId="0" xfId="0" applyFont="1" applyFill="1" applyBorder="1" applyProtection="1">
      <protection locked="0"/>
    </xf>
    <xf numFmtId="164" fontId="14" fillId="0" borderId="0" xfId="1" applyNumberFormat="1" applyFont="1" applyFill="1" applyBorder="1" applyAlignment="1" applyProtection="1">
      <alignment horizontal="center"/>
    </xf>
    <xf numFmtId="164" fontId="14" fillId="2" borderId="4" xfId="1" applyNumberFormat="1" applyFont="1" applyFill="1" applyBorder="1" applyAlignment="1" applyProtection="1">
      <alignment vertical="center"/>
    </xf>
    <xf numFmtId="164" fontId="14" fillId="2" borderId="1" xfId="1" applyNumberFormat="1" applyFont="1" applyFill="1" applyBorder="1" applyAlignment="1" applyProtection="1">
      <alignment vertical="center"/>
    </xf>
    <xf numFmtId="164" fontId="10" fillId="0" borderId="1" xfId="1" applyNumberFormat="1" applyFont="1" applyFill="1" applyBorder="1" applyAlignment="1" applyProtection="1">
      <alignment horizontal="right" wrapText="1" indent="1"/>
      <protection locked="0"/>
    </xf>
    <xf numFmtId="0" fontId="10" fillId="0" borderId="0" xfId="0" applyFont="1" applyProtection="1">
      <protection locked="0"/>
    </xf>
    <xf numFmtId="0" fontId="10" fillId="0" borderId="0" xfId="0" applyFont="1" applyFill="1" applyProtection="1"/>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0"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0" xfId="0" applyFont="1" applyFill="1" applyBorder="1" applyAlignment="1" applyProtection="1">
      <alignment horizontal="left"/>
      <protection locked="0"/>
    </xf>
    <xf numFmtId="0" fontId="10" fillId="0" borderId="0" xfId="0" applyFont="1" applyFill="1" applyProtection="1">
      <protection locked="0"/>
    </xf>
    <xf numFmtId="0" fontId="10" fillId="0" borderId="0" xfId="0" applyFont="1" applyFill="1" applyAlignment="1" applyProtection="1">
      <alignment horizontal="left"/>
      <protection locked="0"/>
    </xf>
    <xf numFmtId="164" fontId="10" fillId="0" borderId="0" xfId="1" applyNumberFormat="1" applyFont="1" applyProtection="1">
      <protection locked="0"/>
    </xf>
    <xf numFmtId="14" fontId="10" fillId="0" borderId="0" xfId="0" applyNumberFormat="1" applyFont="1" applyProtection="1"/>
    <xf numFmtId="0" fontId="10" fillId="0" borderId="2" xfId="0" applyFont="1" applyBorder="1" applyProtection="1"/>
    <xf numFmtId="0" fontId="10" fillId="0" borderId="2" xfId="0" applyFont="1" applyBorder="1" applyAlignment="1" applyProtection="1">
      <alignment horizontal="center" vertical="center"/>
    </xf>
    <xf numFmtId="14" fontId="10" fillId="0" borderId="0" xfId="0" applyNumberFormat="1" applyFont="1" applyFill="1" applyProtection="1">
      <protection locked="0"/>
    </xf>
    <xf numFmtId="14" fontId="10" fillId="0" borderId="0" xfId="0" applyNumberFormat="1" applyFont="1" applyProtection="1">
      <protection locked="0"/>
    </xf>
    <xf numFmtId="0" fontId="10" fillId="0" borderId="0" xfId="0" applyFont="1" applyAlignment="1" applyProtection="1">
      <alignment horizontal="left" vertical="center"/>
    </xf>
    <xf numFmtId="164" fontId="10" fillId="0" borderId="0" xfId="1" applyNumberFormat="1" applyFont="1" applyProtection="1"/>
    <xf numFmtId="0" fontId="10" fillId="0" borderId="0" xfId="0" applyFont="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0" xfId="0" applyFont="1" applyAlignment="1" applyProtection="1">
      <alignment horizontal="center" vertical="center" wrapText="1"/>
      <protection locked="0"/>
    </xf>
    <xf numFmtId="164" fontId="10" fillId="0" borderId="0" xfId="1" applyNumberFormat="1" applyFont="1" applyFill="1" applyProtection="1">
      <protection locked="0"/>
    </xf>
    <xf numFmtId="166" fontId="10" fillId="0" borderId="0" xfId="0" applyNumberFormat="1" applyFont="1" applyFill="1" applyProtection="1">
      <protection locked="0"/>
    </xf>
    <xf numFmtId="0" fontId="10" fillId="0" borderId="0" xfId="0" applyFont="1" applyBorder="1" applyProtection="1"/>
    <xf numFmtId="38" fontId="14" fillId="3" borderId="1" xfId="0" applyNumberFormat="1" applyFont="1" applyFill="1" applyBorder="1" applyAlignment="1" applyProtection="1">
      <alignment horizontal="center"/>
    </xf>
    <xf numFmtId="38" fontId="14" fillId="3" borderId="3" xfId="0" applyNumberFormat="1" applyFont="1" applyFill="1" applyBorder="1" applyAlignment="1" applyProtection="1">
      <alignment horizontal="center"/>
    </xf>
    <xf numFmtId="0" fontId="10" fillId="0" borderId="1" xfId="0" applyFont="1" applyFill="1" applyBorder="1" applyAlignment="1" applyProtection="1">
      <alignment horizontal="left" vertical="top" wrapText="1" indent="1"/>
    </xf>
    <xf numFmtId="0" fontId="11" fillId="0" borderId="0" xfId="0" applyFont="1" applyProtection="1"/>
    <xf numFmtId="164" fontId="10" fillId="0" borderId="1" xfId="1" applyNumberFormat="1" applyFont="1" applyBorder="1" applyProtection="1">
      <protection locked="0"/>
    </xf>
    <xf numFmtId="164" fontId="10" fillId="2" borderId="1" xfId="1" applyNumberFormat="1" applyFont="1" applyFill="1" applyBorder="1" applyAlignment="1" applyProtection="1">
      <alignment horizontal="center"/>
    </xf>
    <xf numFmtId="0" fontId="10" fillId="0" borderId="1" xfId="0" applyFont="1" applyFill="1" applyBorder="1" applyAlignment="1" applyProtection="1">
      <alignment horizontal="left" indent="3"/>
    </xf>
    <xf numFmtId="164" fontId="14" fillId="2" borderId="6" xfId="1" applyNumberFormat="1" applyFont="1" applyFill="1" applyBorder="1" applyAlignment="1" applyProtection="1">
      <alignment horizontal="center"/>
    </xf>
    <xf numFmtId="164" fontId="14" fillId="3" borderId="3" xfId="1" applyNumberFormat="1" applyFont="1" applyFill="1" applyBorder="1" applyAlignment="1" applyProtection="1">
      <alignment horizontal="center"/>
    </xf>
    <xf numFmtId="164" fontId="14" fillId="3" borderId="1" xfId="1" applyNumberFormat="1" applyFont="1" applyFill="1" applyBorder="1" applyAlignment="1" applyProtection="1">
      <alignment horizontal="center"/>
    </xf>
    <xf numFmtId="164" fontId="14" fillId="2" borderId="2" xfId="1" applyNumberFormat="1" applyFont="1" applyFill="1" applyBorder="1" applyAlignment="1" applyProtection="1">
      <alignment horizontal="center"/>
    </xf>
    <xf numFmtId="38" fontId="14" fillId="3" borderId="3" xfId="0" applyNumberFormat="1" applyFont="1" applyFill="1" applyBorder="1" applyAlignment="1" applyProtection="1">
      <alignment horizontal="center" vertical="center"/>
    </xf>
    <xf numFmtId="164" fontId="14" fillId="3" borderId="3" xfId="1" applyNumberFormat="1" applyFont="1" applyFill="1" applyBorder="1" applyAlignment="1" applyProtection="1">
      <alignment horizontal="center" vertical="center"/>
    </xf>
    <xf numFmtId="164" fontId="14" fillId="3" borderId="1" xfId="1" applyNumberFormat="1" applyFont="1" applyFill="1" applyBorder="1" applyAlignment="1" applyProtection="1">
      <alignment horizontal="center" vertical="center"/>
    </xf>
    <xf numFmtId="43" fontId="10" fillId="2" borderId="1" xfId="1" applyNumberFormat="1" applyFont="1" applyFill="1" applyBorder="1" applyProtection="1"/>
    <xf numFmtId="10" fontId="10" fillId="2" borderId="1" xfId="8" applyNumberFormat="1" applyFont="1" applyFill="1" applyBorder="1" applyProtection="1"/>
    <xf numFmtId="0" fontId="10" fillId="0" borderId="0" xfId="0" applyFont="1" applyBorder="1" applyAlignment="1" applyProtection="1">
      <alignment vertical="center" wrapText="1"/>
    </xf>
    <xf numFmtId="14" fontId="13" fillId="0" borderId="1" xfId="0" applyNumberFormat="1" applyFont="1" applyBorder="1" applyProtection="1">
      <protection locked="0"/>
    </xf>
    <xf numFmtId="14" fontId="10" fillId="0" borderId="0" xfId="0" applyNumberFormat="1" applyFont="1" applyAlignment="1" applyProtection="1">
      <alignment horizontal="center" vertical="center"/>
      <protection locked="0"/>
    </xf>
    <xf numFmtId="0" fontId="12" fillId="2" borderId="1" xfId="0" applyFont="1" applyFill="1" applyBorder="1" applyAlignment="1">
      <alignment horizontal="left"/>
    </xf>
    <xf numFmtId="0" fontId="13" fillId="0" borderId="1" xfId="0" applyFont="1" applyBorder="1" applyAlignment="1" applyProtection="1">
      <alignment horizontal="left" vertical="center"/>
      <protection locked="0"/>
    </xf>
    <xf numFmtId="0" fontId="10" fillId="2" borderId="1" xfId="0" applyFont="1" applyFill="1" applyBorder="1" applyAlignment="1" applyProtection="1">
      <alignment horizontal="center" vertic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cellXfs>
  <cellStyles count="9">
    <cellStyle name="Comma" xfId="1" builtinId="3"/>
    <cellStyle name="Comma 2" xfId="6"/>
    <cellStyle name="Comma 2 2" xfId="7"/>
    <cellStyle name="Normal" xfId="0" builtinId="0"/>
    <cellStyle name="Normal 2" xfId="2"/>
    <cellStyle name="Normal 2 2 2" xfId="5"/>
    <cellStyle name="Normal 3" xfId="4"/>
    <cellStyle name="Normal 5" xfId="3"/>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andelaki/Desktop/&#4313;&#4304;&#4318;&#4312;&#4322;&#4304;&#4314;&#4312;&#4321;&#4311;&#4309;&#4312;&#4321;%20&#4308;&#4321;%20&#4306;&#4304;&#4315;&#4317;&#4306;&#4309;&#4304;&#4307;&#4306;&#4308;&#4305;&#430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sheetName val="RC-C"/>
      <sheetName val="RC-LA"/>
      <sheetName val="RC-LAA"/>
      <sheetName val="RC-A"/>
      <sheetName val="RC-I"/>
      <sheetName val="RC-BB"/>
      <sheetName val="RC-RA"/>
      <sheetName val="RC-FA"/>
      <sheetName val="RC-BS"/>
      <sheetName val="RC-BF"/>
      <sheetName val="RC-OS"/>
      <sheetName val="RC-P"/>
      <sheetName val="RI-C"/>
      <sheetName val="RI"/>
      <sheetName val="RC-O"/>
      <sheetName val="A-CI"/>
      <sheetName val="A-L"/>
      <sheetName val="A-LS"/>
      <sheetName val="A-M"/>
      <sheetName val="Branches"/>
      <sheetName val="RC-FA (2)"/>
      <sheetName val="Lists"/>
    </sheetNames>
    <sheetDataSet>
      <sheetData sheetId="0">
        <row r="6">
          <cell r="C6">
            <v>43146</v>
          </cell>
        </row>
      </sheetData>
      <sheetData sheetId="1">
        <row r="1">
          <cell r="A1" t="str">
            <v>კომპანია</v>
          </cell>
        </row>
      </sheetData>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sheetData sheetId="20"/>
      <sheetData sheetId="21">
        <row r="7">
          <cell r="H7">
            <v>0</v>
          </cell>
        </row>
      </sheetData>
      <sheetData sheetId="22" refreshError="1"/>
      <sheetData sheetId="23">
        <row r="2">
          <cell r="A2" t="str">
            <v>თბილისი</v>
          </cell>
          <cell r="B2" t="str">
            <v>ბანკი</v>
          </cell>
        </row>
        <row r="3">
          <cell r="B3" t="str">
            <v>ფიზიკური პირი</v>
          </cell>
        </row>
        <row r="4">
          <cell r="B4" t="str">
            <v>კერძო ორგანიზაცია</v>
          </cell>
        </row>
        <row r="5">
          <cell r="B5" t="str">
            <v>საფინანსო ორგანიზაცია</v>
          </cell>
        </row>
        <row r="6">
          <cell r="B6" t="str">
            <v>სამთავრობო ორგანიზაცია</v>
          </cell>
        </row>
        <row r="7">
          <cell r="B7" t="str">
            <v>არასამთავრობო ორგანიზაცია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tabSelected="1" zoomScale="80" zoomScaleNormal="80" workbookViewId="0">
      <selection activeCell="C4" sqref="C4"/>
    </sheetView>
  </sheetViews>
  <sheetFormatPr defaultRowHeight="13.5" x14ac:dyDescent="0.35"/>
  <cols>
    <col min="1" max="1" width="8.7265625" style="23"/>
    <col min="2" max="2" width="48.08984375" style="23" bestFit="1" customWidth="1"/>
    <col min="3" max="3" width="26.1796875" style="23" customWidth="1"/>
    <col min="4" max="16384" width="8.7265625" style="23"/>
  </cols>
  <sheetData>
    <row r="1" spans="1:8" x14ac:dyDescent="0.35">
      <c r="A1" s="23" t="s">
        <v>262</v>
      </c>
    </row>
    <row r="3" spans="1:8" x14ac:dyDescent="0.35">
      <c r="A3" s="98" t="s">
        <v>2</v>
      </c>
      <c r="B3" s="98"/>
      <c r="C3" s="98"/>
      <c r="D3" s="24"/>
      <c r="E3" s="24"/>
      <c r="F3" s="24"/>
      <c r="G3" s="24"/>
      <c r="H3" s="24"/>
    </row>
    <row r="4" spans="1:8" x14ac:dyDescent="0.35">
      <c r="A4" s="25">
        <v>1</v>
      </c>
      <c r="B4" s="25" t="s">
        <v>250</v>
      </c>
      <c r="C4" s="48"/>
      <c r="D4" s="26"/>
    </row>
    <row r="5" spans="1:8" x14ac:dyDescent="0.35">
      <c r="A5" s="25">
        <v>2</v>
      </c>
      <c r="B5" s="25" t="s">
        <v>257</v>
      </c>
      <c r="C5" s="48"/>
    </row>
    <row r="6" spans="1:8" x14ac:dyDescent="0.35">
      <c r="A6" s="25">
        <v>4</v>
      </c>
      <c r="B6" s="25" t="s">
        <v>251</v>
      </c>
      <c r="C6" s="96"/>
    </row>
    <row r="7" spans="1:8" x14ac:dyDescent="0.35">
      <c r="A7" s="25">
        <v>5</v>
      </c>
      <c r="B7" s="25" t="s">
        <v>258</v>
      </c>
      <c r="C7" s="48"/>
    </row>
    <row r="8" spans="1:8" x14ac:dyDescent="0.35">
      <c r="A8" s="25">
        <v>6</v>
      </c>
      <c r="B8" s="25" t="s">
        <v>3</v>
      </c>
      <c r="C8" s="48"/>
    </row>
    <row r="9" spans="1:8" x14ac:dyDescent="0.35">
      <c r="A9" s="25">
        <v>7</v>
      </c>
      <c r="B9" s="25" t="s">
        <v>286</v>
      </c>
      <c r="C9" s="48"/>
    </row>
    <row r="11" spans="1:8" x14ac:dyDescent="0.35">
      <c r="A11" s="99" t="s">
        <v>121</v>
      </c>
      <c r="B11" s="99"/>
      <c r="C11" s="99"/>
    </row>
    <row r="12" spans="1:8" x14ac:dyDescent="0.35">
      <c r="A12" s="99"/>
      <c r="B12" s="99"/>
      <c r="C12" s="99"/>
    </row>
    <row r="13" spans="1:8" x14ac:dyDescent="0.35">
      <c r="A13" s="99"/>
      <c r="B13" s="99"/>
      <c r="C13" s="99"/>
    </row>
    <row r="14" spans="1:8" x14ac:dyDescent="0.35">
      <c r="A14" s="99"/>
      <c r="B14" s="99"/>
      <c r="C14" s="99"/>
    </row>
    <row r="15" spans="1:8" x14ac:dyDescent="0.35">
      <c r="A15" s="27"/>
      <c r="B15" s="27"/>
      <c r="C15" s="27"/>
    </row>
    <row r="16" spans="1:8" x14ac:dyDescent="0.35">
      <c r="A16" s="27"/>
      <c r="B16" s="27"/>
      <c r="C16" s="27"/>
    </row>
    <row r="18" spans="2:2" x14ac:dyDescent="0.35">
      <c r="B18" s="28"/>
    </row>
  </sheetData>
  <sheetProtection algorithmName="SHA-512" hashValue="JGKw7Wx4NlJfl0AiizCAzH9zLUZmVFYE7TG/LgciWx+SOc1gLDTmlBHT79omKDe+1RYHe1ucd35x+/uoeraIFA==" saltValue="3R8L/fdYFzbhRW2wPg6C+g==" spinCount="100000" sheet="1" objects="1" scenarios="1"/>
  <mergeCells count="2">
    <mergeCell ref="A3:C3"/>
    <mergeCell ref="A11:C1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5"/>
  <sheetViews>
    <sheetView showGridLines="0" topLeftCell="A55" zoomScale="80" zoomScaleNormal="80" workbookViewId="0">
      <selection activeCell="B15" sqref="B15"/>
    </sheetView>
  </sheetViews>
  <sheetFormatPr defaultColWidth="9.08984375" defaultRowHeight="14.5" x14ac:dyDescent="0.35"/>
  <cols>
    <col min="1" max="1" width="9.54296875" style="55" bestFit="1" customWidth="1"/>
    <col min="2" max="2" width="93.1796875" style="31" customWidth="1"/>
    <col min="3" max="3" width="58.1796875" style="31" customWidth="1"/>
    <col min="4" max="4" width="17.90625" style="31" customWidth="1"/>
    <col min="5" max="5" width="17.08984375" style="31" customWidth="1"/>
    <col min="6" max="6" width="16.453125" style="31" customWidth="1"/>
    <col min="7" max="7" width="15.08984375" style="31" customWidth="1"/>
    <col min="8" max="8" width="15.1796875" style="31" customWidth="1"/>
    <col min="9" max="9" width="11.36328125" style="31" customWidth="1"/>
    <col min="10" max="10" width="14.08984375" style="31" customWidth="1"/>
    <col min="11" max="16384" width="9.08984375" style="31"/>
  </cols>
  <sheetData>
    <row r="1" spans="1:8" x14ac:dyDescent="0.35">
      <c r="A1" s="55" t="s">
        <v>263</v>
      </c>
    </row>
    <row r="3" spans="1:8" x14ac:dyDescent="0.35">
      <c r="A3" s="29" t="s">
        <v>277</v>
      </c>
    </row>
    <row r="4" spans="1:8" x14ac:dyDescent="0.35">
      <c r="A4" s="29" t="s">
        <v>247</v>
      </c>
    </row>
    <row r="6" spans="1:8" x14ac:dyDescent="0.35">
      <c r="A6" s="30" t="s">
        <v>300</v>
      </c>
    </row>
    <row r="7" spans="1:8" x14ac:dyDescent="0.35">
      <c r="A7" s="30"/>
    </row>
    <row r="8" spans="1:8" x14ac:dyDescent="0.35">
      <c r="A8" s="32"/>
      <c r="B8" s="33" t="s">
        <v>124</v>
      </c>
      <c r="C8" s="34"/>
      <c r="D8" s="32"/>
    </row>
    <row r="9" spans="1:8" x14ac:dyDescent="0.35">
      <c r="A9" s="34"/>
      <c r="B9" s="32"/>
      <c r="C9" s="32"/>
      <c r="D9" s="79" t="s">
        <v>231</v>
      </c>
      <c r="E9" s="79" t="s">
        <v>232</v>
      </c>
      <c r="F9" s="79" t="s">
        <v>233</v>
      </c>
      <c r="G9" s="79" t="s">
        <v>234</v>
      </c>
      <c r="H9" s="79" t="s">
        <v>235</v>
      </c>
    </row>
    <row r="10" spans="1:8" ht="13.5" customHeight="1" x14ac:dyDescent="0.35">
      <c r="A10" s="80" t="s">
        <v>4</v>
      </c>
      <c r="B10" s="80" t="s">
        <v>5</v>
      </c>
      <c r="C10" s="80" t="s">
        <v>6</v>
      </c>
      <c r="D10" s="80" t="s">
        <v>227</v>
      </c>
      <c r="E10" s="80" t="s">
        <v>228</v>
      </c>
      <c r="F10" s="80" t="s">
        <v>229</v>
      </c>
      <c r="G10" s="80" t="s">
        <v>113</v>
      </c>
      <c r="H10" s="79" t="s">
        <v>230</v>
      </c>
    </row>
    <row r="11" spans="1:8" x14ac:dyDescent="0.35">
      <c r="A11" s="18">
        <v>1</v>
      </c>
      <c r="B11" s="18" t="s">
        <v>7</v>
      </c>
      <c r="C11" s="18" t="s">
        <v>119</v>
      </c>
      <c r="D11" s="8"/>
      <c r="E11" s="83"/>
      <c r="F11" s="83"/>
      <c r="G11" s="83"/>
      <c r="H11" s="13">
        <f>SUM(D11:G11)</f>
        <v>0</v>
      </c>
    </row>
    <row r="12" spans="1:8" x14ac:dyDescent="0.35">
      <c r="A12" s="18">
        <v>2</v>
      </c>
      <c r="B12" s="18" t="s">
        <v>8</v>
      </c>
      <c r="C12" s="18" t="s">
        <v>9</v>
      </c>
      <c r="D12" s="8"/>
      <c r="E12" s="83"/>
      <c r="F12" s="83"/>
      <c r="G12" s="83"/>
      <c r="H12" s="13">
        <f t="shared" ref="H12:H36" si="0">SUM(D12:G12)</f>
        <v>0</v>
      </c>
    </row>
    <row r="13" spans="1:8" x14ac:dyDescent="0.35">
      <c r="A13" s="18">
        <v>3</v>
      </c>
      <c r="B13" s="18" t="s">
        <v>10</v>
      </c>
      <c r="C13" s="18" t="s">
        <v>11</v>
      </c>
      <c r="D13" s="8"/>
      <c r="E13" s="83"/>
      <c r="F13" s="83"/>
      <c r="G13" s="83"/>
      <c r="H13" s="13">
        <f t="shared" si="0"/>
        <v>0</v>
      </c>
    </row>
    <row r="14" spans="1:8" x14ac:dyDescent="0.35">
      <c r="A14" s="18">
        <v>4</v>
      </c>
      <c r="B14" s="18" t="s">
        <v>12</v>
      </c>
      <c r="C14" s="18" t="s">
        <v>138</v>
      </c>
      <c r="D14" s="8"/>
      <c r="E14" s="83"/>
      <c r="F14" s="83"/>
      <c r="G14" s="83"/>
      <c r="H14" s="13">
        <f t="shared" si="0"/>
        <v>0</v>
      </c>
    </row>
    <row r="15" spans="1:8" x14ac:dyDescent="0.35">
      <c r="A15" s="18">
        <v>5</v>
      </c>
      <c r="B15" s="18" t="s">
        <v>171</v>
      </c>
      <c r="C15" s="18" t="s">
        <v>172</v>
      </c>
      <c r="D15" s="8"/>
      <c r="E15" s="83"/>
      <c r="F15" s="83"/>
      <c r="G15" s="83"/>
      <c r="H15" s="13">
        <f t="shared" si="0"/>
        <v>0</v>
      </c>
    </row>
    <row r="16" spans="1:8" x14ac:dyDescent="0.35">
      <c r="A16" s="18">
        <v>6</v>
      </c>
      <c r="B16" s="18" t="s">
        <v>143</v>
      </c>
      <c r="C16" s="18" t="s">
        <v>184</v>
      </c>
      <c r="D16" s="8"/>
      <c r="E16" s="83"/>
      <c r="F16" s="83"/>
      <c r="G16" s="83"/>
      <c r="H16" s="13">
        <f t="shared" si="0"/>
        <v>0</v>
      </c>
    </row>
    <row r="17" spans="1:17" x14ac:dyDescent="0.35">
      <c r="A17" s="18">
        <v>7</v>
      </c>
      <c r="B17" s="18" t="s">
        <v>141</v>
      </c>
      <c r="C17" s="18" t="s">
        <v>164</v>
      </c>
      <c r="D17" s="8"/>
      <c r="E17" s="83"/>
      <c r="F17" s="83"/>
      <c r="G17" s="83"/>
      <c r="H17" s="13">
        <f t="shared" si="0"/>
        <v>0</v>
      </c>
    </row>
    <row r="18" spans="1:17" x14ac:dyDescent="0.35">
      <c r="A18" s="18">
        <v>8</v>
      </c>
      <c r="B18" s="18" t="s">
        <v>142</v>
      </c>
      <c r="C18" s="18" t="s">
        <v>165</v>
      </c>
      <c r="D18" s="8"/>
      <c r="E18" s="83"/>
      <c r="F18" s="83"/>
      <c r="G18" s="83"/>
      <c r="H18" s="13">
        <f t="shared" si="0"/>
        <v>0</v>
      </c>
      <c r="I18" s="55"/>
      <c r="J18" s="55"/>
      <c r="K18" s="55"/>
      <c r="L18" s="55"/>
      <c r="M18" s="55"/>
      <c r="N18" s="55"/>
      <c r="O18" s="55"/>
    </row>
    <row r="19" spans="1:17" x14ac:dyDescent="0.35">
      <c r="A19" s="18">
        <v>9</v>
      </c>
      <c r="B19" s="18" t="s">
        <v>15</v>
      </c>
      <c r="C19" s="18" t="s">
        <v>16</v>
      </c>
      <c r="D19" s="8"/>
      <c r="E19" s="83"/>
      <c r="F19" s="83"/>
      <c r="G19" s="83"/>
      <c r="H19" s="13">
        <f t="shared" si="0"/>
        <v>0</v>
      </c>
    </row>
    <row r="20" spans="1:17" x14ac:dyDescent="0.35">
      <c r="A20" s="18">
        <v>10</v>
      </c>
      <c r="B20" s="18" t="s">
        <v>125</v>
      </c>
      <c r="C20" s="18" t="s">
        <v>287</v>
      </c>
      <c r="D20" s="8"/>
      <c r="E20" s="83"/>
      <c r="F20" s="83"/>
      <c r="G20" s="83"/>
      <c r="H20" s="13">
        <f t="shared" si="0"/>
        <v>0</v>
      </c>
    </row>
    <row r="21" spans="1:17" x14ac:dyDescent="0.35">
      <c r="A21" s="18">
        <v>11</v>
      </c>
      <c r="B21" s="18" t="s">
        <v>126</v>
      </c>
      <c r="C21" s="18" t="s">
        <v>288</v>
      </c>
      <c r="D21" s="8"/>
      <c r="E21" s="83"/>
      <c r="F21" s="83"/>
      <c r="G21" s="83"/>
      <c r="H21" s="13">
        <f t="shared" si="0"/>
        <v>0</v>
      </c>
    </row>
    <row r="22" spans="1:17" x14ac:dyDescent="0.35">
      <c r="A22" s="18">
        <v>12</v>
      </c>
      <c r="B22" s="18" t="s">
        <v>17</v>
      </c>
      <c r="C22" s="18" t="s">
        <v>175</v>
      </c>
      <c r="D22" s="8"/>
      <c r="E22" s="83"/>
      <c r="F22" s="83"/>
      <c r="G22" s="83"/>
      <c r="H22" s="13">
        <f t="shared" si="0"/>
        <v>0</v>
      </c>
    </row>
    <row r="23" spans="1:17" x14ac:dyDescent="0.35">
      <c r="A23" s="18">
        <v>13</v>
      </c>
      <c r="B23" s="18" t="s">
        <v>18</v>
      </c>
      <c r="C23" s="18" t="s">
        <v>174</v>
      </c>
      <c r="D23" s="8"/>
      <c r="E23" s="83"/>
      <c r="F23" s="83"/>
      <c r="G23" s="83"/>
      <c r="H23" s="13">
        <f t="shared" si="0"/>
        <v>0</v>
      </c>
    </row>
    <row r="24" spans="1:17" x14ac:dyDescent="0.35">
      <c r="A24" s="16">
        <v>14</v>
      </c>
      <c r="B24" s="16" t="s">
        <v>128</v>
      </c>
      <c r="C24" s="16" t="s">
        <v>19</v>
      </c>
      <c r="D24" s="84">
        <f>D25-D26</f>
        <v>0</v>
      </c>
      <c r="E24" s="84">
        <f>E25-E26</f>
        <v>0</v>
      </c>
      <c r="F24" s="84">
        <f>F25-F26</f>
        <v>0</v>
      </c>
      <c r="G24" s="84">
        <f>G25-G26</f>
        <v>0</v>
      </c>
      <c r="H24" s="13">
        <f t="shared" si="0"/>
        <v>0</v>
      </c>
    </row>
    <row r="25" spans="1:17" x14ac:dyDescent="0.35">
      <c r="A25" s="35">
        <v>14.1</v>
      </c>
      <c r="B25" s="85" t="s">
        <v>20</v>
      </c>
      <c r="C25" s="85" t="s">
        <v>21</v>
      </c>
      <c r="D25" s="8"/>
      <c r="E25" s="83"/>
      <c r="F25" s="83"/>
      <c r="G25" s="83"/>
      <c r="H25" s="13">
        <f t="shared" si="0"/>
        <v>0</v>
      </c>
    </row>
    <row r="26" spans="1:17" x14ac:dyDescent="0.35">
      <c r="A26" s="35">
        <v>14.2</v>
      </c>
      <c r="B26" s="85" t="s">
        <v>22</v>
      </c>
      <c r="C26" s="85" t="s">
        <v>129</v>
      </c>
      <c r="D26" s="8"/>
      <c r="E26" s="83"/>
      <c r="F26" s="83"/>
      <c r="G26" s="83"/>
      <c r="H26" s="13">
        <f t="shared" si="0"/>
        <v>0</v>
      </c>
    </row>
    <row r="27" spans="1:17" x14ac:dyDescent="0.35">
      <c r="A27" s="18">
        <v>15</v>
      </c>
      <c r="B27" s="18" t="s">
        <v>144</v>
      </c>
      <c r="C27" s="18" t="s">
        <v>289</v>
      </c>
      <c r="D27" s="8"/>
      <c r="E27" s="83"/>
      <c r="F27" s="83"/>
      <c r="G27" s="83"/>
      <c r="H27" s="13">
        <f t="shared" si="0"/>
        <v>0</v>
      </c>
      <c r="J27" s="55"/>
      <c r="K27" s="55"/>
      <c r="L27" s="55"/>
      <c r="M27" s="55"/>
      <c r="N27" s="55"/>
      <c r="O27" s="55"/>
      <c r="P27" s="55"/>
      <c r="Q27" s="55"/>
    </row>
    <row r="28" spans="1:17" x14ac:dyDescent="0.35">
      <c r="A28" s="18">
        <v>16</v>
      </c>
      <c r="B28" s="18" t="s">
        <v>13</v>
      </c>
      <c r="C28" s="18" t="s">
        <v>14</v>
      </c>
      <c r="D28" s="8"/>
      <c r="E28" s="83"/>
      <c r="F28" s="83"/>
      <c r="G28" s="83"/>
      <c r="H28" s="13">
        <f>SUM(D28:G28)</f>
        <v>0</v>
      </c>
    </row>
    <row r="29" spans="1:17" x14ac:dyDescent="0.35">
      <c r="A29" s="18">
        <v>17</v>
      </c>
      <c r="B29" s="18" t="s">
        <v>145</v>
      </c>
      <c r="C29" s="18" t="s">
        <v>163</v>
      </c>
      <c r="D29" s="8"/>
      <c r="E29" s="83"/>
      <c r="F29" s="83"/>
      <c r="G29" s="83"/>
      <c r="H29" s="13">
        <f t="shared" si="0"/>
        <v>0</v>
      </c>
    </row>
    <row r="30" spans="1:17" x14ac:dyDescent="0.35">
      <c r="A30" s="18">
        <v>18</v>
      </c>
      <c r="B30" s="18" t="s">
        <v>127</v>
      </c>
      <c r="C30" s="18" t="s">
        <v>290</v>
      </c>
      <c r="D30" s="8"/>
      <c r="E30" s="83"/>
      <c r="F30" s="83"/>
      <c r="G30" s="83"/>
      <c r="H30" s="13">
        <f>SUM(D30:G30)</f>
        <v>0</v>
      </c>
    </row>
    <row r="31" spans="1:17" x14ac:dyDescent="0.35">
      <c r="A31" s="18">
        <v>19</v>
      </c>
      <c r="B31" s="18" t="s">
        <v>23</v>
      </c>
      <c r="C31" s="18" t="s">
        <v>24</v>
      </c>
      <c r="D31" s="8"/>
      <c r="E31" s="83"/>
      <c r="F31" s="83"/>
      <c r="G31" s="83"/>
      <c r="H31" s="13">
        <f t="shared" si="0"/>
        <v>0</v>
      </c>
    </row>
    <row r="32" spans="1:17" x14ac:dyDescent="0.35">
      <c r="A32" s="18">
        <v>20</v>
      </c>
      <c r="B32" s="18" t="s">
        <v>25</v>
      </c>
      <c r="C32" s="18" t="s">
        <v>26</v>
      </c>
      <c r="D32" s="8"/>
      <c r="E32" s="83"/>
      <c r="F32" s="83"/>
      <c r="G32" s="83"/>
      <c r="H32" s="13">
        <f>SUM(D32:G32)</f>
        <v>0</v>
      </c>
    </row>
    <row r="33" spans="1:8" x14ac:dyDescent="0.35">
      <c r="A33" s="18">
        <v>21</v>
      </c>
      <c r="B33" s="18" t="s">
        <v>137</v>
      </c>
      <c r="C33" s="18" t="s">
        <v>176</v>
      </c>
      <c r="D33" s="8"/>
      <c r="E33" s="83"/>
      <c r="F33" s="83"/>
      <c r="G33" s="83"/>
      <c r="H33" s="13">
        <f>SUM(D33:G33)</f>
        <v>0</v>
      </c>
    </row>
    <row r="34" spans="1:8" x14ac:dyDescent="0.35">
      <c r="A34" s="18">
        <v>22</v>
      </c>
      <c r="B34" s="18" t="s">
        <v>218</v>
      </c>
      <c r="C34" s="18" t="s">
        <v>219</v>
      </c>
      <c r="D34" s="8"/>
      <c r="E34" s="83"/>
      <c r="F34" s="83"/>
      <c r="G34" s="83"/>
      <c r="H34" s="13">
        <f>SUM(D34:G34)</f>
        <v>0</v>
      </c>
    </row>
    <row r="35" spans="1:8" x14ac:dyDescent="0.35">
      <c r="A35" s="18">
        <v>23</v>
      </c>
      <c r="B35" s="18" t="s">
        <v>123</v>
      </c>
      <c r="C35" s="18" t="s">
        <v>122</v>
      </c>
      <c r="D35" s="8"/>
      <c r="E35" s="83"/>
      <c r="F35" s="83"/>
      <c r="G35" s="83"/>
      <c r="H35" s="13">
        <f t="shared" si="0"/>
        <v>0</v>
      </c>
    </row>
    <row r="36" spans="1:8" x14ac:dyDescent="0.35">
      <c r="A36" s="18">
        <v>24</v>
      </c>
      <c r="B36" s="36" t="s">
        <v>27</v>
      </c>
      <c r="C36" s="36" t="s">
        <v>28</v>
      </c>
      <c r="D36" s="86">
        <f>SUM(D11:D24,D27:D35)</f>
        <v>0</v>
      </c>
      <c r="E36" s="86">
        <f>SUM(E11:E24,E27:E35)</f>
        <v>0</v>
      </c>
      <c r="F36" s="86">
        <f>SUM(F11:F24,F27:F35)</f>
        <v>0</v>
      </c>
      <c r="G36" s="86">
        <f>SUM(G11:G24,G27:G35)</f>
        <v>0</v>
      </c>
      <c r="H36" s="13">
        <f t="shared" si="0"/>
        <v>0</v>
      </c>
    </row>
    <row r="37" spans="1:8" x14ac:dyDescent="0.35">
      <c r="A37" s="18">
        <v>25</v>
      </c>
      <c r="B37" s="80" t="s">
        <v>29</v>
      </c>
      <c r="C37" s="80" t="s">
        <v>30</v>
      </c>
      <c r="D37" s="87"/>
      <c r="E37" s="87"/>
      <c r="F37" s="87"/>
      <c r="G37" s="87"/>
      <c r="H37" s="88"/>
    </row>
    <row r="38" spans="1:8" x14ac:dyDescent="0.35">
      <c r="A38" s="18">
        <v>26</v>
      </c>
      <c r="B38" s="18" t="s">
        <v>31</v>
      </c>
      <c r="C38" s="18" t="s">
        <v>130</v>
      </c>
      <c r="D38" s="11"/>
      <c r="E38" s="11"/>
      <c r="F38" s="11"/>
      <c r="G38" s="11"/>
      <c r="H38" s="89">
        <f t="shared" ref="H38:H54" si="1">SUM(D38:G38)</f>
        <v>0</v>
      </c>
    </row>
    <row r="39" spans="1:8" x14ac:dyDescent="0.35">
      <c r="A39" s="18">
        <v>27</v>
      </c>
      <c r="B39" s="18" t="s">
        <v>177</v>
      </c>
      <c r="C39" s="18" t="s">
        <v>178</v>
      </c>
      <c r="D39" s="11"/>
      <c r="E39" s="11"/>
      <c r="F39" s="11"/>
      <c r="G39" s="11"/>
      <c r="H39" s="89">
        <f t="shared" si="1"/>
        <v>0</v>
      </c>
    </row>
    <row r="40" spans="1:8" x14ac:dyDescent="0.35">
      <c r="A40" s="18">
        <v>28</v>
      </c>
      <c r="B40" s="18" t="s">
        <v>133</v>
      </c>
      <c r="C40" s="18" t="s">
        <v>224</v>
      </c>
      <c r="D40" s="11"/>
      <c r="E40" s="11"/>
      <c r="F40" s="11"/>
      <c r="G40" s="11"/>
      <c r="H40" s="89">
        <f t="shared" si="1"/>
        <v>0</v>
      </c>
    </row>
    <row r="41" spans="1:8" x14ac:dyDescent="0.35">
      <c r="A41" s="18">
        <v>29</v>
      </c>
      <c r="B41" s="18" t="s">
        <v>134</v>
      </c>
      <c r="C41" s="18" t="s">
        <v>179</v>
      </c>
      <c r="D41" s="11"/>
      <c r="E41" s="11"/>
      <c r="F41" s="11"/>
      <c r="G41" s="11"/>
      <c r="H41" s="89">
        <f t="shared" si="1"/>
        <v>0</v>
      </c>
    </row>
    <row r="42" spans="1:8" x14ac:dyDescent="0.35">
      <c r="A42" s="18">
        <v>30</v>
      </c>
      <c r="B42" s="18" t="s">
        <v>32</v>
      </c>
      <c r="C42" s="18" t="s">
        <v>33</v>
      </c>
      <c r="D42" s="11"/>
      <c r="E42" s="11"/>
      <c r="F42" s="11"/>
      <c r="G42" s="11"/>
      <c r="H42" s="89">
        <f t="shared" si="1"/>
        <v>0</v>
      </c>
    </row>
    <row r="43" spans="1:8" x14ac:dyDescent="0.35">
      <c r="A43" s="18">
        <v>31</v>
      </c>
      <c r="B43" s="18" t="s">
        <v>34</v>
      </c>
      <c r="C43" s="18" t="s">
        <v>35</v>
      </c>
      <c r="D43" s="11"/>
      <c r="E43" s="11"/>
      <c r="F43" s="11"/>
      <c r="G43" s="11"/>
      <c r="H43" s="89">
        <f t="shared" si="1"/>
        <v>0</v>
      </c>
    </row>
    <row r="44" spans="1:8" ht="15" customHeight="1" x14ac:dyDescent="0.35">
      <c r="A44" s="18">
        <v>32</v>
      </c>
      <c r="B44" s="18" t="s">
        <v>36</v>
      </c>
      <c r="C44" s="18" t="s">
        <v>37</v>
      </c>
      <c r="D44" s="11"/>
      <c r="E44" s="11"/>
      <c r="F44" s="11"/>
      <c r="G44" s="11"/>
      <c r="H44" s="89">
        <f t="shared" si="1"/>
        <v>0</v>
      </c>
    </row>
    <row r="45" spans="1:8" x14ac:dyDescent="0.35">
      <c r="A45" s="18">
        <v>33</v>
      </c>
      <c r="B45" s="18" t="s">
        <v>148</v>
      </c>
      <c r="C45" s="18" t="s">
        <v>183</v>
      </c>
      <c r="D45" s="11"/>
      <c r="E45" s="11"/>
      <c r="F45" s="11"/>
      <c r="G45" s="11"/>
      <c r="H45" s="89">
        <f t="shared" si="1"/>
        <v>0</v>
      </c>
    </row>
    <row r="46" spans="1:8" x14ac:dyDescent="0.35">
      <c r="A46" s="18">
        <v>34</v>
      </c>
      <c r="B46" s="18" t="s">
        <v>38</v>
      </c>
      <c r="C46" s="18" t="s">
        <v>139</v>
      </c>
      <c r="D46" s="11"/>
      <c r="E46" s="11"/>
      <c r="F46" s="11"/>
      <c r="G46" s="11"/>
      <c r="H46" s="89">
        <f t="shared" si="1"/>
        <v>0</v>
      </c>
    </row>
    <row r="47" spans="1:8" x14ac:dyDescent="0.35">
      <c r="A47" s="18">
        <v>35</v>
      </c>
      <c r="B47" s="18" t="s">
        <v>221</v>
      </c>
      <c r="C47" s="18" t="s">
        <v>220</v>
      </c>
      <c r="D47" s="11"/>
      <c r="E47" s="11"/>
      <c r="F47" s="11"/>
      <c r="G47" s="11"/>
      <c r="H47" s="89">
        <f t="shared" si="1"/>
        <v>0</v>
      </c>
    </row>
    <row r="48" spans="1:8" x14ac:dyDescent="0.35">
      <c r="A48" s="18">
        <v>36</v>
      </c>
      <c r="B48" s="18" t="s">
        <v>135</v>
      </c>
      <c r="C48" s="18" t="s">
        <v>136</v>
      </c>
      <c r="D48" s="11"/>
      <c r="E48" s="11"/>
      <c r="F48" s="11"/>
      <c r="G48" s="11"/>
      <c r="H48" s="89">
        <f t="shared" si="1"/>
        <v>0</v>
      </c>
    </row>
    <row r="49" spans="1:8" x14ac:dyDescent="0.35">
      <c r="A49" s="18">
        <v>37</v>
      </c>
      <c r="B49" s="18" t="s">
        <v>140</v>
      </c>
      <c r="C49" s="18" t="s">
        <v>166</v>
      </c>
      <c r="D49" s="11"/>
      <c r="E49" s="11"/>
      <c r="F49" s="11"/>
      <c r="G49" s="11"/>
      <c r="H49" s="89">
        <f t="shared" si="1"/>
        <v>0</v>
      </c>
    </row>
    <row r="50" spans="1:8" x14ac:dyDescent="0.35">
      <c r="A50" s="18">
        <v>38</v>
      </c>
      <c r="B50" s="18" t="s">
        <v>146</v>
      </c>
      <c r="C50" s="18" t="s">
        <v>167</v>
      </c>
      <c r="D50" s="11"/>
      <c r="E50" s="11"/>
      <c r="F50" s="11"/>
      <c r="G50" s="11"/>
      <c r="H50" s="89">
        <f t="shared" si="1"/>
        <v>0</v>
      </c>
    </row>
    <row r="51" spans="1:8" x14ac:dyDescent="0.35">
      <c r="A51" s="18">
        <v>39</v>
      </c>
      <c r="B51" s="18" t="s">
        <v>149</v>
      </c>
      <c r="C51" s="18" t="s">
        <v>180</v>
      </c>
      <c r="D51" s="11"/>
      <c r="E51" s="11"/>
      <c r="F51" s="11"/>
      <c r="G51" s="11"/>
      <c r="H51" s="89">
        <f t="shared" si="1"/>
        <v>0</v>
      </c>
    </row>
    <row r="52" spans="1:8" x14ac:dyDescent="0.35">
      <c r="A52" s="18">
        <v>40</v>
      </c>
      <c r="B52" s="18" t="s">
        <v>147</v>
      </c>
      <c r="C52" s="18" t="s">
        <v>168</v>
      </c>
      <c r="D52" s="11"/>
      <c r="E52" s="11"/>
      <c r="F52" s="11"/>
      <c r="G52" s="11"/>
      <c r="H52" s="89">
        <f t="shared" si="1"/>
        <v>0</v>
      </c>
    </row>
    <row r="53" spans="1:8" x14ac:dyDescent="0.35">
      <c r="A53" s="18">
        <v>41</v>
      </c>
      <c r="B53" s="18" t="s">
        <v>131</v>
      </c>
      <c r="C53" s="18" t="s">
        <v>132</v>
      </c>
      <c r="D53" s="11"/>
      <c r="E53" s="11"/>
      <c r="F53" s="11"/>
      <c r="G53" s="11"/>
      <c r="H53" s="89">
        <f t="shared" si="1"/>
        <v>0</v>
      </c>
    </row>
    <row r="54" spans="1:8" x14ac:dyDescent="0.35">
      <c r="A54" s="18">
        <v>42</v>
      </c>
      <c r="B54" s="36" t="s">
        <v>39</v>
      </c>
      <c r="C54" s="36" t="s">
        <v>40</v>
      </c>
      <c r="D54" s="86">
        <f>SUM(D38:D53)</f>
        <v>0</v>
      </c>
      <c r="E54" s="86">
        <f>SUM(E38:E53)</f>
        <v>0</v>
      </c>
      <c r="F54" s="86">
        <f>SUM(F38:F53)</f>
        <v>0</v>
      </c>
      <c r="G54" s="86">
        <f>SUM(G38:G53)</f>
        <v>0</v>
      </c>
      <c r="H54" s="89">
        <f t="shared" si="1"/>
        <v>0</v>
      </c>
    </row>
    <row r="55" spans="1:8" x14ac:dyDescent="0.35">
      <c r="A55" s="18">
        <v>43</v>
      </c>
      <c r="B55" s="80" t="s">
        <v>278</v>
      </c>
      <c r="C55" s="80" t="s">
        <v>41</v>
      </c>
      <c r="D55" s="87"/>
      <c r="E55" s="87"/>
      <c r="F55" s="87"/>
      <c r="G55" s="87"/>
      <c r="H55" s="88"/>
    </row>
    <row r="56" spans="1:8" x14ac:dyDescent="0.35">
      <c r="A56" s="18">
        <v>44</v>
      </c>
      <c r="B56" s="18" t="s">
        <v>162</v>
      </c>
      <c r="C56" s="18" t="s">
        <v>283</v>
      </c>
      <c r="D56" s="11"/>
      <c r="E56" s="8"/>
      <c r="F56" s="8"/>
      <c r="G56" s="8"/>
      <c r="H56" s="89">
        <f t="shared" ref="H56:H62" si="2">SUM(D56:G56)</f>
        <v>0</v>
      </c>
    </row>
    <row r="57" spans="1:8" x14ac:dyDescent="0.35">
      <c r="A57" s="18">
        <v>45</v>
      </c>
      <c r="B57" s="18" t="s">
        <v>159</v>
      </c>
      <c r="C57" s="18" t="s">
        <v>173</v>
      </c>
      <c r="D57" s="11"/>
      <c r="E57" s="8"/>
      <c r="F57" s="8"/>
      <c r="G57" s="8"/>
      <c r="H57" s="89">
        <f t="shared" si="2"/>
        <v>0</v>
      </c>
    </row>
    <row r="58" spans="1:8" x14ac:dyDescent="0.35">
      <c r="A58" s="18">
        <v>46</v>
      </c>
      <c r="B58" s="35" t="s">
        <v>160</v>
      </c>
      <c r="C58" s="35" t="s">
        <v>181</v>
      </c>
      <c r="D58" s="11"/>
      <c r="E58" s="8"/>
      <c r="F58" s="8"/>
      <c r="G58" s="8"/>
      <c r="H58" s="89">
        <f t="shared" si="2"/>
        <v>0</v>
      </c>
    </row>
    <row r="59" spans="1:8" x14ac:dyDescent="0.35">
      <c r="A59" s="18">
        <v>47</v>
      </c>
      <c r="B59" s="18" t="s">
        <v>161</v>
      </c>
      <c r="C59" s="18" t="s">
        <v>42</v>
      </c>
      <c r="D59" s="11"/>
      <c r="E59" s="8"/>
      <c r="F59" s="8"/>
      <c r="G59" s="8"/>
      <c r="H59" s="89">
        <f t="shared" si="2"/>
        <v>0</v>
      </c>
    </row>
    <row r="60" spans="1:8" x14ac:dyDescent="0.35">
      <c r="A60" s="18">
        <v>48</v>
      </c>
      <c r="B60" s="18" t="s">
        <v>158</v>
      </c>
      <c r="C60" s="18" t="s">
        <v>182</v>
      </c>
      <c r="D60" s="11"/>
      <c r="E60" s="8"/>
      <c r="F60" s="8"/>
      <c r="G60" s="8"/>
      <c r="H60" s="89">
        <f t="shared" si="2"/>
        <v>0</v>
      </c>
    </row>
    <row r="61" spans="1:8" x14ac:dyDescent="0.35">
      <c r="A61" s="18">
        <v>49</v>
      </c>
      <c r="B61" s="18" t="s">
        <v>1</v>
      </c>
      <c r="C61" s="18" t="s">
        <v>169</v>
      </c>
      <c r="D61" s="11"/>
      <c r="E61" s="8"/>
      <c r="F61" s="8"/>
      <c r="G61" s="8"/>
      <c r="H61" s="89">
        <f t="shared" si="2"/>
        <v>0</v>
      </c>
    </row>
    <row r="62" spans="1:8" x14ac:dyDescent="0.35">
      <c r="A62" s="18">
        <v>50</v>
      </c>
      <c r="B62" s="18" t="s">
        <v>150</v>
      </c>
      <c r="C62" s="18" t="s">
        <v>170</v>
      </c>
      <c r="D62" s="11"/>
      <c r="E62" s="8"/>
      <c r="F62" s="8"/>
      <c r="G62" s="8"/>
      <c r="H62" s="89">
        <f t="shared" si="2"/>
        <v>0</v>
      </c>
    </row>
    <row r="63" spans="1:8" x14ac:dyDescent="0.35">
      <c r="A63" s="18">
        <v>51</v>
      </c>
      <c r="B63" s="36" t="s">
        <v>279</v>
      </c>
      <c r="C63" s="36" t="s">
        <v>43</v>
      </c>
      <c r="D63" s="86">
        <f>SUM(D56:D62)</f>
        <v>0</v>
      </c>
      <c r="E63" s="86">
        <f>SUM(E56:E62)</f>
        <v>0</v>
      </c>
      <c r="F63" s="86">
        <f>SUM(F56:F62)</f>
        <v>0</v>
      </c>
      <c r="G63" s="86">
        <f>SUM(G56:G62)</f>
        <v>0</v>
      </c>
      <c r="H63" s="89">
        <f>SUM(H56:H62)</f>
        <v>0</v>
      </c>
    </row>
    <row r="64" spans="1:8" x14ac:dyDescent="0.35">
      <c r="A64" s="18">
        <v>52</v>
      </c>
      <c r="B64" s="36" t="s">
        <v>44</v>
      </c>
      <c r="C64" s="36" t="s">
        <v>291</v>
      </c>
      <c r="D64" s="12">
        <f>SUM(D63,D54)</f>
        <v>0</v>
      </c>
      <c r="E64" s="12">
        <f>SUM(E63,E54)</f>
        <v>0</v>
      </c>
      <c r="F64" s="12">
        <f>SUM(F63,F54)</f>
        <v>0</v>
      </c>
      <c r="G64" s="12">
        <f>SUM(G63,G54)</f>
        <v>0</v>
      </c>
      <c r="H64" s="13">
        <f>SUM(D64:G64)</f>
        <v>0</v>
      </c>
    </row>
    <row r="65" spans="1:8" x14ac:dyDescent="0.35">
      <c r="A65" s="37"/>
      <c r="B65" s="38"/>
      <c r="C65" s="38"/>
      <c r="D65" s="50"/>
      <c r="E65" s="50"/>
      <c r="F65" s="50"/>
      <c r="G65" s="50"/>
      <c r="H65" s="50"/>
    </row>
    <row r="66" spans="1:8" x14ac:dyDescent="0.35">
      <c r="A66" s="18">
        <v>53</v>
      </c>
      <c r="B66" s="36" t="s">
        <v>304</v>
      </c>
      <c r="C66" s="36" t="s">
        <v>305</v>
      </c>
      <c r="D66" s="51"/>
      <c r="E66" s="51"/>
      <c r="F66" s="51"/>
      <c r="G66" s="51"/>
      <c r="H66" s="52">
        <f>H36-H64</f>
        <v>0</v>
      </c>
    </row>
    <row r="68" spans="1:8" ht="29" customHeight="1" x14ac:dyDescent="0.35">
      <c r="A68" s="90" t="s">
        <v>4</v>
      </c>
      <c r="B68" s="90" t="s">
        <v>260</v>
      </c>
      <c r="C68" s="90" t="s">
        <v>261</v>
      </c>
      <c r="D68" s="91" t="s">
        <v>227</v>
      </c>
      <c r="E68" s="91" t="s">
        <v>228</v>
      </c>
      <c r="F68" s="91" t="s">
        <v>229</v>
      </c>
      <c r="G68" s="91" t="s">
        <v>113</v>
      </c>
      <c r="H68" s="92" t="s">
        <v>230</v>
      </c>
    </row>
    <row r="69" spans="1:8" x14ac:dyDescent="0.35">
      <c r="A69" s="18">
        <v>54</v>
      </c>
      <c r="B69" s="39" t="s">
        <v>302</v>
      </c>
      <c r="C69" s="39" t="s">
        <v>303</v>
      </c>
      <c r="D69" s="93">
        <f>IFERROR(SUM(D11:D15)/SUM(D38:D44),0)</f>
        <v>0</v>
      </c>
      <c r="E69" s="93">
        <f>IFERROR(SUM(E11:E15)/SUM(E38:E44),0)</f>
        <v>0</v>
      </c>
      <c r="F69" s="93">
        <f>IFERROR(SUM(F11:F15)/SUM(F38:F44),0)</f>
        <v>0</v>
      </c>
      <c r="G69" s="93">
        <f>IFERROR(SUM(G11:G15)/SUM(G38:G44),0)</f>
        <v>0</v>
      </c>
      <c r="H69" s="93">
        <f>IFERROR(SUM(H11:H15)/SUM(H38:H44),0)</f>
        <v>0</v>
      </c>
    </row>
    <row r="70" spans="1:8" x14ac:dyDescent="0.35">
      <c r="A70" s="18">
        <v>55</v>
      </c>
      <c r="B70" s="40" t="s">
        <v>264</v>
      </c>
      <c r="C70" s="40" t="s">
        <v>265</v>
      </c>
      <c r="D70" s="94">
        <f>IFERROR(D54/D36,0)</f>
        <v>0</v>
      </c>
      <c r="E70" s="94">
        <f>IFERROR(E54/E36,0)</f>
        <v>0</v>
      </c>
      <c r="F70" s="94">
        <f>IFERROR(F54/F36,0)</f>
        <v>0</v>
      </c>
      <c r="G70" s="94">
        <f>IFERROR(G54/G36,0)</f>
        <v>0</v>
      </c>
      <c r="H70" s="94">
        <f>IFERROR(H54/H36,0)</f>
        <v>0</v>
      </c>
    </row>
    <row r="71" spans="1:8" x14ac:dyDescent="0.35">
      <c r="A71" s="18">
        <v>56</v>
      </c>
      <c r="B71" s="40" t="s">
        <v>280</v>
      </c>
      <c r="C71" s="40" t="s">
        <v>266</v>
      </c>
      <c r="D71" s="94">
        <f>IFERROR(D63/D36,0)</f>
        <v>0</v>
      </c>
      <c r="E71" s="94">
        <f>IFERROR(E63/E36,0)</f>
        <v>0</v>
      </c>
      <c r="F71" s="94">
        <f>IFERROR(F63/F36,0)</f>
        <v>0</v>
      </c>
      <c r="G71" s="94">
        <f>IFERROR(G63/G36,0)</f>
        <v>0</v>
      </c>
      <c r="H71" s="94">
        <f>IFERROR(H63/H36,0)</f>
        <v>0</v>
      </c>
    </row>
    <row r="72" spans="1:8" x14ac:dyDescent="0.35">
      <c r="A72" s="18">
        <v>57</v>
      </c>
      <c r="B72" s="40" t="s">
        <v>281</v>
      </c>
      <c r="C72" s="40" t="s">
        <v>267</v>
      </c>
      <c r="D72" s="94">
        <f>IFERROR(D54/D63,0)</f>
        <v>0</v>
      </c>
      <c r="E72" s="94">
        <f>IFERROR(E54/E63,0)</f>
        <v>0</v>
      </c>
      <c r="F72" s="94">
        <f>IFERROR(F54/F63,0)</f>
        <v>0</v>
      </c>
      <c r="G72" s="94">
        <f>IFERROR(G54/G63,0)</f>
        <v>0</v>
      </c>
      <c r="H72" s="94">
        <f>IFERROR(H54/H63,0)</f>
        <v>0</v>
      </c>
    </row>
    <row r="73" spans="1:8" x14ac:dyDescent="0.35">
      <c r="A73" s="18">
        <v>58</v>
      </c>
      <c r="B73" s="40" t="s">
        <v>268</v>
      </c>
      <c r="C73" s="40" t="s">
        <v>269</v>
      </c>
      <c r="D73" s="94">
        <f>IFERROR(PL!D47/FP!D36,0)</f>
        <v>0</v>
      </c>
      <c r="E73" s="94">
        <f>IFERROR(PL!E47/FP!E36,0)</f>
        <v>0</v>
      </c>
      <c r="F73" s="94">
        <f>IFERROR(PL!F47/FP!F36,0)</f>
        <v>0</v>
      </c>
      <c r="G73" s="94">
        <f>IFERROR(PL!G47/FP!G36,0)</f>
        <v>0</v>
      </c>
      <c r="H73" s="94">
        <f>IFERROR(PL!H47/FP!H36,0)</f>
        <v>0</v>
      </c>
    </row>
    <row r="74" spans="1:8" x14ac:dyDescent="0.35">
      <c r="A74" s="18">
        <v>59</v>
      </c>
      <c r="B74" s="40" t="s">
        <v>282</v>
      </c>
      <c r="C74" s="40" t="s">
        <v>270</v>
      </c>
      <c r="D74" s="94">
        <f>IFERROR(PL!D47/FP!D63,0)</f>
        <v>0</v>
      </c>
      <c r="E74" s="94">
        <f>IFERROR(PL!E47/FP!E63,0)</f>
        <v>0</v>
      </c>
      <c r="F74" s="94">
        <f>IFERROR(PL!F47/FP!F63,0)</f>
        <v>0</v>
      </c>
      <c r="G74" s="94">
        <f>IFERROR(PL!G47/FP!G63,0)</f>
        <v>0</v>
      </c>
      <c r="H74" s="94">
        <f>IFERROR(PL!H47/FP!H63,0)</f>
        <v>0</v>
      </c>
    </row>
    <row r="75" spans="1:8" x14ac:dyDescent="0.35">
      <c r="A75" s="18">
        <v>60</v>
      </c>
      <c r="B75" s="40" t="s">
        <v>292</v>
      </c>
      <c r="C75" s="40" t="s">
        <v>293</v>
      </c>
      <c r="D75" s="94">
        <f>IFERROR(PL!D47/PL!D11,0)</f>
        <v>0</v>
      </c>
      <c r="E75" s="94">
        <f>IFERROR(PL!E47/PL!E11,0)</f>
        <v>0</v>
      </c>
      <c r="F75" s="94">
        <f>IFERROR(PL!F47/PL!F11,0)</f>
        <v>0</v>
      </c>
      <c r="G75" s="94">
        <f>IFERROR(PL!G47/PL!G11,0)</f>
        <v>0</v>
      </c>
      <c r="H75" s="94">
        <f>IFERROR(PL!H47/PL!H11,0)</f>
        <v>0</v>
      </c>
    </row>
    <row r="76" spans="1:8" x14ac:dyDescent="0.35">
      <c r="A76" s="18">
        <v>61</v>
      </c>
      <c r="B76" s="40" t="s">
        <v>271</v>
      </c>
      <c r="C76" s="40" t="s">
        <v>272</v>
      </c>
      <c r="D76" s="94">
        <f>IFERROR(PL!D17/PL!D11,0)</f>
        <v>0</v>
      </c>
      <c r="E76" s="94">
        <f>IFERROR(PL!E17/PL!E11,0)</f>
        <v>0</v>
      </c>
      <c r="F76" s="94">
        <f>IFERROR(PL!F17/PL!F11,0)</f>
        <v>0</v>
      </c>
      <c r="G76" s="94">
        <f>IFERROR(PL!G17/PL!G11,0)</f>
        <v>0</v>
      </c>
      <c r="H76" s="94">
        <f>IFERROR(PL!H17/PL!H11,0)</f>
        <v>0</v>
      </c>
    </row>
    <row r="77" spans="1:8" x14ac:dyDescent="0.35">
      <c r="A77" s="37"/>
      <c r="B77" s="95"/>
      <c r="C77" s="95"/>
    </row>
    <row r="78" spans="1:8" x14ac:dyDescent="0.35">
      <c r="A78" s="37"/>
      <c r="B78" s="95"/>
      <c r="C78" s="95"/>
    </row>
    <row r="79" spans="1:8" x14ac:dyDescent="0.35">
      <c r="B79" s="41" t="s">
        <v>238</v>
      </c>
    </row>
    <row r="80" spans="1:8" x14ac:dyDescent="0.35">
      <c r="B80" s="7"/>
    </row>
    <row r="81" spans="2:2" x14ac:dyDescent="0.35">
      <c r="B81" s="42"/>
    </row>
    <row r="82" spans="2:2" x14ac:dyDescent="0.35">
      <c r="B82" s="42"/>
    </row>
    <row r="83" spans="2:2" x14ac:dyDescent="0.35">
      <c r="B83" s="42"/>
    </row>
    <row r="84" spans="2:2" x14ac:dyDescent="0.35">
      <c r="B84" s="42"/>
    </row>
    <row r="85" spans="2:2" x14ac:dyDescent="0.35">
      <c r="B85" s="43"/>
    </row>
  </sheetData>
  <sheetProtection algorithmName="SHA-512" hashValue="Ih/jJNTP4cqn55VUJh6J/Yb0GLFTS4NNePqNLAmxTYVRJjsEuiotl4OBNEO3fk78AVM5kqKinbtlQyST966m2g==" saltValue="Zl3/kabxk7DxcL/R+Cfhtw==" spinCount="100000" sheet="1" objects="1" scenarios="1"/>
  <pageMargins left="0.7" right="0.7" top="0.75" bottom="0.75" header="0.3" footer="0.3"/>
  <pageSetup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showGridLines="0" zoomScale="70" zoomScaleNormal="70" workbookViewId="0">
      <selection activeCell="B14" sqref="B14"/>
    </sheetView>
  </sheetViews>
  <sheetFormatPr defaultColWidth="9.08984375" defaultRowHeight="15" customHeight="1" x14ac:dyDescent="0.35"/>
  <cols>
    <col min="1" max="1" width="11.90625" style="31" customWidth="1"/>
    <col min="2" max="2" width="78.54296875" style="31" customWidth="1"/>
    <col min="3" max="3" width="66" style="31" customWidth="1"/>
    <col min="4" max="4" width="15.26953125" style="31" customWidth="1"/>
    <col min="5" max="5" width="18.453125" style="31" customWidth="1"/>
    <col min="6" max="6" width="12.1796875" style="31" customWidth="1"/>
    <col min="7" max="7" width="14" style="31" customWidth="1"/>
    <col min="8" max="8" width="13.36328125" style="31" customWidth="1"/>
    <col min="9" max="16384" width="9.08984375" style="31"/>
  </cols>
  <sheetData>
    <row r="1" spans="1:8" ht="15" customHeight="1" x14ac:dyDescent="0.35">
      <c r="A1" s="31" t="s">
        <v>273</v>
      </c>
    </row>
    <row r="3" spans="1:8" ht="15" customHeight="1" x14ac:dyDescent="0.35">
      <c r="A3" s="29" t="s">
        <v>277</v>
      </c>
    </row>
    <row r="4" spans="1:8" ht="15" customHeight="1" x14ac:dyDescent="0.35">
      <c r="A4" s="29" t="s">
        <v>259</v>
      </c>
    </row>
    <row r="6" spans="1:8" ht="15" customHeight="1" x14ac:dyDescent="0.35">
      <c r="A6" s="30" t="s">
        <v>301</v>
      </c>
      <c r="D6" s="78"/>
      <c r="E6" s="78"/>
      <c r="F6" s="78"/>
      <c r="G6" s="78"/>
      <c r="H6" s="78"/>
    </row>
    <row r="7" spans="1:8" ht="15" customHeight="1" x14ac:dyDescent="0.35">
      <c r="A7" s="30"/>
      <c r="D7" s="78"/>
      <c r="E7" s="78"/>
      <c r="F7" s="78"/>
      <c r="G7" s="78"/>
      <c r="H7" s="78"/>
    </row>
    <row r="8" spans="1:8" ht="15" customHeight="1" x14ac:dyDescent="0.35">
      <c r="A8" s="32"/>
      <c r="B8" s="44" t="s">
        <v>45</v>
      </c>
      <c r="C8" s="45"/>
      <c r="D8" s="32"/>
      <c r="E8" s="32"/>
      <c r="F8" s="32"/>
      <c r="G8" s="32"/>
      <c r="H8" s="32"/>
    </row>
    <row r="9" spans="1:8" ht="15" customHeight="1" x14ac:dyDescent="0.35">
      <c r="A9" s="32"/>
      <c r="B9" s="44"/>
      <c r="C9" s="45"/>
      <c r="D9" s="79" t="s">
        <v>231</v>
      </c>
      <c r="E9" s="79" t="s">
        <v>232</v>
      </c>
      <c r="F9" s="79" t="s">
        <v>233</v>
      </c>
      <c r="G9" s="79" t="s">
        <v>234</v>
      </c>
      <c r="H9" s="79" t="s">
        <v>235</v>
      </c>
    </row>
    <row r="10" spans="1:8" ht="15" customHeight="1" x14ac:dyDescent="0.35">
      <c r="A10" s="14" t="s">
        <v>4</v>
      </c>
      <c r="B10" s="15" t="s">
        <v>248</v>
      </c>
      <c r="C10" s="15" t="s">
        <v>249</v>
      </c>
      <c r="D10" s="80" t="s">
        <v>227</v>
      </c>
      <c r="E10" s="80" t="s">
        <v>228</v>
      </c>
      <c r="F10" s="80" t="s">
        <v>229</v>
      </c>
      <c r="G10" s="80" t="s">
        <v>113</v>
      </c>
      <c r="H10" s="80" t="s">
        <v>230</v>
      </c>
    </row>
    <row r="11" spans="1:8" ht="14.5" x14ac:dyDescent="0.35">
      <c r="A11" s="16">
        <v>1</v>
      </c>
      <c r="B11" s="17" t="s">
        <v>187</v>
      </c>
      <c r="C11" s="17" t="s">
        <v>189</v>
      </c>
      <c r="D11" s="13">
        <f>D12+D13</f>
        <v>0</v>
      </c>
      <c r="E11" s="13">
        <f>E12+E13</f>
        <v>0</v>
      </c>
      <c r="F11" s="13">
        <f>F12+F13</f>
        <v>0</v>
      </c>
      <c r="G11" s="13">
        <f>G12+G13</f>
        <v>0</v>
      </c>
      <c r="H11" s="13">
        <f t="shared" ref="H11:H49" si="0">SUM(D11:G11)</f>
        <v>0</v>
      </c>
    </row>
    <row r="12" spans="1:8" ht="14.5" x14ac:dyDescent="0.35">
      <c r="A12" s="18">
        <v>1.1000000000000001</v>
      </c>
      <c r="B12" s="19" t="s">
        <v>47</v>
      </c>
      <c r="C12" s="19" t="s">
        <v>48</v>
      </c>
      <c r="D12" s="8"/>
      <c r="E12" s="8"/>
      <c r="F12" s="8"/>
      <c r="G12" s="8"/>
      <c r="H12" s="13">
        <f t="shared" si="0"/>
        <v>0</v>
      </c>
    </row>
    <row r="13" spans="1:8" ht="14.5" x14ac:dyDescent="0.35">
      <c r="A13" s="18">
        <v>1.2</v>
      </c>
      <c r="B13" s="19" t="s">
        <v>49</v>
      </c>
      <c r="C13" s="19" t="s">
        <v>50</v>
      </c>
      <c r="D13" s="8"/>
      <c r="E13" s="8"/>
      <c r="F13" s="8"/>
      <c r="G13" s="8"/>
      <c r="H13" s="13">
        <f t="shared" si="0"/>
        <v>0</v>
      </c>
    </row>
    <row r="14" spans="1:8" ht="14.5" x14ac:dyDescent="0.35">
      <c r="A14" s="16">
        <v>2</v>
      </c>
      <c r="B14" s="17" t="s">
        <v>188</v>
      </c>
      <c r="C14" s="17" t="s">
        <v>294</v>
      </c>
      <c r="D14" s="13">
        <f>D15+D16</f>
        <v>0</v>
      </c>
      <c r="E14" s="13">
        <f>E15+E16</f>
        <v>0</v>
      </c>
      <c r="F14" s="13">
        <f>F15+F16</f>
        <v>0</v>
      </c>
      <c r="G14" s="13">
        <f>G15+G16</f>
        <v>0</v>
      </c>
      <c r="H14" s="13">
        <f t="shared" si="0"/>
        <v>0</v>
      </c>
    </row>
    <row r="15" spans="1:8" ht="14.5" x14ac:dyDescent="0.35">
      <c r="A15" s="18">
        <v>2.1</v>
      </c>
      <c r="B15" s="19" t="s">
        <v>51</v>
      </c>
      <c r="C15" s="19" t="s">
        <v>295</v>
      </c>
      <c r="D15" s="8"/>
      <c r="E15" s="8"/>
      <c r="F15" s="8"/>
      <c r="G15" s="8"/>
      <c r="H15" s="13">
        <f t="shared" si="0"/>
        <v>0</v>
      </c>
    </row>
    <row r="16" spans="1:8" ht="14.5" x14ac:dyDescent="0.35">
      <c r="A16" s="18">
        <v>2.2000000000000002</v>
      </c>
      <c r="B16" s="19" t="s">
        <v>52</v>
      </c>
      <c r="C16" s="19" t="s">
        <v>296</v>
      </c>
      <c r="D16" s="8"/>
      <c r="E16" s="8"/>
      <c r="F16" s="8"/>
      <c r="G16" s="8"/>
      <c r="H16" s="13">
        <f t="shared" si="0"/>
        <v>0</v>
      </c>
    </row>
    <row r="17" spans="1:21" ht="14.5" x14ac:dyDescent="0.35">
      <c r="A17" s="16">
        <v>3</v>
      </c>
      <c r="B17" s="17" t="s">
        <v>191</v>
      </c>
      <c r="C17" s="17" t="s">
        <v>46</v>
      </c>
      <c r="D17" s="13">
        <f>D11-D14</f>
        <v>0</v>
      </c>
      <c r="E17" s="13">
        <f>E11-E14</f>
        <v>0</v>
      </c>
      <c r="F17" s="13">
        <f>F11-F14</f>
        <v>0</v>
      </c>
      <c r="G17" s="13">
        <f>G11-G14</f>
        <v>0</v>
      </c>
      <c r="H17" s="13">
        <f t="shared" si="0"/>
        <v>0</v>
      </c>
    </row>
    <row r="18" spans="1:21" ht="14.5" x14ac:dyDescent="0.35">
      <c r="A18" s="18">
        <v>4</v>
      </c>
      <c r="B18" s="20" t="s">
        <v>55</v>
      </c>
      <c r="C18" s="20" t="s">
        <v>56</v>
      </c>
      <c r="D18" s="8"/>
      <c r="E18" s="8"/>
      <c r="F18" s="8"/>
      <c r="G18" s="8"/>
      <c r="H18" s="13">
        <f t="shared" si="0"/>
        <v>0</v>
      </c>
    </row>
    <row r="19" spans="1:21" ht="15" customHeight="1" x14ac:dyDescent="0.35">
      <c r="A19" s="18">
        <v>5</v>
      </c>
      <c r="B19" s="20" t="s">
        <v>151</v>
      </c>
      <c r="C19" s="20" t="s">
        <v>201</v>
      </c>
      <c r="D19" s="8"/>
      <c r="E19" s="8"/>
      <c r="F19" s="8"/>
      <c r="G19" s="8"/>
      <c r="H19" s="13">
        <f t="shared" si="0"/>
        <v>0</v>
      </c>
    </row>
    <row r="20" spans="1:21" ht="15" customHeight="1" x14ac:dyDescent="0.35">
      <c r="A20" s="18">
        <v>6</v>
      </c>
      <c r="B20" s="20" t="s">
        <v>57</v>
      </c>
      <c r="C20" s="20" t="s">
        <v>202</v>
      </c>
      <c r="D20" s="8"/>
      <c r="E20" s="8"/>
      <c r="F20" s="8"/>
      <c r="G20" s="8"/>
      <c r="H20" s="13">
        <f t="shared" si="0"/>
        <v>0</v>
      </c>
    </row>
    <row r="21" spans="1:21" ht="15" customHeight="1" x14ac:dyDescent="0.35">
      <c r="A21" s="18">
        <v>7</v>
      </c>
      <c r="B21" s="20" t="s">
        <v>58</v>
      </c>
      <c r="C21" s="20" t="s">
        <v>203</v>
      </c>
      <c r="D21" s="8"/>
      <c r="E21" s="8"/>
      <c r="F21" s="8"/>
      <c r="G21" s="8"/>
      <c r="H21" s="13">
        <f t="shared" si="0"/>
        <v>0</v>
      </c>
    </row>
    <row r="22" spans="1:21" ht="15" customHeight="1" x14ac:dyDescent="0.35">
      <c r="A22" s="18">
        <v>8</v>
      </c>
      <c r="B22" s="20" t="s">
        <v>59</v>
      </c>
      <c r="C22" s="20" t="s">
        <v>60</v>
      </c>
      <c r="D22" s="8"/>
      <c r="E22" s="8"/>
      <c r="F22" s="8"/>
      <c r="G22" s="8"/>
      <c r="H22" s="13">
        <f t="shared" si="0"/>
        <v>0</v>
      </c>
    </row>
    <row r="23" spans="1:21" ht="15" customHeight="1" x14ac:dyDescent="0.35">
      <c r="A23" s="18">
        <v>9</v>
      </c>
      <c r="B23" s="20" t="s">
        <v>53</v>
      </c>
      <c r="C23" s="20" t="s">
        <v>54</v>
      </c>
      <c r="D23" s="8"/>
      <c r="E23" s="8"/>
      <c r="F23" s="8"/>
      <c r="G23" s="8"/>
      <c r="H23" s="13">
        <f t="shared" si="0"/>
        <v>0</v>
      </c>
    </row>
    <row r="24" spans="1:21" ht="15" customHeight="1" x14ac:dyDescent="0.35">
      <c r="A24" s="18">
        <v>10</v>
      </c>
      <c r="B24" s="20" t="s">
        <v>192</v>
      </c>
      <c r="C24" s="20" t="s">
        <v>193</v>
      </c>
      <c r="D24" s="8"/>
      <c r="E24" s="8"/>
      <c r="F24" s="8"/>
      <c r="G24" s="8"/>
      <c r="H24" s="13">
        <f t="shared" si="0"/>
        <v>0</v>
      </c>
      <c r="I24" s="32"/>
      <c r="J24" s="32"/>
      <c r="K24" s="32"/>
      <c r="L24" s="32"/>
      <c r="M24" s="32"/>
      <c r="N24" s="32"/>
      <c r="O24" s="32"/>
      <c r="P24" s="55"/>
      <c r="Q24" s="55"/>
      <c r="R24" s="55"/>
      <c r="S24" s="55"/>
      <c r="T24" s="55"/>
      <c r="U24" s="55"/>
    </row>
    <row r="25" spans="1:21" ht="15" customHeight="1" x14ac:dyDescent="0.35">
      <c r="A25" s="18">
        <v>11</v>
      </c>
      <c r="B25" s="20" t="s">
        <v>194</v>
      </c>
      <c r="C25" s="20" t="s">
        <v>195</v>
      </c>
      <c r="D25" s="8"/>
      <c r="E25" s="8"/>
      <c r="F25" s="8"/>
      <c r="G25" s="8"/>
      <c r="H25" s="13">
        <f t="shared" si="0"/>
        <v>0</v>
      </c>
      <c r="I25" s="32"/>
      <c r="J25" s="32"/>
      <c r="K25" s="32"/>
      <c r="L25" s="32"/>
      <c r="M25" s="32"/>
      <c r="N25" s="32"/>
      <c r="O25" s="32"/>
    </row>
    <row r="26" spans="1:21" ht="15" customHeight="1" x14ac:dyDescent="0.35">
      <c r="A26" s="18">
        <v>12</v>
      </c>
      <c r="B26" s="20" t="s">
        <v>61</v>
      </c>
      <c r="C26" s="20" t="s">
        <v>204</v>
      </c>
      <c r="D26" s="8"/>
      <c r="E26" s="8"/>
      <c r="F26" s="8"/>
      <c r="G26" s="8"/>
      <c r="H26" s="13">
        <f t="shared" si="0"/>
        <v>0</v>
      </c>
    </row>
    <row r="27" spans="1:21" ht="15" customHeight="1" x14ac:dyDescent="0.35">
      <c r="A27" s="18">
        <v>13</v>
      </c>
      <c r="B27" s="20" t="s">
        <v>62</v>
      </c>
      <c r="C27" s="20" t="s">
        <v>63</v>
      </c>
      <c r="D27" s="8"/>
      <c r="E27" s="8"/>
      <c r="F27" s="8"/>
      <c r="G27" s="8"/>
      <c r="H27" s="13">
        <f t="shared" si="0"/>
        <v>0</v>
      </c>
    </row>
    <row r="28" spans="1:21" ht="15" customHeight="1" x14ac:dyDescent="0.35">
      <c r="A28" s="18">
        <v>14</v>
      </c>
      <c r="B28" s="20" t="s">
        <v>64</v>
      </c>
      <c r="C28" s="20" t="s">
        <v>205</v>
      </c>
      <c r="D28" s="8"/>
      <c r="E28" s="8"/>
      <c r="F28" s="8"/>
      <c r="G28" s="8"/>
      <c r="H28" s="13">
        <f t="shared" si="0"/>
        <v>0</v>
      </c>
    </row>
    <row r="29" spans="1:21" ht="15" customHeight="1" x14ac:dyDescent="0.35">
      <c r="A29" s="18">
        <v>15</v>
      </c>
      <c r="B29" s="20" t="s">
        <v>65</v>
      </c>
      <c r="C29" s="20" t="s">
        <v>297</v>
      </c>
      <c r="D29" s="8"/>
      <c r="E29" s="8"/>
      <c r="F29" s="8"/>
      <c r="G29" s="8"/>
      <c r="H29" s="13">
        <f t="shared" si="0"/>
        <v>0</v>
      </c>
    </row>
    <row r="30" spans="1:21" ht="15" customHeight="1" x14ac:dyDescent="0.35">
      <c r="A30" s="18">
        <v>16</v>
      </c>
      <c r="B30" s="20" t="s">
        <v>66</v>
      </c>
      <c r="C30" s="20" t="s">
        <v>298</v>
      </c>
      <c r="D30" s="8"/>
      <c r="E30" s="8"/>
      <c r="F30" s="8"/>
      <c r="G30" s="8"/>
      <c r="H30" s="13">
        <f t="shared" si="0"/>
        <v>0</v>
      </c>
    </row>
    <row r="31" spans="1:21" ht="15" customHeight="1" x14ac:dyDescent="0.35">
      <c r="A31" s="18">
        <v>17</v>
      </c>
      <c r="B31" s="20" t="s">
        <v>67</v>
      </c>
      <c r="C31" s="20" t="s">
        <v>299</v>
      </c>
      <c r="D31" s="8"/>
      <c r="E31" s="8"/>
      <c r="F31" s="8"/>
      <c r="G31" s="8"/>
      <c r="H31" s="13">
        <f t="shared" si="0"/>
        <v>0</v>
      </c>
    </row>
    <row r="32" spans="1:21" ht="15" customHeight="1" x14ac:dyDescent="0.35">
      <c r="A32" s="18">
        <v>18</v>
      </c>
      <c r="B32" s="20" t="s">
        <v>207</v>
      </c>
      <c r="C32" s="20" t="s">
        <v>206</v>
      </c>
      <c r="D32" s="8"/>
      <c r="E32" s="8"/>
      <c r="F32" s="8"/>
      <c r="G32" s="8"/>
      <c r="H32" s="13">
        <f t="shared" si="0"/>
        <v>0</v>
      </c>
    </row>
    <row r="33" spans="1:9" ht="15" customHeight="1" x14ac:dyDescent="0.35">
      <c r="A33" s="18">
        <v>19</v>
      </c>
      <c r="B33" s="20" t="s">
        <v>222</v>
      </c>
      <c r="C33" s="20" t="s">
        <v>223</v>
      </c>
      <c r="D33" s="8"/>
      <c r="E33" s="8"/>
      <c r="F33" s="8"/>
      <c r="G33" s="8"/>
      <c r="H33" s="13">
        <f>SUM(D33:G33)</f>
        <v>0</v>
      </c>
    </row>
    <row r="34" spans="1:9" ht="15" customHeight="1" x14ac:dyDescent="0.35">
      <c r="A34" s="18">
        <v>20</v>
      </c>
      <c r="B34" s="20" t="s">
        <v>152</v>
      </c>
      <c r="C34" s="20" t="s">
        <v>200</v>
      </c>
      <c r="D34" s="8"/>
      <c r="E34" s="8"/>
      <c r="F34" s="8"/>
      <c r="G34" s="8"/>
      <c r="H34" s="13">
        <f t="shared" si="0"/>
        <v>0</v>
      </c>
    </row>
    <row r="35" spans="1:9" ht="15" customHeight="1" x14ac:dyDescent="0.35">
      <c r="A35" s="18">
        <v>21</v>
      </c>
      <c r="B35" s="20" t="s">
        <v>153</v>
      </c>
      <c r="C35" s="20" t="s">
        <v>199</v>
      </c>
      <c r="D35" s="8"/>
      <c r="E35" s="8"/>
      <c r="F35" s="8"/>
      <c r="G35" s="8"/>
      <c r="H35" s="13">
        <f t="shared" si="0"/>
        <v>0</v>
      </c>
    </row>
    <row r="36" spans="1:9" ht="15" customHeight="1" x14ac:dyDescent="0.35">
      <c r="A36" s="18">
        <v>22</v>
      </c>
      <c r="B36" s="20" t="s">
        <v>154</v>
      </c>
      <c r="C36" s="20" t="s">
        <v>208</v>
      </c>
      <c r="D36" s="8"/>
      <c r="E36" s="8"/>
      <c r="F36" s="8"/>
      <c r="G36" s="8"/>
      <c r="H36" s="13">
        <f t="shared" si="0"/>
        <v>0</v>
      </c>
    </row>
    <row r="37" spans="1:9" ht="29" x14ac:dyDescent="0.35">
      <c r="A37" s="18">
        <v>23</v>
      </c>
      <c r="B37" s="81" t="s">
        <v>157</v>
      </c>
      <c r="C37" s="81" t="s">
        <v>209</v>
      </c>
      <c r="D37" s="8"/>
      <c r="E37" s="8"/>
      <c r="F37" s="8"/>
      <c r="G37" s="8"/>
      <c r="H37" s="13">
        <f t="shared" si="0"/>
        <v>0</v>
      </c>
      <c r="I37" s="32"/>
    </row>
    <row r="38" spans="1:9" ht="29" x14ac:dyDescent="0.35">
      <c r="A38" s="18">
        <v>24</v>
      </c>
      <c r="B38" s="81" t="s">
        <v>186</v>
      </c>
      <c r="C38" s="81" t="s">
        <v>210</v>
      </c>
      <c r="D38" s="8"/>
      <c r="E38" s="8"/>
      <c r="F38" s="8"/>
      <c r="G38" s="8"/>
      <c r="H38" s="13">
        <f t="shared" si="0"/>
        <v>0</v>
      </c>
      <c r="I38" s="32"/>
    </row>
    <row r="39" spans="1:9" ht="14.5" x14ac:dyDescent="0.35">
      <c r="A39" s="18">
        <v>25</v>
      </c>
      <c r="B39" s="20" t="s">
        <v>155</v>
      </c>
      <c r="C39" s="81" t="s">
        <v>211</v>
      </c>
      <c r="D39" s="8"/>
      <c r="E39" s="8"/>
      <c r="F39" s="8"/>
      <c r="G39" s="8"/>
      <c r="H39" s="13">
        <f t="shared" si="0"/>
        <v>0</v>
      </c>
      <c r="I39" s="32"/>
    </row>
    <row r="40" spans="1:9" ht="29" x14ac:dyDescent="0.35">
      <c r="A40" s="18">
        <v>26</v>
      </c>
      <c r="B40" s="81" t="s">
        <v>156</v>
      </c>
      <c r="C40" s="81" t="s">
        <v>212</v>
      </c>
      <c r="D40" s="8"/>
      <c r="E40" s="8"/>
      <c r="F40" s="8"/>
      <c r="G40" s="8"/>
      <c r="H40" s="13">
        <f t="shared" si="0"/>
        <v>0</v>
      </c>
      <c r="I40" s="78"/>
    </row>
    <row r="41" spans="1:9" s="78" customFormat="1" ht="15" customHeight="1" x14ac:dyDescent="0.35">
      <c r="A41" s="18">
        <v>27</v>
      </c>
      <c r="B41" s="20" t="s">
        <v>196</v>
      </c>
      <c r="C41" s="20" t="s">
        <v>213</v>
      </c>
      <c r="D41" s="8"/>
      <c r="E41" s="8"/>
      <c r="F41" s="8"/>
      <c r="G41" s="8"/>
      <c r="H41" s="13">
        <f t="shared" si="0"/>
        <v>0</v>
      </c>
    </row>
    <row r="42" spans="1:9" ht="15" customHeight="1" x14ac:dyDescent="0.35">
      <c r="A42" s="18">
        <v>28</v>
      </c>
      <c r="B42" s="21" t="s">
        <v>214</v>
      </c>
      <c r="C42" s="21" t="s">
        <v>215</v>
      </c>
      <c r="D42" s="13">
        <f>SUM(D17:D41)</f>
        <v>0</v>
      </c>
      <c r="E42" s="13">
        <f>SUM(E17:E41)</f>
        <v>0</v>
      </c>
      <c r="F42" s="13">
        <f>SUM(F17:F41)</f>
        <v>0</v>
      </c>
      <c r="G42" s="13">
        <f>SUM(G17:G41)</f>
        <v>0</v>
      </c>
      <c r="H42" s="13">
        <f t="shared" si="0"/>
        <v>0</v>
      </c>
    </row>
    <row r="43" spans="1:9" ht="15" customHeight="1" x14ac:dyDescent="0.35">
      <c r="A43" s="18">
        <v>29</v>
      </c>
      <c r="B43" s="20" t="s">
        <v>68</v>
      </c>
      <c r="C43" s="20" t="s">
        <v>69</v>
      </c>
      <c r="D43" s="9"/>
      <c r="E43" s="9"/>
      <c r="F43" s="9"/>
      <c r="G43" s="9"/>
      <c r="H43" s="13">
        <f t="shared" si="0"/>
        <v>0</v>
      </c>
    </row>
    <row r="44" spans="1:9" ht="15" customHeight="1" x14ac:dyDescent="0.35">
      <c r="A44" s="18">
        <v>30</v>
      </c>
      <c r="B44" s="21" t="s">
        <v>70</v>
      </c>
      <c r="C44" s="21" t="s">
        <v>71</v>
      </c>
      <c r="D44" s="13">
        <f>SUM(D42:D43)</f>
        <v>0</v>
      </c>
      <c r="E44" s="13">
        <f>SUM(E42:E43)</f>
        <v>0</v>
      </c>
      <c r="F44" s="13">
        <f>SUM(F42:F43)</f>
        <v>0</v>
      </c>
      <c r="G44" s="13">
        <f>SUM(G42:G43)</f>
        <v>0</v>
      </c>
      <c r="H44" s="13">
        <f t="shared" si="0"/>
        <v>0</v>
      </c>
    </row>
    <row r="45" spans="1:9" ht="15" customHeight="1" x14ac:dyDescent="0.35">
      <c r="A45" s="18">
        <v>31</v>
      </c>
      <c r="B45" s="20" t="s">
        <v>190</v>
      </c>
      <c r="C45" s="20" t="s">
        <v>197</v>
      </c>
      <c r="D45" s="9"/>
      <c r="E45" s="9"/>
      <c r="F45" s="9"/>
      <c r="G45" s="9"/>
      <c r="H45" s="13">
        <f t="shared" si="0"/>
        <v>0</v>
      </c>
    </row>
    <row r="46" spans="1:9" ht="15" customHeight="1" x14ac:dyDescent="0.35">
      <c r="A46" s="18">
        <v>32</v>
      </c>
      <c r="B46" s="20" t="s">
        <v>185</v>
      </c>
      <c r="C46" s="20" t="s">
        <v>198</v>
      </c>
      <c r="D46" s="8"/>
      <c r="E46" s="8"/>
      <c r="F46" s="8"/>
      <c r="G46" s="8"/>
      <c r="H46" s="13">
        <f t="shared" si="0"/>
        <v>0</v>
      </c>
    </row>
    <row r="47" spans="1:9" ht="15" customHeight="1" x14ac:dyDescent="0.35">
      <c r="A47" s="18">
        <v>33</v>
      </c>
      <c r="B47" s="21" t="s">
        <v>72</v>
      </c>
      <c r="C47" s="21" t="s">
        <v>73</v>
      </c>
      <c r="D47" s="13">
        <f>SUM(D44:D46)</f>
        <v>0</v>
      </c>
      <c r="E47" s="13">
        <f>SUM(E44:E46)</f>
        <v>0</v>
      </c>
      <c r="F47" s="13">
        <f>SUM(F44:F46)</f>
        <v>0</v>
      </c>
      <c r="G47" s="13">
        <f>SUM(G44:G46)</f>
        <v>0</v>
      </c>
      <c r="H47" s="13">
        <f t="shared" si="0"/>
        <v>0</v>
      </c>
    </row>
    <row r="48" spans="1:9" ht="15" customHeight="1" x14ac:dyDescent="0.35">
      <c r="A48" s="18">
        <v>34</v>
      </c>
      <c r="B48" s="20" t="s">
        <v>225</v>
      </c>
      <c r="C48" s="22" t="s">
        <v>226</v>
      </c>
      <c r="D48" s="53"/>
      <c r="E48" s="53"/>
      <c r="F48" s="53"/>
      <c r="G48" s="53"/>
      <c r="H48" s="13">
        <f t="shared" si="0"/>
        <v>0</v>
      </c>
    </row>
    <row r="49" spans="1:8" ht="15" customHeight="1" x14ac:dyDescent="0.35">
      <c r="A49" s="18">
        <v>35</v>
      </c>
      <c r="B49" s="22" t="s">
        <v>217</v>
      </c>
      <c r="C49" s="22" t="s">
        <v>216</v>
      </c>
      <c r="D49" s="10"/>
      <c r="E49" s="10"/>
      <c r="F49" s="10"/>
      <c r="G49" s="10"/>
      <c r="H49" s="13">
        <f t="shared" si="0"/>
        <v>0</v>
      </c>
    </row>
    <row r="50" spans="1:8" ht="15" customHeight="1" x14ac:dyDescent="0.35">
      <c r="A50" s="37"/>
      <c r="B50" s="46"/>
      <c r="C50" s="46"/>
      <c r="D50" s="47"/>
      <c r="E50" s="47"/>
      <c r="F50" s="47"/>
      <c r="G50" s="47"/>
    </row>
    <row r="52" spans="1:8" ht="15" customHeight="1" x14ac:dyDescent="0.35">
      <c r="A52" s="82"/>
      <c r="B52" s="41" t="s">
        <v>238</v>
      </c>
      <c r="C52" s="41"/>
      <c r="D52" s="41"/>
    </row>
    <row r="53" spans="1:8" ht="15" customHeight="1" x14ac:dyDescent="0.35">
      <c r="B53" s="7"/>
    </row>
    <row r="54" spans="1:8" ht="15" customHeight="1" x14ac:dyDescent="0.35">
      <c r="B54" s="42"/>
    </row>
    <row r="55" spans="1:8" ht="15" customHeight="1" x14ac:dyDescent="0.35">
      <c r="B55" s="42"/>
    </row>
    <row r="56" spans="1:8" ht="15" customHeight="1" x14ac:dyDescent="0.35">
      <c r="B56" s="42"/>
    </row>
    <row r="57" spans="1:8" ht="15" customHeight="1" x14ac:dyDescent="0.35">
      <c r="B57" s="42"/>
    </row>
    <row r="58" spans="1:8" ht="15" customHeight="1" x14ac:dyDescent="0.35">
      <c r="B58" s="43"/>
    </row>
  </sheetData>
  <sheetProtection algorithmName="SHA-512" hashValue="EXR01DU/guNFvNXsp0vpZKYXZ5iG91kLcSarIXV96Ga0wzlgAiWHj/w8pKX5o6/ntt/KaPj7fUMIeLO9gO8QGQ==" saltValue="klVqrxPfPNWwoWpwwF7VOg==" spinCount="100000" sheet="1" objects="1" scenarios="1"/>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0"/>
  <sheetViews>
    <sheetView showGridLines="0" zoomScale="70" zoomScaleNormal="70" workbookViewId="0">
      <selection activeCell="M10" sqref="M10"/>
    </sheetView>
  </sheetViews>
  <sheetFormatPr defaultColWidth="9" defaultRowHeight="14.5" x14ac:dyDescent="0.35"/>
  <cols>
    <col min="1" max="1" width="23.453125" style="97" customWidth="1"/>
    <col min="2" max="2" width="17.36328125" style="54" customWidth="1"/>
    <col min="3" max="3" width="13.6328125" style="54" customWidth="1"/>
    <col min="4" max="4" width="22.90625" style="54" customWidth="1"/>
    <col min="5" max="5" width="23.90625" style="54" customWidth="1"/>
    <col min="6" max="6" width="24.6328125" style="54" bestFit="1" customWidth="1"/>
    <col min="7" max="7" width="34.453125" style="54" bestFit="1" customWidth="1"/>
    <col min="8" max="8" width="32.54296875" style="54" customWidth="1"/>
    <col min="9" max="10" width="28.90625" style="54" customWidth="1"/>
    <col min="11" max="11" width="19.453125" style="54" customWidth="1"/>
    <col min="12" max="12" width="16.453125" style="65" customWidth="1"/>
    <col min="13" max="13" width="15.453125" style="65" bestFit="1" customWidth="1"/>
    <col min="14" max="14" width="16.08984375" style="65" customWidth="1"/>
    <col min="15" max="15" width="11.54296875" style="54" bestFit="1" customWidth="1"/>
    <col min="16" max="18" width="9" style="54"/>
    <col min="19" max="19" width="18.54296875" style="63" bestFit="1" customWidth="1"/>
    <col min="20" max="20" width="19.6328125" style="63" bestFit="1" customWidth="1"/>
    <col min="21" max="21" width="28.453125" style="63" bestFit="1" customWidth="1"/>
    <col min="22" max="22" width="38.08984375" style="63" bestFit="1" customWidth="1"/>
    <col min="23" max="23" width="26.36328125" style="63" bestFit="1" customWidth="1"/>
    <col min="24" max="24" width="36.36328125" style="63" bestFit="1" customWidth="1"/>
    <col min="25" max="25" width="15.54296875" style="63" bestFit="1" customWidth="1"/>
    <col min="26" max="26" width="30.90625" style="54" bestFit="1" customWidth="1"/>
    <col min="27" max="29" width="36.90625" style="54" customWidth="1"/>
    <col min="30" max="16384" width="9" style="54"/>
  </cols>
  <sheetData>
    <row r="1" spans="1:26" x14ac:dyDescent="0.35">
      <c r="A1" s="71" t="s">
        <v>274</v>
      </c>
      <c r="B1" s="31"/>
      <c r="C1" s="31"/>
      <c r="D1" s="31"/>
      <c r="E1" s="31"/>
      <c r="F1" s="31"/>
      <c r="G1" s="31"/>
      <c r="H1" s="31"/>
      <c r="I1" s="31"/>
      <c r="J1" s="31"/>
      <c r="K1" s="31"/>
      <c r="L1" s="72"/>
      <c r="M1" s="72"/>
      <c r="N1" s="72"/>
    </row>
    <row r="2" spans="1:26" x14ac:dyDescent="0.35">
      <c r="A2" s="73"/>
      <c r="B2" s="31"/>
      <c r="C2" s="31"/>
      <c r="D2" s="31"/>
      <c r="E2" s="31"/>
      <c r="F2" s="31"/>
      <c r="G2" s="31"/>
      <c r="H2" s="31"/>
      <c r="I2" s="31"/>
      <c r="J2" s="31"/>
      <c r="K2" s="31"/>
      <c r="L2" s="72"/>
      <c r="M2" s="72"/>
      <c r="N2" s="72"/>
    </row>
    <row r="3" spans="1:26" x14ac:dyDescent="0.35">
      <c r="A3" s="29" t="s">
        <v>284</v>
      </c>
      <c r="B3" s="31"/>
      <c r="C3" s="31"/>
      <c r="D3" s="31"/>
      <c r="E3" s="31"/>
      <c r="F3" s="31"/>
      <c r="G3" s="31"/>
      <c r="H3" s="31"/>
      <c r="I3" s="31"/>
      <c r="J3" s="31"/>
      <c r="K3" s="31"/>
      <c r="L3" s="31"/>
      <c r="M3" s="31"/>
      <c r="N3" s="31"/>
      <c r="S3" s="49"/>
      <c r="T3" s="49"/>
      <c r="U3" s="49"/>
      <c r="V3" s="49"/>
      <c r="W3" s="49"/>
      <c r="X3" s="49"/>
      <c r="Y3" s="49"/>
      <c r="Z3" s="49"/>
    </row>
    <row r="4" spans="1:26" x14ac:dyDescent="0.35">
      <c r="A4" s="29" t="s">
        <v>256</v>
      </c>
      <c r="B4" s="31"/>
      <c r="C4" s="31"/>
      <c r="D4" s="31"/>
      <c r="E4" s="31"/>
      <c r="F4" s="31"/>
      <c r="G4" s="31"/>
      <c r="H4" s="31"/>
      <c r="I4" s="31"/>
      <c r="J4" s="31"/>
      <c r="K4" s="31"/>
      <c r="L4" s="31"/>
      <c r="M4" s="31"/>
      <c r="N4" s="31"/>
      <c r="S4" s="49"/>
      <c r="T4" s="49"/>
      <c r="U4" s="49"/>
      <c r="V4" s="49"/>
      <c r="W4" s="49"/>
      <c r="X4" s="49"/>
      <c r="Y4" s="49"/>
      <c r="Z4" s="49"/>
    </row>
    <row r="5" spans="1:26" x14ac:dyDescent="0.35">
      <c r="A5" s="29"/>
      <c r="B5" s="31"/>
      <c r="C5" s="31"/>
      <c r="D5" s="31"/>
      <c r="E5" s="31"/>
      <c r="F5" s="31"/>
      <c r="G5" s="31"/>
      <c r="H5" s="31"/>
      <c r="I5" s="31"/>
      <c r="J5" s="31"/>
      <c r="K5" s="31"/>
      <c r="L5" s="31"/>
      <c r="M5" s="31"/>
      <c r="N5" s="31"/>
      <c r="S5" s="49"/>
      <c r="T5" s="49"/>
      <c r="U5" s="49"/>
      <c r="V5" s="49"/>
      <c r="W5" s="49"/>
      <c r="X5" s="49"/>
      <c r="Y5" s="49"/>
      <c r="Z5" s="49"/>
    </row>
    <row r="6" spans="1:26" ht="58" x14ac:dyDescent="0.35">
      <c r="A6" s="56" t="s">
        <v>246</v>
      </c>
      <c r="B6" s="57" t="s">
        <v>82</v>
      </c>
      <c r="C6" s="57" t="s">
        <v>83</v>
      </c>
      <c r="D6" s="57" t="s">
        <v>84</v>
      </c>
      <c r="E6" s="57" t="s">
        <v>85</v>
      </c>
      <c r="F6" s="57" t="s">
        <v>86</v>
      </c>
      <c r="G6" s="57" t="s">
        <v>87</v>
      </c>
      <c r="H6" s="57" t="s">
        <v>88</v>
      </c>
      <c r="I6" s="57" t="s">
        <v>241</v>
      </c>
      <c r="J6" s="57" t="s">
        <v>89</v>
      </c>
      <c r="K6" s="57" t="s">
        <v>254</v>
      </c>
      <c r="L6" s="74" t="s">
        <v>253</v>
      </c>
      <c r="M6" s="74" t="s">
        <v>306</v>
      </c>
      <c r="N6" s="74" t="s">
        <v>308</v>
      </c>
      <c r="O6" s="75"/>
      <c r="P6" s="75"/>
      <c r="S6" s="59"/>
      <c r="T6" s="59"/>
      <c r="U6" s="59"/>
      <c r="V6" s="59"/>
      <c r="W6" s="59"/>
      <c r="X6" s="59"/>
      <c r="Y6" s="59"/>
      <c r="Z6" s="59"/>
    </row>
    <row r="7" spans="1:26" x14ac:dyDescent="0.35">
      <c r="A7" s="60">
        <v>1</v>
      </c>
      <c r="B7" s="60">
        <v>2</v>
      </c>
      <c r="C7" s="60">
        <v>3</v>
      </c>
      <c r="D7" s="60">
        <v>4</v>
      </c>
      <c r="E7" s="60">
        <v>5</v>
      </c>
      <c r="F7" s="60">
        <v>6</v>
      </c>
      <c r="G7" s="60">
        <v>7</v>
      </c>
      <c r="H7" s="60">
        <v>8</v>
      </c>
      <c r="I7" s="60">
        <v>9</v>
      </c>
      <c r="J7" s="60">
        <v>10</v>
      </c>
      <c r="K7" s="60">
        <v>11</v>
      </c>
      <c r="L7" s="60">
        <v>12</v>
      </c>
      <c r="M7" s="60">
        <v>13</v>
      </c>
      <c r="N7" s="60">
        <v>14</v>
      </c>
      <c r="S7" s="49"/>
      <c r="T7" s="49"/>
      <c r="U7" s="49"/>
      <c r="V7" s="49"/>
      <c r="W7" s="62"/>
      <c r="X7" s="49"/>
      <c r="Y7" s="49"/>
      <c r="Z7" s="62"/>
    </row>
    <row r="8" spans="1:26" x14ac:dyDescent="0.35">
      <c r="B8" s="63"/>
      <c r="C8" s="63"/>
      <c r="D8" s="63"/>
      <c r="E8" s="63"/>
      <c r="F8" s="64"/>
      <c r="G8" s="63"/>
      <c r="H8" s="63"/>
      <c r="I8" s="64"/>
      <c r="J8" s="64"/>
      <c r="K8" s="64"/>
      <c r="L8" s="76"/>
      <c r="M8" s="76"/>
      <c r="N8" s="76"/>
      <c r="O8" s="77"/>
      <c r="P8" s="63"/>
      <c r="S8" s="49"/>
      <c r="T8" s="49"/>
      <c r="U8" s="49"/>
      <c r="V8" s="62"/>
      <c r="W8" s="49"/>
      <c r="X8" s="62"/>
      <c r="Y8" s="49"/>
      <c r="Z8" s="62"/>
    </row>
    <row r="9" spans="1:26" x14ac:dyDescent="0.35">
      <c r="B9" s="63"/>
      <c r="C9" s="63"/>
      <c r="D9" s="63"/>
      <c r="E9" s="63"/>
      <c r="F9" s="64"/>
      <c r="G9" s="63"/>
      <c r="H9" s="63"/>
      <c r="I9" s="64"/>
      <c r="J9" s="64"/>
      <c r="K9" s="64"/>
      <c r="L9" s="76"/>
      <c r="M9" s="76"/>
      <c r="N9" s="76"/>
      <c r="O9" s="63"/>
      <c r="P9" s="63"/>
      <c r="S9" s="49"/>
      <c r="T9" s="49"/>
      <c r="U9" s="49"/>
      <c r="V9" s="62"/>
      <c r="W9" s="62"/>
      <c r="X9" s="49"/>
      <c r="Y9" s="62"/>
      <c r="Z9" s="62"/>
    </row>
    <row r="10" spans="1:26" x14ac:dyDescent="0.35">
      <c r="B10" s="63"/>
      <c r="C10" s="63"/>
      <c r="D10" s="63"/>
      <c r="E10" s="63"/>
      <c r="F10" s="64"/>
      <c r="G10" s="63"/>
      <c r="H10" s="63"/>
      <c r="I10" s="64"/>
      <c r="J10" s="64"/>
      <c r="K10" s="64"/>
      <c r="L10" s="76"/>
      <c r="M10" s="76"/>
      <c r="N10" s="76"/>
      <c r="O10" s="63"/>
      <c r="P10" s="63"/>
      <c r="S10" s="49"/>
      <c r="T10" s="49"/>
      <c r="U10" s="49"/>
      <c r="V10" s="62"/>
      <c r="W10" s="49"/>
      <c r="X10" s="49"/>
      <c r="Y10" s="49"/>
      <c r="Z10" s="62"/>
    </row>
    <row r="11" spans="1:26" x14ac:dyDescent="0.35">
      <c r="B11" s="63"/>
      <c r="C11" s="63"/>
      <c r="D11" s="63"/>
      <c r="E11" s="63"/>
      <c r="F11" s="64"/>
      <c r="G11" s="63"/>
      <c r="H11" s="63"/>
      <c r="I11" s="64"/>
      <c r="J11" s="64"/>
      <c r="K11" s="64"/>
      <c r="L11" s="76"/>
      <c r="M11" s="76"/>
      <c r="N11" s="76"/>
      <c r="O11" s="63"/>
      <c r="P11" s="63"/>
      <c r="S11" s="49"/>
      <c r="T11" s="49"/>
      <c r="U11" s="49"/>
      <c r="V11" s="62"/>
      <c r="W11" s="49"/>
      <c r="X11" s="49"/>
      <c r="Y11" s="49"/>
      <c r="Z11" s="62"/>
    </row>
    <row r="12" spans="1:26" x14ac:dyDescent="0.35">
      <c r="B12" s="63"/>
      <c r="C12" s="63"/>
      <c r="D12" s="63"/>
      <c r="E12" s="63"/>
      <c r="F12" s="64"/>
      <c r="G12" s="63"/>
      <c r="H12" s="63"/>
      <c r="I12" s="64"/>
      <c r="J12" s="64"/>
      <c r="K12" s="64"/>
      <c r="L12" s="76"/>
      <c r="M12" s="76"/>
      <c r="N12" s="76"/>
      <c r="O12" s="63"/>
      <c r="P12" s="63"/>
      <c r="S12" s="49"/>
      <c r="T12" s="49"/>
      <c r="U12" s="49"/>
      <c r="V12" s="62"/>
      <c r="W12" s="62"/>
      <c r="X12" s="62"/>
      <c r="Y12" s="62"/>
      <c r="Z12" s="62"/>
    </row>
    <row r="13" spans="1:26" x14ac:dyDescent="0.35">
      <c r="B13" s="63"/>
      <c r="C13" s="63"/>
      <c r="D13" s="63"/>
      <c r="E13" s="63"/>
      <c r="F13" s="64"/>
      <c r="G13" s="63"/>
      <c r="H13" s="63"/>
      <c r="I13" s="64"/>
      <c r="J13" s="64"/>
      <c r="K13" s="64"/>
      <c r="L13" s="76"/>
      <c r="M13" s="76"/>
      <c r="N13" s="76"/>
      <c r="O13" s="63"/>
      <c r="P13" s="63"/>
      <c r="S13" s="49"/>
      <c r="T13" s="49"/>
      <c r="U13" s="49"/>
      <c r="V13" s="49"/>
      <c r="W13" s="49"/>
      <c r="X13" s="62"/>
      <c r="Y13" s="62"/>
      <c r="Z13" s="62"/>
    </row>
    <row r="14" spans="1:26" x14ac:dyDescent="0.35">
      <c r="B14" s="63"/>
      <c r="C14" s="63"/>
      <c r="D14" s="63"/>
      <c r="E14" s="63"/>
      <c r="F14" s="64"/>
      <c r="G14" s="63"/>
      <c r="H14" s="63"/>
      <c r="I14" s="64"/>
      <c r="J14" s="64"/>
      <c r="K14" s="64"/>
      <c r="L14" s="76"/>
      <c r="M14" s="76"/>
      <c r="N14" s="76"/>
      <c r="O14" s="63"/>
      <c r="P14" s="63"/>
      <c r="S14" s="49"/>
      <c r="T14" s="49"/>
      <c r="U14" s="49"/>
      <c r="V14" s="49"/>
      <c r="W14" s="49"/>
      <c r="X14" s="49"/>
      <c r="Y14" s="49"/>
      <c r="Z14" s="62"/>
    </row>
    <row r="15" spans="1:26" x14ac:dyDescent="0.35">
      <c r="B15" s="63"/>
      <c r="C15" s="63"/>
      <c r="D15" s="63"/>
      <c r="E15" s="63"/>
      <c r="F15" s="64"/>
      <c r="G15" s="63"/>
      <c r="H15" s="63"/>
      <c r="I15" s="64"/>
      <c r="J15" s="64"/>
      <c r="K15" s="64"/>
      <c r="L15" s="76"/>
      <c r="S15" s="49"/>
      <c r="T15" s="49"/>
      <c r="U15" s="49"/>
      <c r="V15" s="49"/>
      <c r="W15" s="49"/>
      <c r="X15" s="49"/>
      <c r="Y15" s="49"/>
      <c r="Z15" s="62"/>
    </row>
    <row r="16" spans="1:26" x14ac:dyDescent="0.35">
      <c r="B16" s="63"/>
      <c r="C16" s="63"/>
      <c r="D16" s="63"/>
      <c r="E16" s="63"/>
      <c r="F16" s="64"/>
      <c r="G16" s="63"/>
      <c r="H16" s="63"/>
      <c r="I16" s="64"/>
      <c r="J16" s="64"/>
      <c r="K16" s="64"/>
      <c r="S16" s="49"/>
      <c r="T16" s="49"/>
      <c r="U16" s="49"/>
      <c r="V16" s="49"/>
      <c r="W16" s="49"/>
      <c r="X16" s="49"/>
      <c r="Y16" s="49"/>
      <c r="Z16" s="62"/>
    </row>
    <row r="17" spans="19:26" x14ac:dyDescent="0.35">
      <c r="S17" s="49"/>
      <c r="T17" s="49"/>
      <c r="U17" s="49"/>
      <c r="V17" s="49"/>
      <c r="W17" s="49"/>
      <c r="X17" s="49"/>
      <c r="Y17" s="49"/>
      <c r="Z17" s="62"/>
    </row>
    <row r="18" spans="19:26" x14ac:dyDescent="0.35">
      <c r="S18" s="49"/>
      <c r="T18" s="49"/>
      <c r="U18" s="49"/>
      <c r="V18" s="49"/>
      <c r="W18" s="49"/>
      <c r="X18" s="49"/>
      <c r="Y18" s="49"/>
      <c r="Z18" s="49"/>
    </row>
    <row r="19" spans="19:26" x14ac:dyDescent="0.35">
      <c r="S19" s="49"/>
      <c r="T19" s="49"/>
      <c r="U19" s="49"/>
      <c r="V19" s="49"/>
      <c r="W19" s="49"/>
      <c r="X19" s="49"/>
      <c r="Y19" s="49"/>
      <c r="Z19" s="49"/>
    </row>
    <row r="20" spans="19:26" x14ac:dyDescent="0.35">
      <c r="S20" s="49"/>
      <c r="T20" s="49"/>
      <c r="U20" s="49"/>
      <c r="V20" s="49"/>
      <c r="W20" s="49"/>
      <c r="X20" s="49"/>
      <c r="Y20" s="49"/>
      <c r="Z20" s="49"/>
    </row>
  </sheetData>
  <sheetProtection algorithmName="SHA-512" hashValue="G35cA4u0x0fezowear6f8NZaHz8qBCKmBdtEeH+QyxWROIInzr/EZRaSY1vyAJI97Cy93Bi2mN362TD7EUnYnw==" saltValue="XDOPYiUb7Y35opzuz2KlZA==" spinCount="100000" sheet="1" objects="1" scenarios="1"/>
  <dataValidations count="1">
    <dataValidation type="date" operator="greaterThan" allowBlank="1" showInputMessage="1" showErrorMessage="1" sqref="A8:A1048576">
      <formula1>1</formula1>
    </dataValidation>
  </dataValidations>
  <pageMargins left="0.7" right="0.7" top="0.75" bottom="0.75" header="0.3" footer="0.3"/>
  <pageSetup orientation="portrait" horizontalDpi="90" verticalDpi="90"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არ მოიძებნა!" prompt="გთხოვთ ამოირჩიოთ ჩამოთვლილთაგან ერთი-ერთი! ">
          <x14:formula1>
            <xm:f>MAP!$B$4:$B$9</xm:f>
          </x14:formula1>
          <xm:sqref>B8:B1048576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MAP!$C$4:$C$5</xm:f>
          </x14:formula1>
          <xm:sqref>C8:C1048576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MAP!$D$4:$D$9</xm:f>
          </x14:formula1>
          <xm:sqref>D8:D1048576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MAP!$E$4:$E$9</xm:f>
          </x14:formula1>
          <xm:sqref>E8:E1048576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MAP!$F$4:$F$8</xm:f>
          </x14:formula1>
          <xm:sqref>F8:F1048576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MAP!$G$4:$G$9</xm:f>
          </x14:formula1>
          <xm:sqref>G8:G1048576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MAP!$H$4:$H$7</xm:f>
          </x14:formula1>
          <xm:sqref>H8:H1048576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MAP!$I$4:$I$16</xm:f>
          </x14:formula1>
          <xm:sqref>I8:I1048576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9"/>
  <sheetViews>
    <sheetView showGridLines="0" zoomScale="70" zoomScaleNormal="70" workbookViewId="0">
      <selection activeCell="M8" sqref="M8"/>
    </sheetView>
  </sheetViews>
  <sheetFormatPr defaultRowHeight="14.5" x14ac:dyDescent="0.35"/>
  <cols>
    <col min="1" max="1" width="26.90625" style="70" customWidth="1"/>
    <col min="2" max="2" width="16.6328125" style="54" bestFit="1" customWidth="1"/>
    <col min="3" max="3" width="17.90625" style="54" bestFit="1" customWidth="1"/>
    <col min="4" max="4" width="16.6328125" style="54" bestFit="1" customWidth="1"/>
    <col min="5" max="5" width="34.90625" style="54" bestFit="1" customWidth="1"/>
    <col min="6" max="6" width="20.36328125" style="54" bestFit="1" customWidth="1"/>
    <col min="7" max="7" width="33" style="54" bestFit="1" customWidth="1"/>
    <col min="8" max="8" width="37" style="54" bestFit="1" customWidth="1"/>
    <col min="9" max="11" width="28.90625" style="54" customWidth="1"/>
    <col min="12" max="13" width="15.453125" style="54" bestFit="1" customWidth="1"/>
    <col min="14" max="14" width="12.36328125" style="54" bestFit="1" customWidth="1"/>
    <col min="15" max="18" width="8.7265625" style="54"/>
    <col min="19" max="19" width="18.54296875" style="54" bestFit="1" customWidth="1"/>
    <col min="20" max="20" width="19.6328125" style="54" bestFit="1" customWidth="1"/>
    <col min="21" max="21" width="28.453125" style="54" bestFit="1" customWidth="1"/>
    <col min="22" max="22" width="38.08984375" style="54" bestFit="1" customWidth="1"/>
    <col min="23" max="23" width="48.453125" style="54" bestFit="1" customWidth="1"/>
    <col min="24" max="24" width="40.90625" style="54" bestFit="1" customWidth="1"/>
    <col min="25" max="25" width="15.54296875" style="54" bestFit="1" customWidth="1"/>
    <col min="26" max="26" width="59.6328125" style="54" bestFit="1" customWidth="1"/>
    <col min="27" max="16384" width="8.7265625" style="54"/>
  </cols>
  <sheetData>
    <row r="1" spans="1:26" x14ac:dyDescent="0.35">
      <c r="A1" s="31" t="s">
        <v>275</v>
      </c>
      <c r="B1" s="31"/>
      <c r="C1" s="31"/>
      <c r="D1" s="31"/>
      <c r="E1" s="31"/>
      <c r="F1" s="31"/>
      <c r="G1" s="31"/>
      <c r="H1" s="31"/>
      <c r="I1" s="31"/>
      <c r="J1" s="31"/>
      <c r="K1" s="31"/>
      <c r="L1" s="31"/>
      <c r="M1" s="31"/>
      <c r="N1" s="31"/>
    </row>
    <row r="2" spans="1:26" x14ac:dyDescent="0.35">
      <c r="A2" s="31"/>
      <c r="B2" s="31"/>
      <c r="C2" s="31"/>
      <c r="D2" s="31"/>
      <c r="E2" s="31"/>
      <c r="F2" s="31"/>
      <c r="G2" s="31"/>
      <c r="H2" s="31"/>
      <c r="I2" s="31"/>
      <c r="J2" s="31"/>
      <c r="K2" s="31"/>
      <c r="L2" s="31"/>
      <c r="M2" s="31"/>
      <c r="N2" s="31"/>
    </row>
    <row r="3" spans="1:26" x14ac:dyDescent="0.35">
      <c r="A3" s="29" t="s">
        <v>285</v>
      </c>
      <c r="B3" s="31"/>
      <c r="C3" s="31"/>
      <c r="D3" s="31"/>
      <c r="E3" s="31"/>
      <c r="F3" s="31"/>
      <c r="G3" s="31"/>
      <c r="H3" s="31"/>
      <c r="I3" s="31"/>
      <c r="J3" s="31"/>
      <c r="K3" s="31"/>
      <c r="L3" s="31"/>
      <c r="M3" s="31"/>
      <c r="N3" s="31"/>
    </row>
    <row r="4" spans="1:26" x14ac:dyDescent="0.35">
      <c r="A4" s="29" t="s">
        <v>255</v>
      </c>
      <c r="B4" s="31"/>
      <c r="C4" s="31"/>
      <c r="D4" s="31"/>
      <c r="E4" s="31"/>
      <c r="F4" s="31"/>
      <c r="G4" s="31"/>
      <c r="H4" s="31"/>
      <c r="I4" s="31"/>
      <c r="J4" s="31"/>
      <c r="K4" s="31"/>
      <c r="L4" s="31"/>
      <c r="M4" s="31"/>
      <c r="N4" s="31"/>
    </row>
    <row r="5" spans="1:26" x14ac:dyDescent="0.35">
      <c r="A5" s="29"/>
      <c r="B5" s="31"/>
      <c r="C5" s="31"/>
      <c r="D5" s="55"/>
      <c r="E5" s="55"/>
      <c r="F5" s="55"/>
      <c r="G5" s="55"/>
      <c r="H5" s="31"/>
      <c r="I5" s="31"/>
      <c r="J5" s="31"/>
      <c r="K5" s="31"/>
      <c r="L5" s="31"/>
      <c r="M5" s="31"/>
      <c r="N5" s="31"/>
    </row>
    <row r="6" spans="1:26" ht="58" x14ac:dyDescent="0.35">
      <c r="A6" s="56" t="s">
        <v>246</v>
      </c>
      <c r="B6" s="57" t="s">
        <v>118</v>
      </c>
      <c r="C6" s="57" t="s">
        <v>83</v>
      </c>
      <c r="D6" s="57" t="s">
        <v>84</v>
      </c>
      <c r="E6" s="57" t="s">
        <v>85</v>
      </c>
      <c r="F6" s="57" t="s">
        <v>86</v>
      </c>
      <c r="G6" s="57" t="s">
        <v>87</v>
      </c>
      <c r="H6" s="57" t="s">
        <v>88</v>
      </c>
      <c r="I6" s="57" t="s">
        <v>241</v>
      </c>
      <c r="J6" s="57" t="s">
        <v>89</v>
      </c>
      <c r="K6" s="57" t="s">
        <v>254</v>
      </c>
      <c r="L6" s="58" t="s">
        <v>253</v>
      </c>
      <c r="M6" s="58" t="s">
        <v>306</v>
      </c>
      <c r="N6" s="58" t="s">
        <v>307</v>
      </c>
      <c r="S6" s="59"/>
      <c r="T6" s="59"/>
      <c r="U6" s="59"/>
      <c r="V6" s="59"/>
      <c r="W6" s="59"/>
      <c r="X6" s="59"/>
      <c r="Y6" s="59"/>
      <c r="Z6" s="59"/>
    </row>
    <row r="7" spans="1:26" ht="13.5" customHeight="1" x14ac:dyDescent="0.35">
      <c r="A7" s="60">
        <v>1</v>
      </c>
      <c r="B7" s="60">
        <v>2</v>
      </c>
      <c r="C7" s="60">
        <v>3</v>
      </c>
      <c r="D7" s="60">
        <v>4</v>
      </c>
      <c r="E7" s="60">
        <v>5</v>
      </c>
      <c r="F7" s="60">
        <v>6</v>
      </c>
      <c r="G7" s="60">
        <v>7</v>
      </c>
      <c r="H7" s="60">
        <v>8</v>
      </c>
      <c r="I7" s="60">
        <v>9</v>
      </c>
      <c r="J7" s="60">
        <v>10</v>
      </c>
      <c r="K7" s="60">
        <v>11</v>
      </c>
      <c r="L7" s="60">
        <v>12</v>
      </c>
      <c r="M7" s="60">
        <v>13</v>
      </c>
      <c r="N7" s="60">
        <v>14</v>
      </c>
      <c r="O7" s="61"/>
      <c r="S7" s="49"/>
      <c r="T7" s="49"/>
      <c r="U7" s="49"/>
      <c r="V7" s="49"/>
      <c r="W7" s="62"/>
      <c r="X7" s="49"/>
      <c r="Y7" s="49"/>
      <c r="Z7" s="62"/>
    </row>
    <row r="8" spans="1:26" x14ac:dyDescent="0.35">
      <c r="A8" s="97"/>
      <c r="B8" s="63"/>
      <c r="C8" s="63"/>
      <c r="D8" s="63"/>
      <c r="E8" s="63"/>
      <c r="F8" s="64"/>
      <c r="G8" s="63"/>
      <c r="H8" s="63"/>
      <c r="I8" s="64"/>
      <c r="J8" s="64"/>
      <c r="K8" s="64"/>
      <c r="L8" s="65"/>
      <c r="M8" s="65"/>
      <c r="N8" s="65"/>
      <c r="S8" s="49"/>
      <c r="T8" s="49"/>
      <c r="U8" s="49"/>
      <c r="V8" s="62"/>
      <c r="W8" s="49"/>
      <c r="X8" s="62"/>
      <c r="Y8" s="49"/>
      <c r="Z8" s="62"/>
    </row>
    <row r="9" spans="1:26" x14ac:dyDescent="0.35">
      <c r="A9" s="97"/>
      <c r="B9" s="63"/>
      <c r="C9" s="63"/>
      <c r="D9" s="63"/>
      <c r="E9" s="63"/>
      <c r="F9" s="64"/>
      <c r="G9" s="63"/>
      <c r="H9" s="63"/>
      <c r="I9" s="64"/>
      <c r="J9" s="64"/>
      <c r="K9" s="64"/>
      <c r="L9" s="65"/>
      <c r="M9" s="65"/>
      <c r="N9" s="65"/>
      <c r="S9" s="49"/>
      <c r="T9" s="49"/>
      <c r="U9" s="49"/>
      <c r="V9" s="62"/>
      <c r="W9" s="62"/>
      <c r="X9" s="49"/>
      <c r="Y9" s="62"/>
      <c r="Z9" s="62"/>
    </row>
    <row r="10" spans="1:26" x14ac:dyDescent="0.35">
      <c r="A10" s="97"/>
      <c r="B10" s="63"/>
      <c r="C10" s="63"/>
      <c r="D10" s="63"/>
      <c r="E10" s="63"/>
      <c r="F10" s="64"/>
      <c r="G10" s="63"/>
      <c r="H10" s="63"/>
      <c r="I10" s="64"/>
      <c r="J10" s="64"/>
      <c r="K10" s="64"/>
      <c r="L10" s="65"/>
      <c r="M10" s="65"/>
      <c r="N10" s="65"/>
      <c r="S10" s="49"/>
      <c r="T10" s="49"/>
      <c r="U10" s="49"/>
      <c r="V10" s="62"/>
      <c r="W10" s="49"/>
      <c r="X10" s="49"/>
      <c r="Y10" s="49"/>
      <c r="Z10" s="62"/>
    </row>
    <row r="11" spans="1:26" x14ac:dyDescent="0.35">
      <c r="A11" s="97"/>
      <c r="B11" s="63"/>
      <c r="C11" s="63"/>
      <c r="D11" s="63"/>
      <c r="E11" s="63"/>
      <c r="F11" s="64"/>
      <c r="G11" s="63"/>
      <c r="H11" s="63"/>
      <c r="I11" s="64"/>
      <c r="J11" s="64"/>
      <c r="K11" s="64"/>
      <c r="L11" s="65"/>
      <c r="M11" s="65"/>
      <c r="N11" s="65"/>
      <c r="S11" s="49"/>
      <c r="T11" s="49"/>
      <c r="U11" s="49"/>
      <c r="V11" s="62"/>
      <c r="W11" s="49"/>
      <c r="X11" s="49"/>
      <c r="Y11" s="49"/>
      <c r="Z11" s="62"/>
    </row>
    <row r="12" spans="1:26" x14ac:dyDescent="0.35">
      <c r="A12" s="97"/>
      <c r="B12" s="63"/>
      <c r="C12" s="63"/>
      <c r="D12" s="63"/>
      <c r="E12" s="63"/>
      <c r="F12" s="64"/>
      <c r="G12" s="63"/>
      <c r="H12" s="63"/>
      <c r="I12" s="64"/>
      <c r="J12" s="64"/>
      <c r="K12" s="64"/>
      <c r="L12" s="65"/>
      <c r="M12" s="65"/>
      <c r="N12" s="65"/>
      <c r="S12" s="49"/>
      <c r="T12" s="49"/>
      <c r="U12" s="49"/>
      <c r="V12" s="62"/>
      <c r="W12" s="62"/>
      <c r="X12" s="62"/>
      <c r="Y12" s="62"/>
      <c r="Z12" s="62"/>
    </row>
    <row r="13" spans="1:26" x14ac:dyDescent="0.35">
      <c r="A13" s="97"/>
      <c r="B13" s="63"/>
      <c r="C13" s="63"/>
      <c r="D13" s="63"/>
      <c r="E13" s="63"/>
      <c r="F13" s="64"/>
      <c r="G13" s="63"/>
      <c r="H13" s="63"/>
      <c r="I13" s="64"/>
      <c r="J13" s="64"/>
      <c r="K13" s="64"/>
      <c r="L13" s="65"/>
      <c r="M13" s="65"/>
      <c r="N13" s="65"/>
      <c r="S13" s="49"/>
      <c r="T13" s="49"/>
      <c r="U13" s="49"/>
      <c r="V13" s="49"/>
      <c r="W13" s="49"/>
      <c r="X13" s="62"/>
      <c r="Y13" s="62"/>
      <c r="Z13" s="62"/>
    </row>
    <row r="14" spans="1:26" x14ac:dyDescent="0.35">
      <c r="A14" s="97"/>
      <c r="B14" s="63"/>
      <c r="C14" s="63"/>
      <c r="D14" s="63"/>
      <c r="E14" s="63"/>
      <c r="F14" s="64"/>
      <c r="G14" s="63"/>
      <c r="H14" s="63"/>
      <c r="I14" s="64"/>
      <c r="J14" s="64"/>
      <c r="K14" s="64"/>
      <c r="L14" s="65"/>
      <c r="M14" s="65"/>
      <c r="N14" s="65"/>
      <c r="S14" s="49"/>
      <c r="T14" s="49"/>
      <c r="U14" s="49"/>
      <c r="V14" s="49"/>
      <c r="W14" s="49"/>
      <c r="X14" s="49"/>
      <c r="Y14" s="49"/>
      <c r="Z14" s="62"/>
    </row>
    <row r="15" spans="1:26" x14ac:dyDescent="0.35">
      <c r="A15" s="97"/>
      <c r="B15" s="63"/>
      <c r="C15" s="63"/>
      <c r="D15" s="63"/>
      <c r="E15" s="63"/>
      <c r="F15" s="64"/>
      <c r="G15" s="63"/>
      <c r="H15" s="63"/>
      <c r="I15" s="64"/>
      <c r="J15" s="64"/>
      <c r="K15" s="64"/>
      <c r="L15" s="65"/>
      <c r="M15" s="65"/>
      <c r="N15" s="65"/>
      <c r="S15" s="49"/>
      <c r="T15" s="49"/>
      <c r="U15" s="49"/>
      <c r="V15" s="49"/>
      <c r="W15" s="49"/>
      <c r="X15" s="49"/>
      <c r="Y15" s="49"/>
      <c r="Z15" s="62"/>
    </row>
    <row r="16" spans="1:26" x14ac:dyDescent="0.35">
      <c r="A16" s="97"/>
      <c r="B16" s="63"/>
      <c r="C16" s="63"/>
      <c r="D16" s="63"/>
      <c r="E16" s="63"/>
      <c r="F16" s="64"/>
      <c r="G16" s="63"/>
      <c r="H16" s="63"/>
      <c r="I16" s="64"/>
      <c r="J16" s="64"/>
      <c r="K16" s="64"/>
      <c r="L16" s="65"/>
      <c r="M16" s="65"/>
      <c r="N16" s="65"/>
      <c r="S16" s="49"/>
      <c r="T16" s="49"/>
      <c r="U16" s="49"/>
      <c r="V16" s="49"/>
      <c r="W16" s="49"/>
      <c r="X16" s="49"/>
      <c r="Y16" s="49"/>
      <c r="Z16" s="62"/>
    </row>
    <row r="17" spans="19:26" x14ac:dyDescent="0.35">
      <c r="S17" s="49"/>
      <c r="T17" s="49"/>
      <c r="U17" s="49"/>
      <c r="V17" s="49"/>
      <c r="W17" s="49"/>
      <c r="X17" s="49"/>
      <c r="Y17" s="49"/>
      <c r="Z17" s="49"/>
    </row>
    <row r="18" spans="19:26" x14ac:dyDescent="0.35">
      <c r="S18" s="49"/>
      <c r="T18" s="49"/>
      <c r="U18" s="49"/>
      <c r="V18" s="49"/>
      <c r="W18" s="49"/>
      <c r="X18" s="49"/>
      <c r="Y18" s="49"/>
      <c r="Z18" s="49"/>
    </row>
    <row r="19" spans="19:26" x14ac:dyDescent="0.35">
      <c r="S19" s="49"/>
      <c r="T19" s="49"/>
      <c r="U19" s="49"/>
      <c r="V19" s="49"/>
      <c r="W19" s="49"/>
      <c r="X19" s="49"/>
      <c r="Y19" s="49"/>
      <c r="Z19" s="49"/>
    </row>
  </sheetData>
  <sheetProtection algorithmName="SHA-512" hashValue="1/G82jC+XHqplByEtU41TtYlrZCtFh4+xoU19YCSgz9uz+C7Uf7MrsZsLuZvOhL9n4M+U2GDD2g9jzsT5rZMVg==" saltValue="ZmTtW06AoSvF0ZeWr1kX5Q==" spinCount="100000" sheet="1" objects="1" scenarios="1"/>
  <dataValidations count="1">
    <dataValidation type="date" operator="greaterThan" allowBlank="1" showInputMessage="1" showErrorMessage="1" sqref="A8:A1048576">
      <formula1>1</formula1>
    </dataValidation>
  </dataValidations>
  <pageMargins left="0.7" right="0.7" top="0.75" bottom="0.75" header="0.3" footer="0.3"/>
  <pageSetup orientation="portrait" horizontalDpi="90" verticalDpi="90"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error="არ მოიძებნა!" prompt="გთხოვთ ამოირჩიოთ ჩამოთვლილთაგან ერთი-ერთი! ">
          <x14:formula1>
            <xm:f>MAP!$B$4:$B$9</xm:f>
          </x14:formula1>
          <xm:sqref>B8:B1048576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MAP!$C$4:$C$5</xm:f>
          </x14:formula1>
          <xm:sqref>C8:C1048576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MAP!$D$4:$D$9</xm:f>
          </x14:formula1>
          <xm:sqref>D8:D1048576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MAP!$E$4:$E$9</xm:f>
          </x14:formula1>
          <xm:sqref>E8:E1048576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MAP!$F$4:$F$8</xm:f>
          </x14:formula1>
          <xm:sqref>F8:F1048576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MAP!$G$4:$G$9</xm:f>
          </x14:formula1>
          <xm:sqref>G8:G1048576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MAP!$H$4:$H$7</xm:f>
          </x14:formula1>
          <xm:sqref>H8:H1048576</xm:sqref>
        </x14:dataValidation>
        <x14:dataValidation type="list" allowBlank="1" showInputMessage="1" showErrorMessage="1" error="არ მოიძებნა!" prompt="გთხოვთ ამოირჩიოთ ჩამოთვლილთაგან ერთი-ერთი! ">
          <x14:formula1>
            <xm:f>MAP!$I$4:$I$16</xm:f>
          </x14:formula1>
          <xm:sqref>I8:I1048576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
  <sheetViews>
    <sheetView showGridLines="0" zoomScale="70" zoomScaleNormal="70" workbookViewId="0">
      <selection activeCell="E9" sqref="E9"/>
    </sheetView>
  </sheetViews>
  <sheetFormatPr defaultColWidth="8.81640625" defaultRowHeight="14.5" x14ac:dyDescent="0.35"/>
  <cols>
    <col min="1" max="1" width="20.453125" style="70" customWidth="1"/>
    <col min="2" max="2" width="9.81640625" style="54" bestFit="1" customWidth="1"/>
    <col min="3" max="3" width="26.90625" style="65" bestFit="1" customWidth="1"/>
    <col min="4" max="4" width="19.81640625" style="65" bestFit="1" customWidth="1"/>
    <col min="5" max="5" width="26.90625" style="65" bestFit="1" customWidth="1"/>
    <col min="6" max="6" width="19.81640625" style="65" bestFit="1" customWidth="1"/>
    <col min="7" max="7" width="24.1796875" style="65" bestFit="1" customWidth="1"/>
    <col min="8" max="8" width="34.08984375" style="54" bestFit="1" customWidth="1"/>
    <col min="9" max="9" width="4.7265625" style="54" bestFit="1" customWidth="1"/>
    <col min="10" max="16384" width="8.81640625" style="54"/>
  </cols>
  <sheetData>
    <row r="1" spans="1:10" x14ac:dyDescent="0.35">
      <c r="A1" s="66" t="s">
        <v>276</v>
      </c>
      <c r="B1" s="31"/>
      <c r="C1" s="31"/>
      <c r="D1" s="31"/>
      <c r="E1" s="31"/>
      <c r="F1" s="31"/>
      <c r="G1" s="31"/>
    </row>
    <row r="2" spans="1:10" x14ac:dyDescent="0.35">
      <c r="A2" s="66"/>
      <c r="B2" s="31"/>
      <c r="C2" s="31"/>
      <c r="D2" s="31"/>
      <c r="E2" s="31"/>
      <c r="F2" s="31"/>
      <c r="G2" s="31"/>
    </row>
    <row r="3" spans="1:10" x14ac:dyDescent="0.35">
      <c r="A3" s="29" t="s">
        <v>309</v>
      </c>
      <c r="B3" s="29"/>
      <c r="C3" s="29"/>
      <c r="D3" s="31"/>
      <c r="E3" s="31"/>
      <c r="F3" s="31"/>
      <c r="G3" s="31"/>
    </row>
    <row r="4" spans="1:10" x14ac:dyDescent="0.35">
      <c r="A4" s="29" t="s">
        <v>252</v>
      </c>
      <c r="B4" s="29"/>
      <c r="C4" s="29"/>
      <c r="D4" s="31"/>
      <c r="E4" s="31"/>
      <c r="F4" s="31"/>
      <c r="G4" s="31"/>
    </row>
    <row r="5" spans="1:10" ht="20.5" customHeight="1" x14ac:dyDescent="0.35">
      <c r="A5" s="31"/>
      <c r="B5" s="31"/>
      <c r="C5" s="31"/>
      <c r="D5" s="31"/>
      <c r="E5" s="31"/>
      <c r="F5" s="31"/>
      <c r="G5" s="31"/>
    </row>
    <row r="6" spans="1:10" ht="30.75" customHeight="1" x14ac:dyDescent="0.35">
      <c r="A6" s="56" t="s">
        <v>74</v>
      </c>
      <c r="B6" s="56" t="s">
        <v>75</v>
      </c>
      <c r="C6" s="100" t="s">
        <v>76</v>
      </c>
      <c r="D6" s="100"/>
      <c r="E6" s="100" t="s">
        <v>77</v>
      </c>
      <c r="F6" s="100"/>
      <c r="G6" s="56" t="s">
        <v>78</v>
      </c>
      <c r="H6" s="63"/>
      <c r="I6" s="63"/>
      <c r="J6" s="63"/>
    </row>
    <row r="7" spans="1:10" x14ac:dyDescent="0.35">
      <c r="A7" s="67"/>
      <c r="B7" s="67"/>
      <c r="C7" s="68" t="s">
        <v>79</v>
      </c>
      <c r="D7" s="68" t="s">
        <v>80</v>
      </c>
      <c r="E7" s="68" t="s">
        <v>79</v>
      </c>
      <c r="F7" s="68" t="s">
        <v>80</v>
      </c>
      <c r="G7" s="68" t="s">
        <v>80</v>
      </c>
    </row>
    <row r="8" spans="1:10" x14ac:dyDescent="0.35">
      <c r="A8" s="60">
        <v>1</v>
      </c>
      <c r="B8" s="60">
        <v>2</v>
      </c>
      <c r="C8" s="60">
        <v>3</v>
      </c>
      <c r="D8" s="60">
        <v>4</v>
      </c>
      <c r="E8" s="60">
        <v>5</v>
      </c>
      <c r="F8" s="60">
        <v>6</v>
      </c>
      <c r="G8" s="60">
        <v>7</v>
      </c>
    </row>
    <row r="9" spans="1:10" x14ac:dyDescent="0.35">
      <c r="A9" s="69"/>
      <c r="B9" s="63"/>
      <c r="C9" s="76"/>
    </row>
  </sheetData>
  <sheetProtection algorithmName="SHA-512" hashValue="r+APTlZkSnp++alpcZvZS9btx9NM4FkciES4BS5eoRy9n9jXZqmUtLFnrroBzL158ichyo10ojxHxtRFQoQPgg==" saltValue="s+lyJeU97BJvUmQrkfHTuw==" spinCount="100000" sheet="1" objects="1" scenarios="1"/>
  <mergeCells count="2">
    <mergeCell ref="C6:D6"/>
    <mergeCell ref="E6:F6"/>
  </mergeCells>
  <dataValidations count="1">
    <dataValidation type="date" operator="greaterThan" allowBlank="1" showInputMessage="1" showErrorMessage="1" sqref="A9:A1048576">
      <formula1>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2:K17"/>
  <sheetViews>
    <sheetView showGridLines="0" zoomScale="70" zoomScaleNormal="70" workbookViewId="0">
      <selection activeCell="D22" sqref="D22"/>
    </sheetView>
  </sheetViews>
  <sheetFormatPr defaultRowHeight="14.5" x14ac:dyDescent="0.35"/>
  <cols>
    <col min="1" max="1" width="8.7265625" style="6"/>
    <col min="2" max="2" width="27.453125" style="6" customWidth="1"/>
    <col min="3" max="3" width="19.26953125" style="6" customWidth="1"/>
    <col min="4" max="4" width="26.08984375" style="6" customWidth="1"/>
    <col min="5" max="5" width="22.54296875" style="6" customWidth="1"/>
    <col min="6" max="6" width="26.08984375" style="6" customWidth="1"/>
    <col min="7" max="7" width="33.7265625" style="6" bestFit="1" customWidth="1"/>
    <col min="8" max="8" width="14.453125" style="6" bestFit="1" customWidth="1"/>
    <col min="9" max="9" width="35.6328125" style="6" customWidth="1"/>
    <col min="10" max="16384" width="8.7265625" style="6"/>
  </cols>
  <sheetData>
    <row r="2" spans="2:11" x14ac:dyDescent="0.35">
      <c r="B2" s="101" t="s">
        <v>81</v>
      </c>
      <c r="C2" s="102"/>
      <c r="D2" s="102"/>
      <c r="E2" s="102"/>
      <c r="F2" s="102"/>
      <c r="G2" s="102"/>
      <c r="H2" s="102"/>
      <c r="I2" s="103"/>
    </row>
    <row r="3" spans="2:11" ht="29.5" thickBot="1" x14ac:dyDescent="0.4">
      <c r="B3" s="3" t="s">
        <v>310</v>
      </c>
      <c r="C3" s="3" t="s">
        <v>83</v>
      </c>
      <c r="D3" s="3" t="s">
        <v>84</v>
      </c>
      <c r="E3" s="3" t="s">
        <v>85</v>
      </c>
      <c r="F3" s="3" t="s">
        <v>86</v>
      </c>
      <c r="G3" s="3" t="s">
        <v>87</v>
      </c>
      <c r="H3" s="3" t="s">
        <v>88</v>
      </c>
      <c r="I3" s="3" t="s">
        <v>241</v>
      </c>
    </row>
    <row r="4" spans="2:11" x14ac:dyDescent="0.35">
      <c r="B4" s="1" t="s">
        <v>90</v>
      </c>
      <c r="C4" s="1" t="s">
        <v>91</v>
      </c>
      <c r="D4" s="1" t="s">
        <v>239</v>
      </c>
      <c r="E4" s="1" t="s">
        <v>92</v>
      </c>
      <c r="F4" s="1" t="s">
        <v>239</v>
      </c>
      <c r="G4" s="1" t="s">
        <v>93</v>
      </c>
      <c r="H4" s="1" t="s">
        <v>94</v>
      </c>
      <c r="I4" s="2" t="s">
        <v>242</v>
      </c>
      <c r="K4" s="2"/>
    </row>
    <row r="5" spans="2:11" x14ac:dyDescent="0.35">
      <c r="B5" s="1" t="s">
        <v>95</v>
      </c>
      <c r="C5" s="1" t="s">
        <v>0</v>
      </c>
      <c r="D5" s="1" t="s">
        <v>96</v>
      </c>
      <c r="E5" s="2" t="s">
        <v>97</v>
      </c>
      <c r="F5" s="1" t="s">
        <v>96</v>
      </c>
      <c r="G5" s="2" t="s">
        <v>98</v>
      </c>
      <c r="H5" s="1" t="s">
        <v>99</v>
      </c>
      <c r="I5" s="2" t="s">
        <v>243</v>
      </c>
    </row>
    <row r="6" spans="2:11" x14ac:dyDescent="0.35">
      <c r="B6" s="1" t="s">
        <v>96</v>
      </c>
      <c r="C6" s="1"/>
      <c r="D6" s="1" t="s">
        <v>101</v>
      </c>
      <c r="E6" s="2" t="s">
        <v>102</v>
      </c>
      <c r="F6" s="2" t="s">
        <v>101</v>
      </c>
      <c r="G6" s="1" t="s">
        <v>240</v>
      </c>
      <c r="H6" s="2" t="s">
        <v>103</v>
      </c>
      <c r="I6" s="2" t="s">
        <v>115</v>
      </c>
    </row>
    <row r="7" spans="2:11" x14ac:dyDescent="0.35">
      <c r="B7" s="4" t="s">
        <v>105</v>
      </c>
      <c r="C7" s="5"/>
      <c r="D7" s="4" t="s">
        <v>105</v>
      </c>
      <c r="E7" s="2" t="s">
        <v>106</v>
      </c>
      <c r="F7" s="1" t="s">
        <v>107</v>
      </c>
      <c r="G7" s="1" t="s">
        <v>108</v>
      </c>
      <c r="H7" s="1" t="s">
        <v>109</v>
      </c>
      <c r="I7" s="2" t="s">
        <v>245</v>
      </c>
    </row>
    <row r="8" spans="2:11" x14ac:dyDescent="0.35">
      <c r="B8" s="1" t="s">
        <v>101</v>
      </c>
      <c r="C8" s="1"/>
      <c r="D8" s="1" t="s">
        <v>95</v>
      </c>
      <c r="E8" s="2" t="s">
        <v>111</v>
      </c>
      <c r="F8" s="1" t="s">
        <v>113</v>
      </c>
      <c r="G8" s="4" t="s">
        <v>112</v>
      </c>
      <c r="H8" s="1"/>
      <c r="I8" s="2" t="s">
        <v>100</v>
      </c>
    </row>
    <row r="9" spans="2:11" x14ac:dyDescent="0.35">
      <c r="B9" s="1" t="s">
        <v>113</v>
      </c>
      <c r="C9" s="1"/>
      <c r="D9" s="1" t="s">
        <v>113</v>
      </c>
      <c r="E9" s="2" t="s">
        <v>114</v>
      </c>
      <c r="F9" s="2"/>
      <c r="G9" s="2" t="s">
        <v>113</v>
      </c>
      <c r="H9" s="2"/>
      <c r="I9" s="2" t="s">
        <v>110</v>
      </c>
    </row>
    <row r="10" spans="2:11" x14ac:dyDescent="0.35">
      <c r="B10" s="1"/>
      <c r="C10" s="1"/>
      <c r="D10" s="1"/>
      <c r="E10" s="1"/>
      <c r="F10" s="1"/>
      <c r="G10" s="2"/>
      <c r="H10" s="2"/>
      <c r="I10" s="2" t="s">
        <v>104</v>
      </c>
    </row>
    <row r="11" spans="2:11" x14ac:dyDescent="0.35">
      <c r="B11" s="1"/>
      <c r="C11" s="1"/>
      <c r="D11" s="1"/>
      <c r="E11" s="1"/>
      <c r="F11" s="1"/>
      <c r="G11" s="1"/>
      <c r="H11" s="1"/>
      <c r="I11" s="2" t="s">
        <v>236</v>
      </c>
    </row>
    <row r="12" spans="2:11" x14ac:dyDescent="0.35">
      <c r="B12" s="1"/>
      <c r="C12" s="1"/>
      <c r="D12" s="1"/>
      <c r="E12" s="1"/>
      <c r="F12" s="1"/>
      <c r="G12" s="1"/>
      <c r="H12" s="1"/>
      <c r="I12" s="2" t="s">
        <v>116</v>
      </c>
    </row>
    <row r="13" spans="2:11" x14ac:dyDescent="0.35">
      <c r="B13" s="1"/>
      <c r="C13" s="1"/>
      <c r="D13" s="1"/>
      <c r="E13" s="1"/>
      <c r="F13" s="1"/>
      <c r="G13" s="1"/>
      <c r="H13" s="1"/>
      <c r="I13" s="2" t="s">
        <v>117</v>
      </c>
    </row>
    <row r="14" spans="2:11" x14ac:dyDescent="0.35">
      <c r="B14" s="1"/>
      <c r="C14" s="1"/>
      <c r="D14" s="1"/>
      <c r="E14" s="1"/>
      <c r="F14" s="1"/>
      <c r="G14" s="1"/>
      <c r="H14" s="1"/>
      <c r="I14" s="1" t="s">
        <v>237</v>
      </c>
    </row>
    <row r="15" spans="2:11" x14ac:dyDescent="0.35">
      <c r="B15" s="1"/>
      <c r="C15" s="1"/>
      <c r="D15" s="1"/>
      <c r="E15" s="1"/>
      <c r="F15" s="1"/>
      <c r="G15" s="1"/>
      <c r="H15" s="1"/>
      <c r="I15" s="1" t="s">
        <v>120</v>
      </c>
    </row>
    <row r="16" spans="2:11" x14ac:dyDescent="0.35">
      <c r="B16" s="1"/>
      <c r="C16" s="1"/>
      <c r="D16" s="1"/>
      <c r="E16" s="1"/>
      <c r="F16" s="1"/>
      <c r="G16" s="1"/>
      <c r="H16" s="1"/>
      <c r="I16" s="1" t="s">
        <v>244</v>
      </c>
    </row>
    <row r="17" spans="2:8" x14ac:dyDescent="0.35">
      <c r="B17" s="1"/>
      <c r="C17" s="1"/>
      <c r="D17" s="1"/>
      <c r="E17" s="1"/>
      <c r="F17" s="1"/>
      <c r="G17" s="1"/>
      <c r="H17" s="1"/>
    </row>
  </sheetData>
  <sheetProtection algorithmName="SHA-512" hashValue="YkwBs6R8rbuKOezQExJE1w+jGicvGwsyWp6+t0WiZqvGIHZu5VsmV7cwQQokbHAdjbEGB/BLFLxuI9OXbudqaw==" saltValue="nna8FIDE3Of9Mtkx8e3uZA==" spinCount="100000" sheet="1" objects="1" scenarios="1"/>
  <mergeCells count="1">
    <mergeCell ref="B2:I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mthY2hrYWNoYXNodmlsaTwvVXNlck5hbWU+PERhdGVUaW1lPjEyLzIwLzIwMjEgNjo1NjoxO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69545604-82E7-4571-A0E8-63834926B0F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B3C065C-23E3-4943-BBB3-844CD9D5B35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vt:lpstr>
      <vt:lpstr>FP</vt:lpstr>
      <vt:lpstr>PL</vt:lpstr>
      <vt:lpstr>CI</vt:lpstr>
      <vt:lpstr>CE</vt:lpstr>
      <vt:lpstr>EM</vt:lpstr>
      <vt:lpstr>MAP</vt:lpstr>
      <vt:lpstr>FP!Print_Area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2024-02-08T11:23:48Z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e532625f-dea1-4bc6-b23a-883123af259e</vt:lpwstr>
  </property>
  <property fmtid="{D5CDD505-2E9C-101B-9397-08002B2CF9AE}" pid="3" name="bjDocumentSecurityLabel">
    <vt:lpwstr>This item has no classification</vt:lpwstr>
  </property>
  <property fmtid="{D5CDD505-2E9C-101B-9397-08002B2CF9AE}" pid="4" name="bjSaver">
    <vt:lpwstr>FpsQKS2jM2Y+wqVfzny1ah9OYXtO4ybq</vt:lpwstr>
  </property>
  <property fmtid="{D5CDD505-2E9C-101B-9397-08002B2CF9AE}" pid="5" name="bjClsUserRVM">
    <vt:lpwstr>[]</vt:lpwstr>
  </property>
  <property fmtid="{D5CDD505-2E9C-101B-9397-08002B2CF9AE}" pid="6" name="bjLabelHistoryID">
    <vt:lpwstr>{69545604-82E7-4571-A0E8-63834926B0FC}</vt:lpwstr>
  </property>
</Properties>
</file>