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0" tabRatio="919" firstSheet="13" activeTab="28"/>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107" l="1"/>
  <c r="B1" i="107"/>
  <c r="B1" i="106" l="1"/>
  <c r="B1" i="105"/>
  <c r="B1" i="104"/>
  <c r="B1" i="103"/>
  <c r="B1" i="102"/>
  <c r="B1" i="101"/>
  <c r="B1" i="100"/>
  <c r="B1" i="99"/>
  <c r="B1" i="98"/>
  <c r="C10" i="102" l="1"/>
  <c r="C19" i="102" s="1"/>
  <c r="H22" i="98" l="1"/>
  <c r="D22" i="98"/>
  <c r="E22" i="98"/>
  <c r="F22" i="98"/>
  <c r="G22" i="98"/>
  <c r="C22" i="98"/>
  <c r="B2" i="106" l="1"/>
  <c r="B2" i="105"/>
  <c r="B2" i="104"/>
  <c r="B2" i="103"/>
  <c r="B2" i="102"/>
  <c r="B2" i="101"/>
  <c r="B2" i="100"/>
  <c r="B2" i="99"/>
  <c r="B2" i="98"/>
  <c r="D19" i="101"/>
  <c r="C19" i="101"/>
  <c r="D12" i="101"/>
  <c r="C12" i="101"/>
  <c r="D7" i="101"/>
  <c r="C7" i="101"/>
  <c r="I34" i="100"/>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B1" i="97" l="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95"/>
  <c r="B1" i="92"/>
  <c r="B1" i="93"/>
  <c r="C1" i="91"/>
  <c r="B1" i="64"/>
  <c r="B1" i="90"/>
  <c r="B1" i="69"/>
  <c r="B1" i="94"/>
  <c r="B1" i="89"/>
  <c r="B1" i="73"/>
  <c r="B1" i="88"/>
  <c r="B1" i="52"/>
  <c r="B1" i="86"/>
  <c r="B1" i="75"/>
  <c r="C1" i="85"/>
  <c r="B2" i="83"/>
  <c r="G5" i="86"/>
  <c r="F5" i="86"/>
  <c r="E5" i="86"/>
  <c r="D5" i="86"/>
  <c r="C5" i="86"/>
  <c r="G5" i="84"/>
  <c r="F5" i="84"/>
  <c r="E5" i="84"/>
  <c r="D5" i="84"/>
  <c r="C5" i="84"/>
  <c r="E13" i="86" l="1"/>
  <c r="F13" i="86"/>
  <c r="G13" i="86"/>
  <c r="E6" i="86"/>
  <c r="F6" i="86"/>
  <c r="G6" i="86"/>
  <c r="C21" i="94" l="1"/>
  <c r="C20" i="94"/>
  <c r="C19" i="94"/>
  <c r="H22" i="91" l="1"/>
  <c r="B1" i="91" l="1"/>
  <c r="B1" i="85"/>
  <c r="B1" i="83"/>
  <c r="B1" i="84"/>
  <c r="D19" i="94"/>
  <c r="D8" i="94"/>
  <c r="D9" i="94"/>
  <c r="D11" i="94"/>
  <c r="D12" i="94"/>
  <c r="D13" i="94"/>
  <c r="D15" i="94"/>
  <c r="D16" i="94"/>
  <c r="D17" i="94"/>
  <c r="D20" i="94"/>
  <c r="D21" i="94"/>
  <c r="D7" i="94"/>
  <c r="C30" i="95" l="1"/>
  <c r="C26" i="95"/>
  <c r="C18" i="95"/>
  <c r="C8" i="95"/>
  <c r="C36" i="95" s="1"/>
  <c r="C38" i="95" s="1"/>
  <c r="D6" i="86" l="1"/>
  <c r="D13" i="86"/>
  <c r="C6" i="86" l="1"/>
  <c r="C13" i="86" s="1"/>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C5" i="73" l="1"/>
  <c r="S21" i="90" l="1"/>
  <c r="S20" i="90"/>
  <c r="S19" i="90"/>
  <c r="S18" i="90"/>
  <c r="S17" i="90"/>
  <c r="S16" i="90"/>
  <c r="S15" i="90"/>
  <c r="S14" i="90"/>
  <c r="S13" i="90"/>
  <c r="S12" i="90"/>
  <c r="S11" i="90"/>
  <c r="S10" i="90"/>
  <c r="S9" i="90"/>
  <c r="S8" i="90"/>
  <c r="C21" i="88" l="1"/>
  <c r="T21" i="64" l="1"/>
  <c r="U21" i="64"/>
  <c r="S21" i="64"/>
  <c r="C21" i="64"/>
  <c r="G22" i="91"/>
  <c r="F22" i="91"/>
  <c r="E22" i="91"/>
  <c r="D22" i="91"/>
  <c r="C22" i="91"/>
  <c r="H21" i="91"/>
  <c r="H20" i="91"/>
  <c r="H19" i="91"/>
  <c r="H18" i="91"/>
  <c r="H17" i="91"/>
  <c r="H16" i="91"/>
  <c r="H15" i="91"/>
  <c r="H14" i="91"/>
  <c r="H13" i="91"/>
  <c r="H12" i="91"/>
  <c r="H11" i="91"/>
  <c r="H10" i="91"/>
  <c r="H9" i="91"/>
  <c r="H8" i="91"/>
  <c r="K22" i="90" l="1"/>
  <c r="L22" i="90"/>
  <c r="M22" i="90"/>
  <c r="N22" i="90"/>
  <c r="O22" i="90"/>
  <c r="P22" i="90"/>
  <c r="Q22" i="90"/>
  <c r="R22" i="90"/>
  <c r="S22" i="90"/>
  <c r="D21" i="88" l="1"/>
  <c r="E21" i="88"/>
  <c r="C22" i="90" l="1"/>
  <c r="C12" i="89"/>
  <c r="C6" i="89"/>
  <c r="D14" i="83" l="1"/>
  <c r="D20" i="83" s="1"/>
  <c r="D22" i="90" l="1"/>
  <c r="E22" i="90"/>
  <c r="F22" i="90"/>
  <c r="G22" i="90"/>
  <c r="H22" i="90"/>
  <c r="I22" i="90"/>
  <c r="J22" i="90"/>
  <c r="C28" i="89"/>
  <c r="C31" i="89"/>
  <c r="C30" i="89" s="1"/>
  <c r="C35" i="89"/>
  <c r="C41" i="89" s="1"/>
  <c r="C43" i="89"/>
  <c r="C47" i="89"/>
  <c r="E8" i="85"/>
  <c r="H8" i="85"/>
  <c r="C9" i="85"/>
  <c r="C22" i="85" s="1"/>
  <c r="D9" i="85"/>
  <c r="D22" i="85" s="1"/>
  <c r="F9" i="85"/>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F22" i="85"/>
  <c r="E24" i="85"/>
  <c r="H24" i="85"/>
  <c r="E25" i="85"/>
  <c r="H25" i="85"/>
  <c r="E26" i="85"/>
  <c r="H26" i="85"/>
  <c r="E27" i="85"/>
  <c r="H27" i="85"/>
  <c r="E28" i="85"/>
  <c r="H28" i="85"/>
  <c r="E29" i="85"/>
  <c r="H29" i="85"/>
  <c r="C30" i="85"/>
  <c r="E30" i="85" s="1"/>
  <c r="D30" i="85"/>
  <c r="F30" i="85"/>
  <c r="G30" i="85"/>
  <c r="C34" i="85"/>
  <c r="E34" i="85" s="1"/>
  <c r="D34" i="85"/>
  <c r="D45" i="85" s="1"/>
  <c r="F34" i="85"/>
  <c r="G34" i="85"/>
  <c r="G45" i="85" s="1"/>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E53" i="85" s="1"/>
  <c r="D53" i="85"/>
  <c r="F53" i="85"/>
  <c r="G53" i="85"/>
  <c r="E58" i="85"/>
  <c r="H58" i="85"/>
  <c r="E59" i="85"/>
  <c r="H59" i="85"/>
  <c r="E60" i="85"/>
  <c r="H60" i="85"/>
  <c r="C61" i="85"/>
  <c r="D61" i="85"/>
  <c r="F61" i="85"/>
  <c r="G61" i="85"/>
  <c r="E64" i="85"/>
  <c r="H64" i="85"/>
  <c r="E66" i="85"/>
  <c r="H66" i="85"/>
  <c r="H34" i="85" l="1"/>
  <c r="H9" i="85"/>
  <c r="F31" i="85"/>
  <c r="G54" i="85"/>
  <c r="E61" i="85"/>
  <c r="H53" i="85"/>
  <c r="F45" i="85"/>
  <c r="H61" i="85"/>
  <c r="G31" i="85"/>
  <c r="C8" i="73"/>
  <c r="C13" i="73" s="1"/>
  <c r="E22" i="85"/>
  <c r="C31" i="85"/>
  <c r="F54" i="85"/>
  <c r="H30" i="85"/>
  <c r="D31" i="85"/>
  <c r="H45"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C14" i="83"/>
  <c r="C20" i="83" s="1"/>
  <c r="E20" i="83" s="1"/>
  <c r="H13" i="83"/>
  <c r="E13" i="83"/>
  <c r="H12" i="83"/>
  <c r="E12" i="83"/>
  <c r="H11" i="83"/>
  <c r="E11" i="83"/>
  <c r="H10" i="83"/>
  <c r="E10" i="83"/>
  <c r="H9" i="83"/>
  <c r="E9" i="83"/>
  <c r="H8" i="83"/>
  <c r="E8" i="83"/>
  <c r="H7" i="83"/>
  <c r="E7" i="83"/>
  <c r="H54" i="85" l="1"/>
  <c r="H31" i="85"/>
  <c r="D56" i="85"/>
  <c r="D63" i="85" s="1"/>
  <c r="D65" i="85" s="1"/>
  <c r="D67" i="85" s="1"/>
  <c r="G56" i="85"/>
  <c r="G63" i="85" s="1"/>
  <c r="G65" i="85" s="1"/>
  <c r="G67" i="85" s="1"/>
  <c r="H14" i="83"/>
  <c r="H31" i="83"/>
  <c r="H20" i="83"/>
  <c r="G41" i="83"/>
  <c r="H41" i="83" s="1"/>
  <c r="E45" i="85"/>
  <c r="C54" i="85"/>
  <c r="E14" i="83"/>
  <c r="F56" i="85"/>
  <c r="H56" i="85" s="1"/>
  <c r="E31" i="85"/>
  <c r="E41" i="83"/>
  <c r="E31" i="83"/>
  <c r="F63" i="85" l="1"/>
  <c r="H63" i="85" s="1"/>
  <c r="E54" i="85"/>
  <c r="C56" i="85"/>
  <c r="C15" i="69"/>
  <c r="C25" i="69" s="1"/>
  <c r="F65" i="85" l="1"/>
  <c r="H65" i="85" s="1"/>
  <c r="E56" i="85"/>
  <c r="C63" i="85"/>
  <c r="F67" i="85"/>
  <c r="H67" i="85" s="1"/>
  <c r="C65" i="85" l="1"/>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sharedStrings.xml><?xml version="1.0" encoding="utf-8"?>
<sst xmlns="http://schemas.openxmlformats.org/spreadsheetml/2006/main" count="1128" uniqueCount="742">
  <si>
    <t>a</t>
  </si>
  <si>
    <t>b</t>
  </si>
  <si>
    <t>c</t>
  </si>
  <si>
    <t>d</t>
  </si>
  <si>
    <t>e</t>
  </si>
  <si>
    <t xml:space="preserve"> </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</si>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</sst>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7">
    <font>
      <sz val="11"/>
      <color theme="1"/>
      <name val="Sylfaen"/>
      <family val="2"/>
      <scheme val="minor"/>
    </font>
    <font>
      <sz val="11"/>
      <color theme="1"/>
      <name val="Sylfaen"/>
      <family val="2"/>
      <scheme val="minor"/>
    </font>
    <font>
      <sz val="10"/>
      <name val="Arial"/>
      <family val="2"/>
    </font>
    <font>
      <sz val="10"/>
      <color theme="1"/>
      <name val="Sylfaen"/>
      <family val="2"/>
      <scheme val="minor"/>
    </font>
    <font>
      <b/>
      <sz val="10"/>
      <color theme="1"/>
      <name val="Sylfaen"/>
      <family val="2"/>
      <scheme val="minor"/>
    </font>
    <font>
      <sz val="10"/>
      <name val="Arial"/>
      <family val="2"/>
      <charset val="204"/>
    </font>
    <font>
      <u/>
      <sz val="10"/>
      <color indexed="12"/>
      <name val="Arial"/>
      <family val="2"/>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Sylfaen"/>
      <family val="2"/>
      <scheme val="minor"/>
    </font>
    <font>
      <sz val="10"/>
      <name val="Sylfaen"/>
      <family val="2"/>
      <scheme val="minor"/>
    </font>
    <font>
      <sz val="8"/>
      <color theme="1"/>
      <name val="Sylfaen"/>
      <family val="2"/>
      <scheme val="minor"/>
    </font>
    <font>
      <sz val="10"/>
      <name val="SPKolheti"/>
      <family val="1"/>
    </font>
    <font>
      <i/>
      <sz val="10"/>
      <color theme="1"/>
      <name val="Sylfaen"/>
      <family val="2"/>
      <scheme val="minor"/>
    </font>
    <font>
      <sz val="10"/>
      <color theme="1"/>
      <name val="Sylfaen"/>
      <family val="1"/>
      <scheme val="minor"/>
    </font>
    <font>
      <b/>
      <sz val="10"/>
      <name val="Sylfaen"/>
      <family val="1"/>
      <scheme val="minor"/>
    </font>
    <font>
      <sz val="10"/>
      <name val="Sylfaen"/>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Sylfaen"/>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sz val="9"/>
      <color theme="1"/>
      <name val="Sylfaen"/>
      <family val="2"/>
      <scheme val="minor"/>
    </font>
    <font>
      <sz val="9"/>
      <color rgb="FF000000"/>
      <name val="Sylfaen"/>
      <family val="1"/>
    </font>
    <font>
      <b/>
      <sz val="9"/>
      <color rgb="FF000000"/>
      <name val="Sylfaen"/>
      <family val="1"/>
    </font>
    <font>
      <b/>
      <sz val="9"/>
      <color theme="1"/>
      <name val="Sylfaen"/>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4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193" fontId="45" fillId="0" borderId="3" xfId="0" applyNumberFormat="1" applyFont="1" applyFill="1" applyBorder="1" applyAlignment="1" applyProtection="1">
      <alignment horizontal="center" vertical="center" wrapText="1"/>
      <protection locked="0"/>
    </xf>
    <xf numFmtId="193" fontId="84" fillId="0" borderId="3" xfId="0" applyNumberFormat="1" applyFont="1" applyFill="1" applyBorder="1" applyAlignment="1" applyProtection="1">
      <alignment horizontal="center" vertical="center" wrapText="1"/>
      <protection locked="0"/>
    </xf>
    <xf numFmtId="193" fontId="84" fillId="0" borderId="22" xfId="0" applyNumberFormat="1" applyFont="1" applyFill="1" applyBorder="1" applyAlignment="1" applyProtection="1">
      <alignment horizontal="center" vertical="center" wrapText="1"/>
      <protection locked="0"/>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193" fontId="2" fillId="2" borderId="25" xfId="0" applyNumberFormat="1" applyFont="1" applyFill="1" applyBorder="1" applyAlignment="1" applyProtection="1">
      <alignment vertical="center"/>
      <protection locked="0"/>
    </xf>
    <xf numFmtId="193" fontId="87" fillId="2" borderId="25" xfId="0" applyNumberFormat="1" applyFont="1" applyFill="1" applyBorder="1" applyAlignment="1" applyProtection="1">
      <alignment vertical="center"/>
      <protection locked="0"/>
    </xf>
    <xf numFmtId="193" fontId="87" fillId="2" borderId="26"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3" fillId="0" borderId="102" xfId="0" applyFont="1" applyFill="1" applyBorder="1" applyAlignment="1">
      <alignment vertical="center"/>
    </xf>
    <xf numFmtId="0" fontId="3" fillId="0" borderId="103" xfId="0" applyFont="1" applyFill="1" applyBorder="1" applyAlignment="1">
      <alignment vertical="center"/>
    </xf>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6" fillId="70" borderId="105" xfId="20964" applyFont="1" applyFill="1" applyBorder="1" applyAlignment="1">
      <alignment horizontal="center" vertical="center"/>
    </xf>
    <xf numFmtId="0" fontId="106" fillId="70" borderId="106" xfId="20964" applyFont="1" applyFill="1" applyBorder="1" applyAlignment="1">
      <alignment horizontal="left" vertical="center" wrapText="1"/>
    </xf>
    <xf numFmtId="164" fontId="106" fillId="0" borderId="107" xfId="7" applyNumberFormat="1" applyFont="1" applyFill="1" applyBorder="1" applyAlignment="1" applyProtection="1">
      <alignment horizontal="right" vertical="center"/>
      <protection locked="0"/>
    </xf>
    <xf numFmtId="0" fontId="105" fillId="78" borderId="107" xfId="20964" applyFont="1" applyFill="1" applyBorder="1" applyAlignment="1">
      <alignment horizontal="center" vertical="center"/>
    </xf>
    <xf numFmtId="0" fontId="105"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7" fillId="70" borderId="105" xfId="20964" applyFont="1" applyFill="1" applyBorder="1" applyAlignment="1">
      <alignment horizontal="center" vertical="center"/>
    </xf>
    <xf numFmtId="0" fontId="106" fillId="70" borderId="109" xfId="20964" applyFont="1" applyFill="1" applyBorder="1" applyAlignment="1">
      <alignment vertical="center" wrapText="1"/>
    </xf>
    <xf numFmtId="0" fontId="106" fillId="70" borderId="106" xfId="20964" applyFont="1" applyFill="1" applyBorder="1" applyAlignment="1">
      <alignment horizontal="left" vertical="center"/>
    </xf>
    <xf numFmtId="0" fontId="107" fillId="3" borderId="105" xfId="20964" applyFont="1" applyFill="1" applyBorder="1" applyAlignment="1">
      <alignment horizontal="center" vertical="center"/>
    </xf>
    <xf numFmtId="0" fontId="106" fillId="3" borderId="106" xfId="20964" applyFont="1" applyFill="1" applyBorder="1" applyAlignment="1">
      <alignment horizontal="left" vertical="center"/>
    </xf>
    <xf numFmtId="0" fontId="107" fillId="0" borderId="105" xfId="20964" applyFont="1" applyFill="1" applyBorder="1" applyAlignment="1">
      <alignment horizontal="center" vertical="center"/>
    </xf>
    <xf numFmtId="0" fontId="106" fillId="0" borderId="106" xfId="20964" applyFont="1" applyFill="1" applyBorder="1" applyAlignment="1">
      <alignment horizontal="left" vertical="center"/>
    </xf>
    <xf numFmtId="0" fontId="108" fillId="78" borderId="107" xfId="20964" applyFont="1" applyFill="1" applyBorder="1" applyAlignment="1">
      <alignment horizontal="center" vertical="center"/>
    </xf>
    <xf numFmtId="0" fontId="105" fillId="78" borderId="109" xfId="20964" applyFont="1" applyFill="1" applyBorder="1" applyAlignment="1">
      <alignment vertical="center"/>
    </xf>
    <xf numFmtId="164" fontId="106" fillId="78" borderId="107" xfId="7" applyNumberFormat="1" applyFont="1" applyFill="1" applyBorder="1" applyAlignment="1" applyProtection="1">
      <alignment horizontal="right" vertical="center"/>
      <protection locked="0"/>
    </xf>
    <xf numFmtId="0" fontId="105" fillId="77" borderId="108" xfId="20964" applyFont="1" applyFill="1" applyBorder="1" applyAlignment="1">
      <alignment vertical="center"/>
    </xf>
    <xf numFmtId="0" fontId="105" fillId="77" borderId="109" xfId="20964" applyFont="1" applyFill="1" applyBorder="1" applyAlignment="1">
      <alignment vertical="center"/>
    </xf>
    <xf numFmtId="164" fontId="105" fillId="77" borderId="106" xfId="7" applyNumberFormat="1" applyFont="1" applyFill="1" applyBorder="1" applyAlignment="1">
      <alignment horizontal="right" vertical="center"/>
    </xf>
    <xf numFmtId="0" fontId="110" fillId="3" borderId="105" xfId="20964" applyFont="1" applyFill="1" applyBorder="1" applyAlignment="1">
      <alignment horizontal="center" vertical="center"/>
    </xf>
    <xf numFmtId="0" fontId="111"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10" fillId="70" borderId="105" xfId="20964" applyFont="1" applyFill="1" applyBorder="1" applyAlignment="1">
      <alignment horizontal="center" vertical="center"/>
    </xf>
    <xf numFmtId="164" fontId="106" fillId="3" borderId="107" xfId="7" applyNumberFormat="1" applyFont="1" applyFill="1" applyBorder="1" applyAlignment="1" applyProtection="1">
      <alignment horizontal="right" vertical="center"/>
      <protection locked="0"/>
    </xf>
    <xf numFmtId="0" fontId="111" fillId="3" borderId="107" xfId="20964" applyFont="1" applyFill="1" applyBorder="1" applyAlignment="1">
      <alignment horizontal="center" vertical="center"/>
    </xf>
    <xf numFmtId="0" fontId="45" fillId="3" borderId="109" xfId="20964" applyFont="1" applyFill="1" applyBorder="1" applyAlignment="1">
      <alignment vertical="center"/>
    </xf>
    <xf numFmtId="0" fontId="107"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1" fillId="0" borderId="107" xfId="0" applyFont="1" applyFill="1" applyBorder="1" applyAlignment="1">
      <alignment horizontal="left" vertical="center" wrapText="1"/>
    </xf>
    <xf numFmtId="10" fontId="97"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1"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0" borderId="107" xfId="0" applyNumberFormat="1" applyFont="1" applyFill="1" applyBorder="1" applyAlignment="1">
      <alignment vertical="center" wrapText="1"/>
    </xf>
    <xf numFmtId="3" fontId="104" fillId="36" borderId="108" xfId="0" applyNumberFormat="1" applyFont="1" applyFill="1" applyBorder="1" applyAlignment="1">
      <alignment vertical="center" wrapText="1"/>
    </xf>
    <xf numFmtId="3" fontId="104" fillId="0" borderId="108"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0" borderId="92"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100"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2" fillId="3" borderId="70"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100"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2" xfId="13" applyFont="1" applyFill="1" applyBorder="1" applyAlignment="1" applyProtection="1">
      <alignment horizontal="left" vertical="center" wrapText="1"/>
      <protection locked="0"/>
    </xf>
    <xf numFmtId="49" fontId="118" fillId="0" borderId="122" xfId="5" applyNumberFormat="1" applyFont="1" applyFill="1" applyBorder="1" applyAlignment="1" applyProtection="1">
      <alignment horizontal="right" vertical="center"/>
      <protection locked="0"/>
    </xf>
    <xf numFmtId="49" fontId="119" fillId="0" borderId="122" xfId="5" applyNumberFormat="1" applyFont="1" applyFill="1" applyBorder="1" applyAlignment="1" applyProtection="1">
      <alignment horizontal="right" vertical="center"/>
      <protection locked="0"/>
    </xf>
    <xf numFmtId="0" fontId="114" fillId="0" borderId="122" xfId="0" applyFont="1" applyFill="1" applyBorder="1"/>
    <xf numFmtId="166" fontId="113" fillId="0" borderId="122" xfId="20965" applyFont="1" applyFill="1" applyBorder="1"/>
    <xf numFmtId="49" fontId="118" fillId="0" borderId="122" xfId="5" applyNumberFormat="1" applyFont="1" applyFill="1" applyBorder="1" applyAlignment="1" applyProtection="1">
      <alignment horizontal="right" vertical="center" wrapText="1"/>
      <protection locked="0"/>
    </xf>
    <xf numFmtId="49" fontId="119" fillId="0" borderId="122" xfId="5" applyNumberFormat="1" applyFont="1" applyFill="1" applyBorder="1" applyAlignment="1" applyProtection="1">
      <alignment horizontal="right" vertical="center" wrapText="1"/>
      <protection locked="0"/>
    </xf>
    <xf numFmtId="0" fontId="114" fillId="0" borderId="0" xfId="0" applyFont="1" applyFill="1"/>
    <xf numFmtId="0" fontId="113" fillId="0" borderId="122" xfId="0" applyNumberFormat="1" applyFont="1" applyFill="1" applyBorder="1" applyAlignment="1">
      <alignment horizontal="left" vertical="center" wrapText="1"/>
    </xf>
    <xf numFmtId="0" fontId="117" fillId="0" borderId="122" xfId="0" applyFont="1" applyFill="1" applyBorder="1"/>
    <xf numFmtId="0" fontId="114" fillId="0" borderId="0" xfId="0" applyFont="1" applyFill="1" applyBorder="1"/>
    <xf numFmtId="0" fontId="116" fillId="0" borderId="122" xfId="0" applyFont="1" applyFill="1" applyBorder="1" applyAlignment="1">
      <alignment horizontal="left" indent="1"/>
    </xf>
    <xf numFmtId="0" fontId="116" fillId="0" borderId="122" xfId="0" applyFont="1" applyFill="1" applyBorder="1" applyAlignment="1">
      <alignment horizontal="left" wrapText="1" indent="1"/>
    </xf>
    <xf numFmtId="0" fontId="113" fillId="0" borderId="122" xfId="0" applyFont="1" applyFill="1" applyBorder="1" applyAlignment="1">
      <alignment horizontal="left" indent="1"/>
    </xf>
    <xf numFmtId="0" fontId="113" fillId="0" borderId="122" xfId="0" applyNumberFormat="1" applyFont="1" applyFill="1" applyBorder="1" applyAlignment="1">
      <alignment horizontal="left" indent="1"/>
    </xf>
    <xf numFmtId="0" fontId="113" fillId="0" borderId="122" xfId="0" applyFont="1" applyFill="1" applyBorder="1" applyAlignment="1">
      <alignment horizontal="left" wrapText="1" indent="2"/>
    </xf>
    <xf numFmtId="0" fontId="116" fillId="0" borderId="122" xfId="0" applyFont="1" applyFill="1" applyBorder="1" applyAlignment="1">
      <alignment horizontal="left" vertical="center" indent="1"/>
    </xf>
    <xf numFmtId="0" fontId="114" fillId="0" borderId="122" xfId="0" applyFont="1" applyFill="1" applyBorder="1" applyAlignment="1">
      <alignment horizontal="left" wrapText="1"/>
    </xf>
    <xf numFmtId="0" fontId="114" fillId="0" borderId="122" xfId="0" applyFont="1" applyFill="1" applyBorder="1" applyAlignment="1">
      <alignment horizontal="left" wrapText="1" indent="2"/>
    </xf>
    <xf numFmtId="49" fontId="114" fillId="0" borderId="122" xfId="0" applyNumberFormat="1" applyFont="1" applyFill="1" applyBorder="1" applyAlignment="1">
      <alignment horizontal="left" indent="3"/>
    </xf>
    <xf numFmtId="49" fontId="114" fillId="0" borderId="122" xfId="0" applyNumberFormat="1" applyFont="1" applyFill="1" applyBorder="1" applyAlignment="1">
      <alignment horizontal="left" indent="1"/>
    </xf>
    <xf numFmtId="49" fontId="114" fillId="0" borderId="122" xfId="0" applyNumberFormat="1" applyFont="1" applyFill="1" applyBorder="1" applyAlignment="1">
      <alignment horizontal="left" vertical="top" wrapText="1" indent="2"/>
    </xf>
    <xf numFmtId="49" fontId="114" fillId="0" borderId="122" xfId="0" applyNumberFormat="1" applyFont="1" applyFill="1" applyBorder="1" applyAlignment="1">
      <alignment horizontal="left" wrapText="1" indent="3"/>
    </xf>
    <xf numFmtId="49" fontId="114" fillId="0" borderId="122" xfId="0" applyNumberFormat="1" applyFont="1" applyFill="1" applyBorder="1" applyAlignment="1">
      <alignment horizontal="left" wrapText="1" indent="2"/>
    </xf>
    <xf numFmtId="0" fontId="114" fillId="0" borderId="122" xfId="0" applyNumberFormat="1" applyFont="1" applyFill="1" applyBorder="1" applyAlignment="1">
      <alignment horizontal="left" wrapText="1" indent="1"/>
    </xf>
    <xf numFmtId="49" fontId="114" fillId="0" borderId="122" xfId="0" applyNumberFormat="1" applyFont="1" applyFill="1" applyBorder="1" applyAlignment="1">
      <alignment horizontal="left" wrapText="1" indent="1"/>
    </xf>
    <xf numFmtId="0" fontId="116" fillId="0" borderId="76" xfId="0" applyNumberFormat="1" applyFont="1" applyFill="1" applyBorder="1" applyAlignment="1">
      <alignment horizontal="left" vertical="center" wrapText="1"/>
    </xf>
    <xf numFmtId="0" fontId="114" fillId="0" borderId="123" xfId="0" applyFont="1" applyFill="1" applyBorder="1" applyAlignment="1">
      <alignment horizontal="center" vertical="center" wrapText="1"/>
    </xf>
    <xf numFmtId="0" fontId="116" fillId="0" borderId="122" xfId="0" applyNumberFormat="1" applyFont="1" applyFill="1" applyBorder="1" applyAlignment="1">
      <alignment horizontal="left" vertical="center" wrapText="1"/>
    </xf>
    <xf numFmtId="0" fontId="114" fillId="0" borderId="122" xfId="0" applyFont="1" applyFill="1" applyBorder="1" applyAlignment="1">
      <alignment horizontal="left" indent="1"/>
    </xf>
    <xf numFmtId="0" fontId="6" fillId="0" borderId="122" xfId="17" applyBorder="1" applyAlignment="1" applyProtection="1"/>
    <xf numFmtId="0" fontId="117"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2"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2" xfId="0" applyFont="1" applyFill="1" applyBorder="1" applyAlignment="1">
      <alignment horizontal="center" vertical="center"/>
    </xf>
    <xf numFmtId="0" fontId="114" fillId="0" borderId="122" xfId="0" applyFont="1" applyFill="1" applyBorder="1" applyAlignment="1">
      <alignment horizontal="center" vertical="center" wrapText="1"/>
    </xf>
    <xf numFmtId="0" fontId="117" fillId="0" borderId="0" xfId="0" applyFont="1" applyFill="1"/>
    <xf numFmtId="0" fontId="114" fillId="0" borderId="122" xfId="0" applyFont="1" applyFill="1" applyBorder="1" applyAlignment="1">
      <alignment wrapText="1"/>
    </xf>
    <xf numFmtId="0" fontId="114" fillId="0" borderId="122"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2" xfId="0" applyNumberFormat="1" applyFont="1" applyFill="1" applyBorder="1" applyAlignment="1">
      <alignment horizontal="center" vertical="center" wrapText="1"/>
    </xf>
    <xf numFmtId="0" fontId="114" fillId="0" borderId="122" xfId="0" applyFont="1" applyFill="1" applyBorder="1" applyAlignment="1">
      <alignment horizontal="center"/>
    </xf>
    <xf numFmtId="0" fontId="114" fillId="0" borderId="7" xfId="0" applyFont="1" applyFill="1" applyBorder="1"/>
    <xf numFmtId="0" fontId="114" fillId="0" borderId="122" xfId="0" applyFont="1" applyFill="1" applyBorder="1" applyAlignment="1">
      <alignment horizontal="left" indent="2"/>
    </xf>
    <xf numFmtId="0" fontId="114" fillId="0" borderId="122" xfId="0" applyNumberFormat="1" applyFont="1" applyFill="1" applyBorder="1" applyAlignment="1">
      <alignment horizontal="left" indent="1"/>
    </xf>
    <xf numFmtId="0" fontId="114" fillId="0" borderId="122" xfId="0" applyFont="1" applyFill="1" applyBorder="1" applyAlignment="1">
      <alignment horizontal="center" vertical="center" textRotation="90" wrapTex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2" xfId="0" applyFont="1" applyFill="1" applyBorder="1" applyAlignment="1">
      <alignment horizontal="center" vertical="center" wrapText="1"/>
    </xf>
    <xf numFmtId="0" fontId="114" fillId="79" borderId="122" xfId="0" applyFont="1" applyFill="1" applyBorder="1"/>
    <xf numFmtId="0" fontId="117" fillId="79" borderId="122" xfId="0" applyFont="1" applyFill="1" applyBorder="1"/>
    <xf numFmtId="0" fontId="117" fillId="0" borderId="122" xfId="0" applyFont="1" applyBorder="1"/>
    <xf numFmtId="0" fontId="114" fillId="0" borderId="122" xfId="0" applyFont="1" applyBorder="1"/>
    <xf numFmtId="0" fontId="114" fillId="80" borderId="122" xfId="0" applyFont="1" applyFill="1" applyBorder="1"/>
    <xf numFmtId="0" fontId="114" fillId="0" borderId="122" xfId="0" applyFont="1" applyBorder="1" applyAlignment="1">
      <alignment horizontal="left" indent="1"/>
    </xf>
    <xf numFmtId="0" fontId="0" fillId="0" borderId="122" xfId="0" applyBorder="1" applyAlignment="1">
      <alignment horizontal="left" indent="2"/>
    </xf>
    <xf numFmtId="0" fontId="0" fillId="0" borderId="122" xfId="0" applyBorder="1"/>
    <xf numFmtId="0" fontId="0" fillId="0" borderId="123" xfId="0" applyBorder="1" applyAlignment="1">
      <alignment horizontal="left" indent="2"/>
    </xf>
    <xf numFmtId="0" fontId="0" fillId="0" borderId="123" xfId="0" applyBorder="1"/>
    <xf numFmtId="0" fontId="0" fillId="0" borderId="122" xfId="0" applyFill="1"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124" fillId="0" borderId="130" xfId="0" applyNumberFormat="1" applyFont="1" applyFill="1" applyBorder="1" applyAlignment="1">
      <alignment horizontal="left" vertical="center" wrapText="1" indent="1" readingOrder="1"/>
    </xf>
    <xf numFmtId="0" fontId="124" fillId="0" borderId="131" xfId="0" applyNumberFormat="1" applyFont="1" applyFill="1" applyBorder="1" applyAlignment="1">
      <alignment vertical="center" wrapText="1" readingOrder="1"/>
    </xf>
    <xf numFmtId="0" fontId="125" fillId="0" borderId="122" xfId="0" applyNumberFormat="1" applyFont="1" applyFill="1" applyBorder="1" applyAlignment="1">
      <alignment vertical="center" wrapText="1" readingOrder="1"/>
    </xf>
    <xf numFmtId="0" fontId="114" fillId="0" borderId="123" xfId="0" applyFont="1" applyFill="1" applyBorder="1" applyAlignment="1">
      <alignment horizontal="center" vertical="center" wrapText="1"/>
    </xf>
    <xf numFmtId="0" fontId="0" fillId="0" borderId="7" xfId="0" applyBorder="1"/>
    <xf numFmtId="0" fontId="122" fillId="0" borderId="122" xfId="0" applyFont="1" applyBorder="1"/>
    <xf numFmtId="0" fontId="122" fillId="0" borderId="123" xfId="0" applyFont="1" applyBorder="1"/>
    <xf numFmtId="0" fontId="114" fillId="0" borderId="114" xfId="0" applyFont="1" applyFill="1" applyBorder="1" applyAlignment="1">
      <alignment horizontal="center" vertical="center" wrapText="1"/>
    </xf>
    <xf numFmtId="0" fontId="0" fillId="0" borderId="122" xfId="0" applyBorder="1" applyAlignment="1">
      <alignment horizontal="left" indent="3"/>
    </xf>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93"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21" fillId="0" borderId="122" xfId="0" applyFont="1" applyFill="1" applyBorder="1" applyAlignment="1">
      <alignment horizontal="center" vertical="center"/>
    </xf>
    <xf numFmtId="0" fontId="121" fillId="0" borderId="114" xfId="0" applyFont="1" applyFill="1" applyBorder="1" applyAlignment="1">
      <alignment horizontal="center" vertical="center"/>
    </xf>
    <xf numFmtId="0" fontId="121" fillId="0" borderId="116" xfId="0" applyFont="1" applyFill="1" applyBorder="1" applyAlignment="1">
      <alignment horizontal="center" vertical="center"/>
    </xf>
    <xf numFmtId="0" fontId="121" fillId="0" borderId="93" xfId="0" applyFont="1" applyFill="1" applyBorder="1" applyAlignment="1">
      <alignment horizontal="center" vertical="center"/>
    </xf>
    <xf numFmtId="0" fontId="121" fillId="0" borderId="83" xfId="0" applyFont="1" applyFill="1" applyBorder="1" applyAlignment="1">
      <alignment horizontal="center" vertical="center"/>
    </xf>
    <xf numFmtId="0" fontId="117" fillId="0" borderId="122"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4" fillId="0" borderId="126" xfId="0" applyFont="1" applyFill="1" applyBorder="1" applyAlignment="1">
      <alignment horizontal="center" vertical="center" wrapText="1"/>
    </xf>
    <xf numFmtId="0" fontId="117" fillId="0" borderId="84"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7" fillId="0" borderId="114" xfId="0" applyFont="1" applyFill="1" applyBorder="1" applyAlignment="1">
      <alignment horizontal="center" vertical="top" wrapText="1"/>
    </xf>
    <xf numFmtId="0" fontId="117" fillId="0" borderId="116"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93" xfId="0" applyFont="1" applyFill="1" applyBorder="1" applyAlignment="1">
      <alignment horizontal="center" vertical="top" wrapText="1"/>
    </xf>
    <xf numFmtId="0" fontId="117" fillId="0" borderId="83"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78"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26" xfId="0" applyFont="1" applyFill="1" applyBorder="1" applyAlignment="1">
      <alignment horizontal="center" vertical="center"/>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6"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7"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xf numFmtId="0" fontId="122" fillId="0" borderId="123" xfId="0" applyFont="1" applyBorder="1" applyAlignment="1">
      <alignment horizontal="center" vertical="center" wrapText="1"/>
    </xf>
    <xf numFmtId="0" fontId="122" fillId="0" borderId="114" xfId="0" applyFont="1" applyBorder="1" applyAlignment="1">
      <alignment horizontal="center" vertical="center" wrapText="1"/>
    </xf>
    <xf numFmtId="0" fontId="126" fillId="0" borderId="122" xfId="0" applyFont="1" applyBorder="1" applyAlignment="1">
      <alignment horizontal="center" vertical="center"/>
    </xf>
    <xf numFmtId="0" fontId="123" fillId="0" borderId="122"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4" zoomScaleNormal="100" workbookViewId="0">
      <selection activeCell="B37" sqref="B37"/>
    </sheetView>
  </sheetViews>
  <sheetFormatPr defaultColWidth="9.1796875" defaultRowHeight="14"/>
  <cols>
    <col min="1" max="1" width="10.26953125" style="4" customWidth="1"/>
    <col min="2" max="2" width="138.36328125" style="5" bestFit="1" customWidth="1"/>
    <col min="3" max="3" width="39.453125" style="5" customWidth="1"/>
    <col min="4" max="6" width="9.1796875" style="5"/>
    <col min="7" max="7" width="25" style="5" customWidth="1"/>
    <col min="8" max="16384" width="9.1796875" style="5"/>
  </cols>
  <sheetData>
    <row r="1" spans="1:3">
      <c r="A1" s="216"/>
      <c r="B1" s="264" t="s">
        <v>345</v>
      </c>
      <c r="C1" s="216"/>
    </row>
    <row r="2" spans="1:3">
      <c r="A2" s="265">
        <v>1</v>
      </c>
      <c r="B2" s="427" t="s">
        <v>346</v>
      </c>
      <c r="C2" s="122"/>
    </row>
    <row r="3" spans="1:3">
      <c r="A3" s="265">
        <v>2</v>
      </c>
      <c r="B3" s="428" t="s">
        <v>342</v>
      </c>
      <c r="C3" s="122"/>
    </row>
    <row r="4" spans="1:3">
      <c r="A4" s="265">
        <v>3</v>
      </c>
      <c r="B4" s="429" t="s">
        <v>347</v>
      </c>
      <c r="C4" s="122"/>
    </row>
    <row r="5" spans="1:3">
      <c r="A5" s="266">
        <v>4</v>
      </c>
      <c r="B5" s="430" t="s">
        <v>343</v>
      </c>
      <c r="C5" s="122"/>
    </row>
    <row r="6" spans="1:3" s="267" customFormat="1" ht="45.75" customHeight="1">
      <c r="A6" s="638" t="s">
        <v>421</v>
      </c>
      <c r="B6" s="639"/>
      <c r="C6" s="639"/>
    </row>
    <row r="7" spans="1:3">
      <c r="A7" s="268" t="s">
        <v>31</v>
      </c>
      <c r="B7" s="264" t="s">
        <v>344</v>
      </c>
    </row>
    <row r="8" spans="1:3">
      <c r="A8" s="216">
        <v>1</v>
      </c>
      <c r="B8" s="313" t="s">
        <v>22</v>
      </c>
    </row>
    <row r="9" spans="1:3">
      <c r="A9" s="216">
        <v>2</v>
      </c>
      <c r="B9" s="314" t="s">
        <v>23</v>
      </c>
    </row>
    <row r="10" spans="1:3">
      <c r="A10" s="216">
        <v>3</v>
      </c>
      <c r="B10" s="314" t="s">
        <v>24</v>
      </c>
    </row>
    <row r="11" spans="1:3">
      <c r="A11" s="216">
        <v>4</v>
      </c>
      <c r="B11" s="314" t="s">
        <v>25</v>
      </c>
      <c r="C11" s="127"/>
    </row>
    <row r="12" spans="1:3">
      <c r="A12" s="216">
        <v>5</v>
      </c>
      <c r="B12" s="314" t="s">
        <v>26</v>
      </c>
    </row>
    <row r="13" spans="1:3">
      <c r="A13" s="216">
        <v>6</v>
      </c>
      <c r="B13" s="315" t="s">
        <v>354</v>
      </c>
    </row>
    <row r="14" spans="1:3">
      <c r="A14" s="216">
        <v>7</v>
      </c>
      <c r="B14" s="314" t="s">
        <v>348</v>
      </c>
    </row>
    <row r="15" spans="1:3">
      <c r="A15" s="216">
        <v>8</v>
      </c>
      <c r="B15" s="314" t="s">
        <v>349</v>
      </c>
    </row>
    <row r="16" spans="1:3">
      <c r="A16" s="216">
        <v>9</v>
      </c>
      <c r="B16" s="314" t="s">
        <v>27</v>
      </c>
    </row>
    <row r="17" spans="1:2">
      <c r="A17" s="426" t="s">
        <v>420</v>
      </c>
      <c r="B17" s="425" t="s">
        <v>407</v>
      </c>
    </row>
    <row r="18" spans="1:2">
      <c r="A18" s="216">
        <v>10</v>
      </c>
      <c r="B18" s="314" t="s">
        <v>28</v>
      </c>
    </row>
    <row r="19" spans="1:2">
      <c r="A19" s="216">
        <v>11</v>
      </c>
      <c r="B19" s="315" t="s">
        <v>350</v>
      </c>
    </row>
    <row r="20" spans="1:2">
      <c r="A20" s="216">
        <v>12</v>
      </c>
      <c r="B20" s="315" t="s">
        <v>29</v>
      </c>
    </row>
    <row r="21" spans="1:2">
      <c r="A21" s="482">
        <v>13</v>
      </c>
      <c r="B21" s="483" t="s">
        <v>351</v>
      </c>
    </row>
    <row r="22" spans="1:2">
      <c r="A22" s="482">
        <v>14</v>
      </c>
      <c r="B22" s="484" t="s">
        <v>378</v>
      </c>
    </row>
    <row r="23" spans="1:2">
      <c r="A23" s="485">
        <v>15</v>
      </c>
      <c r="B23" s="486" t="s">
        <v>30</v>
      </c>
    </row>
    <row r="24" spans="1:2">
      <c r="A24" s="485">
        <v>15.1</v>
      </c>
      <c r="B24" s="487" t="s">
        <v>434</v>
      </c>
    </row>
    <row r="25" spans="1:2">
      <c r="A25" s="485">
        <v>16</v>
      </c>
      <c r="B25" s="487" t="s">
        <v>498</v>
      </c>
    </row>
    <row r="26" spans="1:2">
      <c r="A26" s="485">
        <v>17</v>
      </c>
      <c r="B26" s="487" t="s">
        <v>539</v>
      </c>
    </row>
    <row r="27" spans="1:2">
      <c r="A27" s="485">
        <v>18</v>
      </c>
      <c r="B27" s="487" t="s">
        <v>709</v>
      </c>
    </row>
    <row r="28" spans="1:2">
      <c r="A28" s="485">
        <v>19</v>
      </c>
      <c r="B28" s="487" t="s">
        <v>710</v>
      </c>
    </row>
    <row r="29" spans="1:2">
      <c r="A29" s="485">
        <v>20</v>
      </c>
      <c r="B29" s="588" t="s">
        <v>540</v>
      </c>
    </row>
    <row r="30" spans="1:2">
      <c r="A30" s="485">
        <v>21</v>
      </c>
      <c r="B30" s="487" t="s">
        <v>706</v>
      </c>
    </row>
    <row r="31" spans="1:2">
      <c r="A31" s="485">
        <v>22</v>
      </c>
      <c r="B31" s="487" t="s">
        <v>541</v>
      </c>
    </row>
    <row r="32" spans="1:2">
      <c r="A32" s="485">
        <v>23</v>
      </c>
      <c r="B32" s="487" t="s">
        <v>542</v>
      </c>
    </row>
    <row r="33" spans="1:2">
      <c r="A33" s="485">
        <v>24</v>
      </c>
      <c r="B33" s="487" t="s">
        <v>543</v>
      </c>
    </row>
    <row r="34" spans="1:2">
      <c r="A34" s="485">
        <v>25</v>
      </c>
      <c r="B34" s="487" t="s">
        <v>544</v>
      </c>
    </row>
    <row r="35" spans="1:2">
      <c r="A35" s="485">
        <v>26</v>
      </c>
      <c r="B35" s="487" t="s">
        <v>741</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3" activePane="bottomRight" state="frozen"/>
      <selection activeCell="B9" sqref="B9"/>
      <selection pane="topRight" activeCell="B9" sqref="B9"/>
      <selection pane="bottomLeft" activeCell="B9" sqref="B9"/>
      <selection pane="bottomRight" activeCell="B2" sqref="B2"/>
    </sheetView>
  </sheetViews>
  <sheetFormatPr defaultColWidth="9.1796875" defaultRowHeight="12.5"/>
  <cols>
    <col min="1" max="1" width="9.54296875" style="130" bestFit="1" customWidth="1"/>
    <col min="2" max="2" width="132.453125" style="4" customWidth="1"/>
    <col min="3" max="3" width="18.453125" style="4" customWidth="1"/>
    <col min="4" max="16384" width="9.1796875" style="4"/>
  </cols>
  <sheetData>
    <row r="1" spans="1:3">
      <c r="A1" s="2" t="s">
        <v>32</v>
      </c>
      <c r="B1" s="3">
        <f>'Info '!C2</f>
        <v>0</v>
      </c>
    </row>
    <row r="2" spans="1:3" s="117" customFormat="1" ht="15.75" customHeight="1">
      <c r="A2" s="117" t="s">
        <v>33</v>
      </c>
      <c r="B2" s="506">
        <v>44286</v>
      </c>
    </row>
    <row r="3" spans="1:3" s="117" customFormat="1" ht="15.75" customHeight="1"/>
    <row r="4" spans="1:3" ht="13.5" thickBot="1">
      <c r="A4" s="130" t="s">
        <v>247</v>
      </c>
      <c r="B4" s="197" t="s">
        <v>246</v>
      </c>
    </row>
    <row r="5" spans="1:3" ht="13">
      <c r="A5" s="131" t="s">
        <v>7</v>
      </c>
      <c r="B5" s="132"/>
      <c r="C5" s="133" t="s">
        <v>75</v>
      </c>
    </row>
    <row r="6" spans="1:3" ht="13">
      <c r="A6" s="134">
        <v>1</v>
      </c>
      <c r="B6" s="135" t="s">
        <v>245</v>
      </c>
      <c r="C6" s="136">
        <f>SUM(C7:C11)</f>
        <v>0</v>
      </c>
    </row>
    <row r="7" spans="1:3">
      <c r="A7" s="134">
        <v>2</v>
      </c>
      <c r="B7" s="137" t="s">
        <v>244</v>
      </c>
      <c r="C7" s="138"/>
    </row>
    <row r="8" spans="1:3">
      <c r="A8" s="134">
        <v>3</v>
      </c>
      <c r="B8" s="139" t="s">
        <v>243</v>
      </c>
      <c r="C8" s="138"/>
    </row>
    <row r="9" spans="1:3">
      <c r="A9" s="134">
        <v>4</v>
      </c>
      <c r="B9" s="139" t="s">
        <v>242</v>
      </c>
      <c r="C9" s="138"/>
    </row>
    <row r="10" spans="1:3">
      <c r="A10" s="134">
        <v>5</v>
      </c>
      <c r="B10" s="139" t="s">
        <v>241</v>
      </c>
      <c r="C10" s="138"/>
    </row>
    <row r="11" spans="1:3">
      <c r="A11" s="134">
        <v>6</v>
      </c>
      <c r="B11" s="140" t="s">
        <v>240</v>
      </c>
      <c r="C11" s="138"/>
    </row>
    <row r="12" spans="1:3" s="102" customFormat="1" ht="13">
      <c r="A12" s="134">
        <v>7</v>
      </c>
      <c r="B12" s="135" t="s">
        <v>239</v>
      </c>
      <c r="C12" s="141">
        <f>SUM(C13:C27)</f>
        <v>0</v>
      </c>
    </row>
    <row r="13" spans="1:3" s="102" customFormat="1">
      <c r="A13" s="134">
        <v>8</v>
      </c>
      <c r="B13" s="142" t="s">
        <v>238</v>
      </c>
      <c r="C13" s="143"/>
    </row>
    <row r="14" spans="1:3" s="102" customFormat="1" ht="25">
      <c r="A14" s="134">
        <v>9</v>
      </c>
      <c r="B14" s="144" t="s">
        <v>237</v>
      </c>
      <c r="C14" s="143"/>
    </row>
    <row r="15" spans="1:3" s="102" customFormat="1">
      <c r="A15" s="134">
        <v>10</v>
      </c>
      <c r="B15" s="145" t="s">
        <v>236</v>
      </c>
      <c r="C15" s="143"/>
    </row>
    <row r="16" spans="1:3" s="102" customFormat="1">
      <c r="A16" s="134">
        <v>11</v>
      </c>
      <c r="B16" s="146" t="s">
        <v>235</v>
      </c>
      <c r="C16" s="143"/>
    </row>
    <row r="17" spans="1:3" s="102" customFormat="1">
      <c r="A17" s="134">
        <v>12</v>
      </c>
      <c r="B17" s="145" t="s">
        <v>234</v>
      </c>
      <c r="C17" s="143"/>
    </row>
    <row r="18" spans="1:3" s="102" customFormat="1">
      <c r="A18" s="134">
        <v>13</v>
      </c>
      <c r="B18" s="145" t="s">
        <v>233</v>
      </c>
      <c r="C18" s="143"/>
    </row>
    <row r="19" spans="1:3" s="102" customFormat="1">
      <c r="A19" s="134">
        <v>14</v>
      </c>
      <c r="B19" s="145" t="s">
        <v>232</v>
      </c>
      <c r="C19" s="143"/>
    </row>
    <row r="20" spans="1:3" s="102" customFormat="1">
      <c r="A20" s="134">
        <v>15</v>
      </c>
      <c r="B20" s="145" t="s">
        <v>231</v>
      </c>
      <c r="C20" s="143"/>
    </row>
    <row r="21" spans="1:3" s="102" customFormat="1" ht="25">
      <c r="A21" s="134">
        <v>16</v>
      </c>
      <c r="B21" s="144" t="s">
        <v>230</v>
      </c>
      <c r="C21" s="143"/>
    </row>
    <row r="22" spans="1:3" s="102" customFormat="1">
      <c r="A22" s="134">
        <v>17</v>
      </c>
      <c r="B22" s="147" t="s">
        <v>229</v>
      </c>
      <c r="C22" s="143"/>
    </row>
    <row r="23" spans="1:3" s="102" customFormat="1">
      <c r="A23" s="134">
        <v>18</v>
      </c>
      <c r="B23" s="144" t="s">
        <v>228</v>
      </c>
      <c r="C23" s="143"/>
    </row>
    <row r="24" spans="1:3" s="102" customFormat="1" ht="25">
      <c r="A24" s="134">
        <v>19</v>
      </c>
      <c r="B24" s="144" t="s">
        <v>205</v>
      </c>
      <c r="C24" s="143"/>
    </row>
    <row r="25" spans="1:3" s="102" customFormat="1">
      <c r="A25" s="134">
        <v>20</v>
      </c>
      <c r="B25" s="148" t="s">
        <v>227</v>
      </c>
      <c r="C25" s="143"/>
    </row>
    <row r="26" spans="1:3" s="102" customFormat="1">
      <c r="A26" s="134">
        <v>21</v>
      </c>
      <c r="B26" s="148" t="s">
        <v>226</v>
      </c>
      <c r="C26" s="143"/>
    </row>
    <row r="27" spans="1:3" s="102" customFormat="1">
      <c r="A27" s="134">
        <v>22</v>
      </c>
      <c r="B27" s="148" t="s">
        <v>225</v>
      </c>
      <c r="C27" s="143"/>
    </row>
    <row r="28" spans="1:3" s="102" customFormat="1" ht="13">
      <c r="A28" s="134">
        <v>23</v>
      </c>
      <c r="B28" s="149" t="s">
        <v>224</v>
      </c>
      <c r="C28" s="141">
        <f>C6-C12</f>
        <v>0</v>
      </c>
    </row>
    <row r="29" spans="1:3" s="102" customFormat="1" ht="13">
      <c r="A29" s="150"/>
      <c r="B29" s="151"/>
      <c r="C29" s="143"/>
    </row>
    <row r="30" spans="1:3" s="102" customFormat="1" ht="13">
      <c r="A30" s="150">
        <v>24</v>
      </c>
      <c r="B30" s="149" t="s">
        <v>223</v>
      </c>
      <c r="C30" s="141">
        <f>C31+C34</f>
        <v>0</v>
      </c>
    </row>
    <row r="31" spans="1:3" s="102" customFormat="1">
      <c r="A31" s="150">
        <v>25</v>
      </c>
      <c r="B31" s="139" t="s">
        <v>222</v>
      </c>
      <c r="C31" s="152">
        <f>C32+C33</f>
        <v>0</v>
      </c>
    </row>
    <row r="32" spans="1:3" s="102" customFormat="1">
      <c r="A32" s="150">
        <v>26</v>
      </c>
      <c r="B32" s="153" t="s">
        <v>303</v>
      </c>
      <c r="C32" s="143"/>
    </row>
    <row r="33" spans="1:3" s="102" customFormat="1">
      <c r="A33" s="150">
        <v>27</v>
      </c>
      <c r="B33" s="153" t="s">
        <v>221</v>
      </c>
      <c r="C33" s="143"/>
    </row>
    <row r="34" spans="1:3" s="102" customFormat="1">
      <c r="A34" s="150">
        <v>28</v>
      </c>
      <c r="B34" s="139" t="s">
        <v>220</v>
      </c>
      <c r="C34" s="143"/>
    </row>
    <row r="35" spans="1:3" s="102" customFormat="1" ht="13">
      <c r="A35" s="150">
        <v>29</v>
      </c>
      <c r="B35" s="149" t="s">
        <v>219</v>
      </c>
      <c r="C35" s="141">
        <f>SUM(C36:C40)</f>
        <v>0</v>
      </c>
    </row>
    <row r="36" spans="1:3" s="102" customFormat="1">
      <c r="A36" s="150">
        <v>30</v>
      </c>
      <c r="B36" s="144" t="s">
        <v>218</v>
      </c>
      <c r="C36" s="143"/>
    </row>
    <row r="37" spans="1:3" s="102" customFormat="1">
      <c r="A37" s="150">
        <v>31</v>
      </c>
      <c r="B37" s="145" t="s">
        <v>217</v>
      </c>
      <c r="C37" s="143"/>
    </row>
    <row r="38" spans="1:3" s="102" customFormat="1">
      <c r="A38" s="150">
        <v>32</v>
      </c>
      <c r="B38" s="144" t="s">
        <v>216</v>
      </c>
      <c r="C38" s="143"/>
    </row>
    <row r="39" spans="1:3" s="102" customFormat="1" ht="25">
      <c r="A39" s="150">
        <v>33</v>
      </c>
      <c r="B39" s="144" t="s">
        <v>205</v>
      </c>
      <c r="C39" s="143"/>
    </row>
    <row r="40" spans="1:3" s="102" customFormat="1">
      <c r="A40" s="150">
        <v>34</v>
      </c>
      <c r="B40" s="148" t="s">
        <v>215</v>
      </c>
      <c r="C40" s="143"/>
    </row>
    <row r="41" spans="1:3" s="102" customFormat="1" ht="13">
      <c r="A41" s="150">
        <v>35</v>
      </c>
      <c r="B41" s="149" t="s">
        <v>214</v>
      </c>
      <c r="C41" s="141">
        <f>C30-C35</f>
        <v>0</v>
      </c>
    </row>
    <row r="42" spans="1:3" s="102" customFormat="1" ht="13">
      <c r="A42" s="150"/>
      <c r="B42" s="151"/>
      <c r="C42" s="143"/>
    </row>
    <row r="43" spans="1:3" s="102" customFormat="1" ht="13">
      <c r="A43" s="150">
        <v>36</v>
      </c>
      <c r="B43" s="154" t="s">
        <v>213</v>
      </c>
      <c r="C43" s="141">
        <f>SUM(C44:C46)</f>
        <v>0</v>
      </c>
    </row>
    <row r="44" spans="1:3" s="102" customFormat="1">
      <c r="A44" s="150">
        <v>37</v>
      </c>
      <c r="B44" s="139" t="s">
        <v>212</v>
      </c>
      <c r="C44" s="143"/>
    </row>
    <row r="45" spans="1:3" s="102" customFormat="1">
      <c r="A45" s="150">
        <v>38</v>
      </c>
      <c r="B45" s="139" t="s">
        <v>211</v>
      </c>
      <c r="C45" s="143"/>
    </row>
    <row r="46" spans="1:3" s="102" customFormat="1">
      <c r="A46" s="150">
        <v>39</v>
      </c>
      <c r="B46" s="139" t="s">
        <v>210</v>
      </c>
      <c r="C46" s="143"/>
    </row>
    <row r="47" spans="1:3" s="102" customFormat="1" ht="13">
      <c r="A47" s="150">
        <v>40</v>
      </c>
      <c r="B47" s="154" t="s">
        <v>209</v>
      </c>
      <c r="C47" s="141">
        <f>SUM(C48:C51)</f>
        <v>0</v>
      </c>
    </row>
    <row r="48" spans="1:3" s="102" customFormat="1">
      <c r="A48" s="150">
        <v>41</v>
      </c>
      <c r="B48" s="144" t="s">
        <v>208</v>
      </c>
      <c r="C48" s="143"/>
    </row>
    <row r="49" spans="1:3" s="102" customFormat="1">
      <c r="A49" s="150">
        <v>42</v>
      </c>
      <c r="B49" s="145" t="s">
        <v>207</v>
      </c>
      <c r="C49" s="143"/>
    </row>
    <row r="50" spans="1:3" s="102" customFormat="1">
      <c r="A50" s="150">
        <v>43</v>
      </c>
      <c r="B50" s="144" t="s">
        <v>206</v>
      </c>
      <c r="C50" s="143"/>
    </row>
    <row r="51" spans="1:3" s="102" customFormat="1" ht="25">
      <c r="A51" s="150">
        <v>44</v>
      </c>
      <c r="B51" s="144" t="s">
        <v>205</v>
      </c>
      <c r="C51" s="143"/>
    </row>
    <row r="52" spans="1:3" s="102" customFormat="1" ht="13.5" thickBot="1">
      <c r="A52" s="155">
        <v>45</v>
      </c>
      <c r="B52" s="156" t="s">
        <v>204</v>
      </c>
      <c r="C52" s="157">
        <f>C43-C47</f>
        <v>0</v>
      </c>
    </row>
    <row r="55" spans="1:3">
      <c r="B55" s="4" t="s">
        <v>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 sqref="B2"/>
    </sheetView>
  </sheetViews>
  <sheetFormatPr defaultColWidth="9.1796875" defaultRowHeight="13.5"/>
  <cols>
    <col min="1" max="1" width="9.453125" style="329" bestFit="1" customWidth="1"/>
    <col min="2" max="2" width="59" style="329" customWidth="1"/>
    <col min="3" max="3" width="16.7265625" style="329" bestFit="1" customWidth="1"/>
    <col min="4" max="4" width="13.26953125" style="329" bestFit="1" customWidth="1"/>
    <col min="5" max="16384" width="9.1796875" style="329"/>
  </cols>
  <sheetData>
    <row r="1" spans="1:4">
      <c r="A1" s="406" t="s">
        <v>32</v>
      </c>
      <c r="B1" s="3">
        <f>'Info '!C2</f>
        <v>0</v>
      </c>
    </row>
    <row r="2" spans="1:4" s="296" customFormat="1" ht="15.75" customHeight="1">
      <c r="A2" s="296" t="s">
        <v>33</v>
      </c>
      <c r="B2" s="506">
        <v>44286</v>
      </c>
    </row>
    <row r="3" spans="1:4" s="296" customFormat="1" ht="15.75" customHeight="1"/>
    <row r="4" spans="1:4" ht="14" thickBot="1">
      <c r="A4" s="356" t="s">
        <v>406</v>
      </c>
      <c r="B4" s="414" t="s">
        <v>407</v>
      </c>
    </row>
    <row r="5" spans="1:4" s="415" customFormat="1" ht="12.75" customHeight="1">
      <c r="A5" s="480"/>
      <c r="B5" s="481" t="s">
        <v>410</v>
      </c>
      <c r="C5" s="407" t="s">
        <v>408</v>
      </c>
      <c r="D5" s="408" t="s">
        <v>409</v>
      </c>
    </row>
    <row r="6" spans="1:4" s="416" customFormat="1">
      <c r="A6" s="409">
        <v>1</v>
      </c>
      <c r="B6" s="472" t="s">
        <v>411</v>
      </c>
      <c r="C6" s="472"/>
      <c r="D6" s="410"/>
    </row>
    <row r="7" spans="1:4" s="416" customFormat="1">
      <c r="A7" s="411" t="s">
        <v>397</v>
      </c>
      <c r="B7" s="473" t="s">
        <v>412</v>
      </c>
      <c r="C7" s="464">
        <v>4.4999999999999998E-2</v>
      </c>
      <c r="D7" s="465">
        <f>C7*'5. RWA '!$C$13</f>
        <v>0</v>
      </c>
    </row>
    <row r="8" spans="1:4" s="416" customFormat="1">
      <c r="A8" s="411" t="s">
        <v>398</v>
      </c>
      <c r="B8" s="473" t="s">
        <v>413</v>
      </c>
      <c r="C8" s="466">
        <v>0.06</v>
      </c>
      <c r="D8" s="465">
        <f>C8*'5. RWA '!$C$13</f>
        <v>0</v>
      </c>
    </row>
    <row r="9" spans="1:4" s="416" customFormat="1">
      <c r="A9" s="411" t="s">
        <v>399</v>
      </c>
      <c r="B9" s="473" t="s">
        <v>414</v>
      </c>
      <c r="C9" s="466">
        <v>0.08</v>
      </c>
      <c r="D9" s="465">
        <f>C9*'5. RWA '!$C$13</f>
        <v>0</v>
      </c>
    </row>
    <row r="10" spans="1:4" s="416" customFormat="1">
      <c r="A10" s="409" t="s">
        <v>400</v>
      </c>
      <c r="B10" s="472" t="s">
        <v>415</v>
      </c>
      <c r="C10" s="467"/>
      <c r="D10" s="474"/>
    </row>
    <row r="11" spans="1:4" s="417" customFormat="1">
      <c r="A11" s="412" t="s">
        <v>401</v>
      </c>
      <c r="B11" s="463" t="s">
        <v>481</v>
      </c>
      <c r="C11" s="468">
        <v>0</v>
      </c>
      <c r="D11" s="465">
        <f>C11*'5. RWA '!$C$13</f>
        <v>0</v>
      </c>
    </row>
    <row r="12" spans="1:4" s="417" customFormat="1">
      <c r="A12" s="412" t="s">
        <v>402</v>
      </c>
      <c r="B12" s="463" t="s">
        <v>416</v>
      </c>
      <c r="C12" s="468">
        <v>0</v>
      </c>
      <c r="D12" s="465">
        <f>C12*'5. RWA '!$C$13</f>
        <v>0</v>
      </c>
    </row>
    <row r="13" spans="1:4" s="417" customFormat="1">
      <c r="A13" s="412" t="s">
        <v>403</v>
      </c>
      <c r="B13" s="463" t="s">
        <v>417</v>
      </c>
      <c r="C13" s="468"/>
      <c r="D13" s="465">
        <f>C13*'5. RWA '!$C$13</f>
        <v>0</v>
      </c>
    </row>
    <row r="14" spans="1:4" s="417" customFormat="1">
      <c r="A14" s="409" t="s">
        <v>404</v>
      </c>
      <c r="B14" s="472" t="s">
        <v>478</v>
      </c>
      <c r="C14" s="469"/>
      <c r="D14" s="475"/>
    </row>
    <row r="15" spans="1:4" s="417" customFormat="1">
      <c r="A15" s="412">
        <v>3.1</v>
      </c>
      <c r="B15" s="463" t="s">
        <v>422</v>
      </c>
      <c r="C15" s="468"/>
      <c r="D15" s="465">
        <f>C15*'5. RWA '!$C$13</f>
        <v>0</v>
      </c>
    </row>
    <row r="16" spans="1:4" s="417" customFormat="1">
      <c r="A16" s="412">
        <v>3.2</v>
      </c>
      <c r="B16" s="463" t="s">
        <v>423</v>
      </c>
      <c r="C16" s="468"/>
      <c r="D16" s="465">
        <f>C16*'5. RWA '!$C$13</f>
        <v>0</v>
      </c>
    </row>
    <row r="17" spans="1:6" s="416" customFormat="1">
      <c r="A17" s="412">
        <v>3.3</v>
      </c>
      <c r="B17" s="463" t="s">
        <v>424</v>
      </c>
      <c r="C17" s="468"/>
      <c r="D17" s="465">
        <f>C17*'5. RWA '!$C$13</f>
        <v>0</v>
      </c>
    </row>
    <row r="18" spans="1:6" s="415" customFormat="1" ht="12.75" customHeight="1">
      <c r="A18" s="478"/>
      <c r="B18" s="479" t="s">
        <v>477</v>
      </c>
      <c r="C18" s="470" t="s">
        <v>408</v>
      </c>
      <c r="D18" s="476" t="s">
        <v>409</v>
      </c>
    </row>
    <row r="19" spans="1:6" s="416" customFormat="1">
      <c r="A19" s="413">
        <v>4</v>
      </c>
      <c r="B19" s="463" t="s">
        <v>418</v>
      </c>
      <c r="C19" s="468">
        <f>C7+C11+C12+C13+C15</f>
        <v>4.4999999999999998E-2</v>
      </c>
      <c r="D19" s="465">
        <f>C19*'5. RWA '!$C$13</f>
        <v>0</v>
      </c>
    </row>
    <row r="20" spans="1:6" s="416" customFormat="1">
      <c r="A20" s="413">
        <v>5</v>
      </c>
      <c r="B20" s="463" t="s">
        <v>138</v>
      </c>
      <c r="C20" s="468">
        <f>C8+C11+C12+C13+C16</f>
        <v>0.06</v>
      </c>
      <c r="D20" s="465">
        <f>C20*'5. RWA '!$C$13</f>
        <v>0</v>
      </c>
    </row>
    <row r="21" spans="1:6" s="416" customFormat="1" ht="14" thickBot="1">
      <c r="A21" s="418" t="s">
        <v>405</v>
      </c>
      <c r="B21" s="419" t="s">
        <v>419</v>
      </c>
      <c r="C21" s="471">
        <f>C9+C11+C12+C13+C17</f>
        <v>0.08</v>
      </c>
      <c r="D21" s="477">
        <f>C21*'5. RWA '!$C$13</f>
        <v>0</v>
      </c>
    </row>
    <row r="22" spans="1:6">
      <c r="F22" s="356"/>
    </row>
    <row r="23" spans="1:6" ht="51">
      <c r="B23" s="355" t="s">
        <v>480</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14" activePane="bottomRight" state="frozen"/>
      <selection activeCell="B47" sqref="B47"/>
      <selection pane="topRight" activeCell="B47" sqref="B47"/>
      <selection pane="bottomLeft" activeCell="B47" sqref="B47"/>
      <selection pane="bottomRight" activeCell="B34" sqref="B34"/>
    </sheetView>
  </sheetViews>
  <sheetFormatPr defaultColWidth="9.1796875" defaultRowHeight="14"/>
  <cols>
    <col min="1" max="1" width="10.7265625" style="4" customWidth="1"/>
    <col min="2" max="2" width="91.81640625" style="4" customWidth="1"/>
    <col min="3" max="3" width="53.1796875" style="4" customWidth="1"/>
    <col min="4" max="4" width="32.26953125" style="4" customWidth="1"/>
    <col min="5" max="5" width="9.453125" style="5" customWidth="1"/>
    <col min="6" max="16384" width="9.1796875" style="5"/>
  </cols>
  <sheetData>
    <row r="1" spans="1:6">
      <c r="A1" s="2" t="s">
        <v>32</v>
      </c>
      <c r="B1" s="3">
        <f>'Info '!C2</f>
        <v>0</v>
      </c>
      <c r="E1" s="4"/>
      <c r="F1" s="4"/>
    </row>
    <row r="2" spans="1:6" s="117" customFormat="1" ht="15.75" customHeight="1">
      <c r="A2" s="2" t="s">
        <v>33</v>
      </c>
      <c r="B2" s="506">
        <v>44286</v>
      </c>
    </row>
    <row r="3" spans="1:6" s="117" customFormat="1" ht="15.75" customHeight="1">
      <c r="A3" s="158"/>
    </row>
    <row r="4" spans="1:6" s="117" customFormat="1" ht="15.75" customHeight="1" thickBot="1">
      <c r="A4" s="117" t="s">
        <v>88</v>
      </c>
      <c r="B4" s="287" t="s">
        <v>287</v>
      </c>
      <c r="D4" s="62" t="s">
        <v>75</v>
      </c>
    </row>
    <row r="5" spans="1:6" ht="25">
      <c r="A5" s="159" t="s">
        <v>7</v>
      </c>
      <c r="B5" s="318" t="s">
        <v>341</v>
      </c>
      <c r="C5" s="160" t="s">
        <v>94</v>
      </c>
      <c r="D5" s="161" t="s">
        <v>95</v>
      </c>
    </row>
    <row r="6" spans="1:6">
      <c r="A6" s="123">
        <v>1</v>
      </c>
      <c r="B6" s="162" t="s">
        <v>37</v>
      </c>
      <c r="C6" s="163"/>
      <c r="D6" s="164"/>
      <c r="E6" s="165"/>
    </row>
    <row r="7" spans="1:6">
      <c r="A7" s="123">
        <v>2</v>
      </c>
      <c r="B7" s="166" t="s">
        <v>38</v>
      </c>
      <c r="C7" s="167"/>
      <c r="D7" s="168"/>
      <c r="E7" s="165"/>
    </row>
    <row r="8" spans="1:6">
      <c r="A8" s="123">
        <v>3</v>
      </c>
      <c r="B8" s="166" t="s">
        <v>39</v>
      </c>
      <c r="C8" s="167"/>
      <c r="D8" s="168"/>
      <c r="E8" s="165"/>
    </row>
    <row r="9" spans="1:6">
      <c r="A9" s="123">
        <v>4</v>
      </c>
      <c r="B9" s="166" t="s">
        <v>40</v>
      </c>
      <c r="C9" s="167"/>
      <c r="D9" s="168"/>
      <c r="E9" s="165"/>
    </row>
    <row r="10" spans="1:6">
      <c r="A10" s="123">
        <v>5</v>
      </c>
      <c r="B10" s="166" t="s">
        <v>41</v>
      </c>
      <c r="C10" s="167"/>
      <c r="D10" s="168"/>
      <c r="E10" s="165"/>
    </row>
    <row r="11" spans="1:6" ht="14.5">
      <c r="A11" s="123">
        <v>6.1</v>
      </c>
      <c r="B11" s="288" t="s">
        <v>42</v>
      </c>
      <c r="C11" s="169"/>
      <c r="D11" s="170"/>
      <c r="E11" s="171"/>
    </row>
    <row r="12" spans="1:6" ht="14.5">
      <c r="A12" s="123">
        <v>6.2</v>
      </c>
      <c r="B12" s="289" t="s">
        <v>43</v>
      </c>
      <c r="C12" s="169"/>
      <c r="D12" s="170"/>
      <c r="E12" s="171"/>
    </row>
    <row r="13" spans="1:6" ht="14.5">
      <c r="A13" s="123" t="s">
        <v>712</v>
      </c>
      <c r="B13" s="173" t="s">
        <v>714</v>
      </c>
      <c r="C13" s="169"/>
      <c r="D13" s="170"/>
      <c r="E13" s="171"/>
    </row>
    <row r="14" spans="1:6" ht="14.5">
      <c r="A14" s="123" t="s">
        <v>713</v>
      </c>
      <c r="B14" s="173" t="s">
        <v>715</v>
      </c>
      <c r="C14" s="169"/>
      <c r="D14" s="170"/>
      <c r="E14" s="171"/>
    </row>
    <row r="15" spans="1:6">
      <c r="A15" s="123">
        <v>6</v>
      </c>
      <c r="B15" s="166" t="s">
        <v>44</v>
      </c>
      <c r="C15" s="172">
        <f>C11+C12</f>
        <v>0</v>
      </c>
      <c r="D15" s="170"/>
      <c r="E15" s="165"/>
    </row>
    <row r="16" spans="1:6">
      <c r="A16" s="123">
        <v>7</v>
      </c>
      <c r="B16" s="166" t="s">
        <v>45</v>
      </c>
      <c r="C16" s="167"/>
      <c r="D16" s="168"/>
      <c r="E16" s="165"/>
    </row>
    <row r="17" spans="1:5">
      <c r="A17" s="123">
        <v>8</v>
      </c>
      <c r="B17" s="316" t="s">
        <v>200</v>
      </c>
      <c r="C17" s="167"/>
      <c r="D17" s="168"/>
      <c r="E17" s="165"/>
    </row>
    <row r="18" spans="1:5">
      <c r="A18" s="123">
        <v>9</v>
      </c>
      <c r="B18" s="166" t="s">
        <v>46</v>
      </c>
      <c r="C18" s="167"/>
      <c r="D18" s="168"/>
      <c r="E18" s="165"/>
    </row>
    <row r="19" spans="1:5">
      <c r="A19" s="123">
        <v>9.1</v>
      </c>
      <c r="B19" s="173" t="s">
        <v>90</v>
      </c>
      <c r="C19" s="169"/>
      <c r="D19" s="168"/>
      <c r="E19" s="165"/>
    </row>
    <row r="20" spans="1:5">
      <c r="A20" s="123">
        <v>9.1999999999999993</v>
      </c>
      <c r="B20" s="173" t="s">
        <v>91</v>
      </c>
      <c r="C20" s="169"/>
      <c r="D20" s="168"/>
      <c r="E20" s="165"/>
    </row>
    <row r="21" spans="1:5">
      <c r="A21" s="123">
        <v>9.3000000000000007</v>
      </c>
      <c r="B21" s="290" t="s">
        <v>269</v>
      </c>
      <c r="C21" s="169"/>
      <c r="D21" s="168"/>
      <c r="E21" s="165"/>
    </row>
    <row r="22" spans="1:5">
      <c r="A22" s="123">
        <v>10</v>
      </c>
      <c r="B22" s="166" t="s">
        <v>47</v>
      </c>
      <c r="C22" s="167"/>
      <c r="D22" s="168"/>
      <c r="E22" s="165"/>
    </row>
    <row r="23" spans="1:5">
      <c r="A23" s="123">
        <v>10.1</v>
      </c>
      <c r="B23" s="173" t="s">
        <v>92</v>
      </c>
      <c r="C23" s="167"/>
      <c r="D23" s="174" t="s">
        <v>93</v>
      </c>
      <c r="E23" s="165"/>
    </row>
    <row r="24" spans="1:5">
      <c r="A24" s="123">
        <v>11</v>
      </c>
      <c r="B24" s="175" t="s">
        <v>48</v>
      </c>
      <c r="C24" s="176"/>
      <c r="D24" s="177"/>
      <c r="E24" s="165"/>
    </row>
    <row r="25" spans="1:5">
      <c r="A25" s="123">
        <v>12</v>
      </c>
      <c r="B25" s="178" t="s">
        <v>49</v>
      </c>
      <c r="C25" s="179">
        <f>SUM(C6:C10,C15:C18,C22,C24)</f>
        <v>0</v>
      </c>
      <c r="D25" s="180"/>
      <c r="E25" s="181"/>
    </row>
    <row r="26" spans="1:5">
      <c r="A26" s="123">
        <v>13</v>
      </c>
      <c r="B26" s="166" t="s">
        <v>51</v>
      </c>
      <c r="C26" s="182"/>
      <c r="D26" s="183"/>
      <c r="E26" s="165"/>
    </row>
    <row r="27" spans="1:5">
      <c r="A27" s="123">
        <v>14</v>
      </c>
      <c r="B27" s="166" t="s">
        <v>52</v>
      </c>
      <c r="C27" s="167"/>
      <c r="D27" s="168"/>
      <c r="E27" s="165"/>
    </row>
    <row r="28" spans="1:5">
      <c r="A28" s="123">
        <v>15</v>
      </c>
      <c r="B28" s="166" t="s">
        <v>53</v>
      </c>
      <c r="C28" s="167"/>
      <c r="D28" s="168"/>
      <c r="E28" s="165"/>
    </row>
    <row r="29" spans="1:5">
      <c r="A29" s="123">
        <v>16</v>
      </c>
      <c r="B29" s="166" t="s">
        <v>54</v>
      </c>
      <c r="C29" s="167"/>
      <c r="D29" s="168"/>
      <c r="E29" s="165"/>
    </row>
    <row r="30" spans="1:5">
      <c r="A30" s="123">
        <v>17</v>
      </c>
      <c r="B30" s="166" t="s">
        <v>55</v>
      </c>
      <c r="C30" s="167"/>
      <c r="D30" s="168"/>
      <c r="E30" s="165"/>
    </row>
    <row r="31" spans="1:5">
      <c r="A31" s="123">
        <v>18</v>
      </c>
      <c r="B31" s="166" t="s">
        <v>56</v>
      </c>
      <c r="C31" s="167"/>
      <c r="D31" s="168"/>
      <c r="E31" s="165"/>
    </row>
    <row r="32" spans="1:5">
      <c r="A32" s="123">
        <v>19</v>
      </c>
      <c r="B32" s="166" t="s">
        <v>57</v>
      </c>
      <c r="C32" s="167"/>
      <c r="D32" s="168"/>
      <c r="E32" s="165"/>
    </row>
    <row r="33" spans="1:5">
      <c r="A33" s="123">
        <v>20</v>
      </c>
      <c r="B33" s="166" t="s">
        <v>58</v>
      </c>
      <c r="C33" s="167"/>
      <c r="D33" s="168"/>
      <c r="E33" s="165"/>
    </row>
    <row r="34" spans="1:5">
      <c r="A34" s="123">
        <v>20.100000000000001</v>
      </c>
      <c r="B34" s="184" t="s">
        <v>717</v>
      </c>
      <c r="C34" s="176"/>
      <c r="D34" s="177"/>
      <c r="E34" s="165"/>
    </row>
    <row r="35" spans="1:5">
      <c r="A35" s="123">
        <v>21</v>
      </c>
      <c r="B35" s="175" t="s">
        <v>59</v>
      </c>
      <c r="C35" s="176"/>
      <c r="D35" s="177"/>
      <c r="E35" s="165"/>
    </row>
    <row r="36" spans="1:5">
      <c r="A36" s="123">
        <v>21.1</v>
      </c>
      <c r="B36" s="184" t="s">
        <v>716</v>
      </c>
      <c r="C36" s="185"/>
      <c r="D36" s="186"/>
      <c r="E36" s="165"/>
    </row>
    <row r="37" spans="1:5">
      <c r="A37" s="123">
        <v>22</v>
      </c>
      <c r="B37" s="178" t="s">
        <v>60</v>
      </c>
      <c r="C37" s="179">
        <f>SUM(C26:C35)</f>
        <v>0</v>
      </c>
      <c r="D37" s="180"/>
      <c r="E37" s="181"/>
    </row>
    <row r="38" spans="1:5">
      <c r="A38" s="123">
        <v>23</v>
      </c>
      <c r="B38" s="175" t="s">
        <v>62</v>
      </c>
      <c r="C38" s="167"/>
      <c r="D38" s="168"/>
      <c r="E38" s="165"/>
    </row>
    <row r="39" spans="1:5">
      <c r="A39" s="123">
        <v>24</v>
      </c>
      <c r="B39" s="175" t="s">
        <v>63</v>
      </c>
      <c r="C39" s="167"/>
      <c r="D39" s="168"/>
      <c r="E39" s="165"/>
    </row>
    <row r="40" spans="1:5">
      <c r="A40" s="123">
        <v>25</v>
      </c>
      <c r="B40" s="175" t="s">
        <v>64</v>
      </c>
      <c r="C40" s="167"/>
      <c r="D40" s="168"/>
      <c r="E40" s="165"/>
    </row>
    <row r="41" spans="1:5">
      <c r="A41" s="123">
        <v>26</v>
      </c>
      <c r="B41" s="175" t="s">
        <v>65</v>
      </c>
      <c r="C41" s="167"/>
      <c r="D41" s="168"/>
      <c r="E41" s="165"/>
    </row>
    <row r="42" spans="1:5">
      <c r="A42" s="123">
        <v>27</v>
      </c>
      <c r="B42" s="175" t="s">
        <v>66</v>
      </c>
      <c r="C42" s="167"/>
      <c r="D42" s="168"/>
      <c r="E42" s="165"/>
    </row>
    <row r="43" spans="1:5">
      <c r="A43" s="123">
        <v>28</v>
      </c>
      <c r="B43" s="175" t="s">
        <v>67</v>
      </c>
      <c r="C43" s="167"/>
      <c r="D43" s="168"/>
      <c r="E43" s="165"/>
    </row>
    <row r="44" spans="1:5">
      <c r="A44" s="123">
        <v>29</v>
      </c>
      <c r="B44" s="175" t="s">
        <v>68</v>
      </c>
      <c r="C44" s="167"/>
      <c r="D44" s="168"/>
      <c r="E44" s="165"/>
    </row>
    <row r="45" spans="1:5" ht="14.5" thickBot="1">
      <c r="A45" s="187">
        <v>30</v>
      </c>
      <c r="B45" s="188" t="s">
        <v>267</v>
      </c>
      <c r="C45" s="189">
        <f>SUM(C38:C44)</f>
        <v>0</v>
      </c>
      <c r="D45" s="190"/>
      <c r="E45" s="18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796875" defaultRowHeight="12.5"/>
  <cols>
    <col min="1" max="1" width="10.54296875" style="4" bestFit="1" customWidth="1"/>
    <col min="2" max="2" width="95" style="4" customWidth="1"/>
    <col min="3" max="3" width="13" style="4" bestFit="1" customWidth="1"/>
    <col min="4" max="4" width="16.453125" style="4" bestFit="1" customWidth="1"/>
    <col min="5" max="5" width="13" style="4" bestFit="1" customWidth="1"/>
    <col min="6" max="6" width="16.453125" style="4" bestFit="1" customWidth="1"/>
    <col min="7" max="7" width="13" style="4" bestFit="1" customWidth="1"/>
    <col min="8" max="8" width="13.26953125" style="4" bestFit="1" customWidth="1"/>
    <col min="9" max="9" width="13" style="4" bestFit="1" customWidth="1"/>
    <col min="10" max="10" width="13.26953125" style="4" bestFit="1" customWidth="1"/>
    <col min="11" max="11" width="13" style="4" bestFit="1" customWidth="1"/>
    <col min="12" max="16" width="13" style="60" bestFit="1" customWidth="1"/>
    <col min="17" max="17" width="14.7265625" style="60" customWidth="1"/>
    <col min="18" max="18" width="13" style="60" bestFit="1" customWidth="1"/>
    <col min="19" max="19" width="34.81640625" style="60" customWidth="1"/>
    <col min="20" max="16384" width="9.1796875" style="60"/>
  </cols>
  <sheetData>
    <row r="1" spans="1:19">
      <c r="A1" s="2" t="s">
        <v>32</v>
      </c>
      <c r="B1" s="3">
        <f>'Info '!C2</f>
        <v>0</v>
      </c>
    </row>
    <row r="2" spans="1:19">
      <c r="A2" s="2" t="s">
        <v>33</v>
      </c>
      <c r="B2" s="506">
        <v>44286</v>
      </c>
    </row>
    <row r="4" spans="1:19" ht="26.5" thickBot="1">
      <c r="A4" s="4" t="s">
        <v>250</v>
      </c>
      <c r="B4" s="340" t="s">
        <v>376</v>
      </c>
    </row>
    <row r="5" spans="1:19" s="326" customFormat="1" ht="13.5">
      <c r="A5" s="321"/>
      <c r="B5" s="322"/>
      <c r="C5" s="323" t="s">
        <v>0</v>
      </c>
      <c r="D5" s="323" t="s">
        <v>1</v>
      </c>
      <c r="E5" s="323" t="s">
        <v>2</v>
      </c>
      <c r="F5" s="323" t="s">
        <v>3</v>
      </c>
      <c r="G5" s="323" t="s">
        <v>4</v>
      </c>
      <c r="H5" s="323" t="s">
        <v>6</v>
      </c>
      <c r="I5" s="323" t="s">
        <v>9</v>
      </c>
      <c r="J5" s="323" t="s">
        <v>10</v>
      </c>
      <c r="K5" s="323" t="s">
        <v>11</v>
      </c>
      <c r="L5" s="323" t="s">
        <v>12</v>
      </c>
      <c r="M5" s="323" t="s">
        <v>13</v>
      </c>
      <c r="N5" s="323" t="s">
        <v>14</v>
      </c>
      <c r="O5" s="323" t="s">
        <v>359</v>
      </c>
      <c r="P5" s="323" t="s">
        <v>360</v>
      </c>
      <c r="Q5" s="323" t="s">
        <v>361</v>
      </c>
      <c r="R5" s="324" t="s">
        <v>362</v>
      </c>
      <c r="S5" s="325" t="s">
        <v>363</v>
      </c>
    </row>
    <row r="6" spans="1:19" s="326" customFormat="1" ht="99" customHeight="1">
      <c r="A6" s="327"/>
      <c r="B6" s="660" t="s">
        <v>364</v>
      </c>
      <c r="C6" s="656">
        <v>0</v>
      </c>
      <c r="D6" s="657"/>
      <c r="E6" s="656">
        <v>0.2</v>
      </c>
      <c r="F6" s="657"/>
      <c r="G6" s="656">
        <v>0.35</v>
      </c>
      <c r="H6" s="657"/>
      <c r="I6" s="656">
        <v>0.5</v>
      </c>
      <c r="J6" s="657"/>
      <c r="K6" s="656">
        <v>0.75</v>
      </c>
      <c r="L6" s="657"/>
      <c r="M6" s="656">
        <v>1</v>
      </c>
      <c r="N6" s="657"/>
      <c r="O6" s="656">
        <v>1.5</v>
      </c>
      <c r="P6" s="657"/>
      <c r="Q6" s="656">
        <v>2.5</v>
      </c>
      <c r="R6" s="657"/>
      <c r="S6" s="658" t="s">
        <v>249</v>
      </c>
    </row>
    <row r="7" spans="1:19" s="326" customFormat="1" ht="30.75" customHeight="1">
      <c r="A7" s="327"/>
      <c r="B7" s="661"/>
      <c r="C7" s="317" t="s">
        <v>252</v>
      </c>
      <c r="D7" s="317" t="s">
        <v>251</v>
      </c>
      <c r="E7" s="317" t="s">
        <v>252</v>
      </c>
      <c r="F7" s="317" t="s">
        <v>251</v>
      </c>
      <c r="G7" s="317" t="s">
        <v>252</v>
      </c>
      <c r="H7" s="317" t="s">
        <v>251</v>
      </c>
      <c r="I7" s="317" t="s">
        <v>252</v>
      </c>
      <c r="J7" s="317" t="s">
        <v>251</v>
      </c>
      <c r="K7" s="317" t="s">
        <v>252</v>
      </c>
      <c r="L7" s="317" t="s">
        <v>251</v>
      </c>
      <c r="M7" s="317" t="s">
        <v>252</v>
      </c>
      <c r="N7" s="317" t="s">
        <v>251</v>
      </c>
      <c r="O7" s="317" t="s">
        <v>252</v>
      </c>
      <c r="P7" s="317" t="s">
        <v>251</v>
      </c>
      <c r="Q7" s="317" t="s">
        <v>252</v>
      </c>
      <c r="R7" s="317" t="s">
        <v>251</v>
      </c>
      <c r="S7" s="659"/>
    </row>
    <row r="8" spans="1:19" s="193" customFormat="1">
      <c r="A8" s="191">
        <v>1</v>
      </c>
      <c r="B8" s="1" t="s">
        <v>97</v>
      </c>
      <c r="C8" s="192"/>
      <c r="D8" s="192"/>
      <c r="E8" s="192"/>
      <c r="F8" s="192"/>
      <c r="G8" s="192"/>
      <c r="H8" s="192"/>
      <c r="I8" s="192"/>
      <c r="J8" s="192"/>
      <c r="K8" s="192"/>
      <c r="L8" s="192"/>
      <c r="M8" s="192"/>
      <c r="N8" s="192"/>
      <c r="O8" s="192"/>
      <c r="P8" s="192"/>
      <c r="Q8" s="192"/>
      <c r="R8" s="192"/>
      <c r="S8" s="341">
        <f>$C$6*SUM(C8:D8)+$E$6*SUM(E8:F8)+$G$6*SUM(G8:H8)+$I$6*SUM(I8:J8)+$K$6*SUM(K8:L8)+$M$6*SUM(M8:N8)+$O$6*SUM(O8:P8)+$Q$6*SUM(Q8:R8)</f>
        <v>0</v>
      </c>
    </row>
    <row r="9" spans="1:19" s="193" customFormat="1">
      <c r="A9" s="191">
        <v>2</v>
      </c>
      <c r="B9" s="1" t="s">
        <v>98</v>
      </c>
      <c r="C9" s="192"/>
      <c r="D9" s="192"/>
      <c r="E9" s="192"/>
      <c r="F9" s="192"/>
      <c r="G9" s="192"/>
      <c r="H9" s="192"/>
      <c r="I9" s="192"/>
      <c r="J9" s="192"/>
      <c r="K9" s="192"/>
      <c r="L9" s="192"/>
      <c r="M9" s="192"/>
      <c r="N9" s="192"/>
      <c r="O9" s="192"/>
      <c r="P9" s="192"/>
      <c r="Q9" s="192"/>
      <c r="R9" s="192"/>
      <c r="S9" s="341">
        <f t="shared" ref="S9:S21" si="0">$C$6*SUM(C9:D9)+$E$6*SUM(E9:F9)+$G$6*SUM(G9:H9)+$I$6*SUM(I9:J9)+$K$6*SUM(K9:L9)+$M$6*SUM(M9:N9)+$O$6*SUM(O9:P9)+$Q$6*SUM(Q9:R9)</f>
        <v>0</v>
      </c>
    </row>
    <row r="10" spans="1:19" s="193" customFormat="1">
      <c r="A10" s="191">
        <v>3</v>
      </c>
      <c r="B10" s="1" t="s">
        <v>270</v>
      </c>
      <c r="C10" s="192"/>
      <c r="D10" s="192"/>
      <c r="E10" s="192"/>
      <c r="F10" s="192"/>
      <c r="G10" s="192"/>
      <c r="H10" s="192"/>
      <c r="I10" s="192"/>
      <c r="J10" s="192"/>
      <c r="K10" s="192"/>
      <c r="L10" s="192"/>
      <c r="M10" s="192"/>
      <c r="N10" s="192"/>
      <c r="O10" s="192"/>
      <c r="P10" s="192"/>
      <c r="Q10" s="192"/>
      <c r="R10" s="192"/>
      <c r="S10" s="341">
        <f t="shared" si="0"/>
        <v>0</v>
      </c>
    </row>
    <row r="11" spans="1:19" s="193" customFormat="1">
      <c r="A11" s="191">
        <v>4</v>
      </c>
      <c r="B11" s="1" t="s">
        <v>99</v>
      </c>
      <c r="C11" s="192"/>
      <c r="D11" s="192"/>
      <c r="E11" s="192"/>
      <c r="F11" s="192"/>
      <c r="G11" s="192"/>
      <c r="H11" s="192"/>
      <c r="I11" s="192"/>
      <c r="J11" s="192"/>
      <c r="K11" s="192"/>
      <c r="L11" s="192"/>
      <c r="M11" s="192"/>
      <c r="N11" s="192"/>
      <c r="O11" s="192"/>
      <c r="P11" s="192"/>
      <c r="Q11" s="192"/>
      <c r="R11" s="192"/>
      <c r="S11" s="341">
        <f t="shared" si="0"/>
        <v>0</v>
      </c>
    </row>
    <row r="12" spans="1:19" s="193" customFormat="1">
      <c r="A12" s="191">
        <v>5</v>
      </c>
      <c r="B12" s="1" t="s">
        <v>100</v>
      </c>
      <c r="C12" s="192"/>
      <c r="D12" s="192"/>
      <c r="E12" s="192"/>
      <c r="F12" s="192"/>
      <c r="G12" s="192"/>
      <c r="H12" s="192"/>
      <c r="I12" s="192"/>
      <c r="J12" s="192"/>
      <c r="K12" s="192"/>
      <c r="L12" s="192"/>
      <c r="M12" s="192"/>
      <c r="N12" s="192"/>
      <c r="O12" s="192"/>
      <c r="P12" s="192"/>
      <c r="Q12" s="192"/>
      <c r="R12" s="192"/>
      <c r="S12" s="341">
        <f t="shared" si="0"/>
        <v>0</v>
      </c>
    </row>
    <row r="13" spans="1:19" s="193" customFormat="1">
      <c r="A13" s="191">
        <v>6</v>
      </c>
      <c r="B13" s="1" t="s">
        <v>101</v>
      </c>
      <c r="C13" s="192"/>
      <c r="D13" s="192"/>
      <c r="E13" s="192"/>
      <c r="F13" s="192"/>
      <c r="G13" s="192"/>
      <c r="H13" s="192"/>
      <c r="I13" s="192"/>
      <c r="J13" s="192"/>
      <c r="K13" s="192"/>
      <c r="L13" s="192"/>
      <c r="M13" s="192"/>
      <c r="N13" s="192"/>
      <c r="O13" s="192"/>
      <c r="P13" s="192"/>
      <c r="Q13" s="192"/>
      <c r="R13" s="192"/>
      <c r="S13" s="341">
        <f t="shared" si="0"/>
        <v>0</v>
      </c>
    </row>
    <row r="14" spans="1:19" s="193" customFormat="1">
      <c r="A14" s="191">
        <v>7</v>
      </c>
      <c r="B14" s="1" t="s">
        <v>102</v>
      </c>
      <c r="C14" s="192"/>
      <c r="D14" s="192"/>
      <c r="E14" s="192"/>
      <c r="F14" s="192"/>
      <c r="G14" s="192"/>
      <c r="H14" s="192"/>
      <c r="I14" s="192"/>
      <c r="J14" s="192"/>
      <c r="K14" s="192"/>
      <c r="L14" s="192"/>
      <c r="M14" s="192"/>
      <c r="N14" s="192"/>
      <c r="O14" s="192"/>
      <c r="P14" s="192"/>
      <c r="Q14" s="192"/>
      <c r="R14" s="192"/>
      <c r="S14" s="341">
        <f t="shared" si="0"/>
        <v>0</v>
      </c>
    </row>
    <row r="15" spans="1:19" s="193" customFormat="1">
      <c r="A15" s="191">
        <v>8</v>
      </c>
      <c r="B15" s="1" t="s">
        <v>103</v>
      </c>
      <c r="C15" s="192"/>
      <c r="D15" s="192"/>
      <c r="E15" s="192"/>
      <c r="F15" s="192" t="s">
        <v>5</v>
      </c>
      <c r="G15" s="192"/>
      <c r="H15" s="192"/>
      <c r="I15" s="192"/>
      <c r="J15" s="192"/>
      <c r="K15" s="192"/>
      <c r="L15" s="192"/>
      <c r="M15" s="192"/>
      <c r="N15" s="192"/>
      <c r="O15" s="192"/>
      <c r="P15" s="192"/>
      <c r="Q15" s="192"/>
      <c r="R15" s="192"/>
      <c r="S15" s="341">
        <f t="shared" si="0"/>
        <v>0</v>
      </c>
    </row>
    <row r="16" spans="1:19" s="193" customFormat="1">
      <c r="A16" s="191">
        <v>9</v>
      </c>
      <c r="B16" s="1" t="s">
        <v>104</v>
      </c>
      <c r="C16" s="192"/>
      <c r="D16" s="192"/>
      <c r="E16" s="192"/>
      <c r="F16" s="192"/>
      <c r="G16" s="192"/>
      <c r="H16" s="192"/>
      <c r="I16" s="192"/>
      <c r="J16" s="192"/>
      <c r="K16" s="192"/>
      <c r="L16" s="192"/>
      <c r="M16" s="192"/>
      <c r="N16" s="192"/>
      <c r="O16" s="192"/>
      <c r="P16" s="192"/>
      <c r="Q16" s="192"/>
      <c r="R16" s="192"/>
      <c r="S16" s="341">
        <f t="shared" si="0"/>
        <v>0</v>
      </c>
    </row>
    <row r="17" spans="1:19" s="193" customFormat="1">
      <c r="A17" s="191">
        <v>10</v>
      </c>
      <c r="B17" s="1" t="s">
        <v>105</v>
      </c>
      <c r="C17" s="192"/>
      <c r="D17" s="192"/>
      <c r="E17" s="192"/>
      <c r="F17" s="192"/>
      <c r="G17" s="192"/>
      <c r="H17" s="192"/>
      <c r="I17" s="192"/>
      <c r="J17" s="192"/>
      <c r="K17" s="192"/>
      <c r="L17" s="192"/>
      <c r="M17" s="192"/>
      <c r="N17" s="192"/>
      <c r="O17" s="192"/>
      <c r="P17" s="192"/>
      <c r="Q17" s="192"/>
      <c r="R17" s="192"/>
      <c r="S17" s="341">
        <f t="shared" si="0"/>
        <v>0</v>
      </c>
    </row>
    <row r="18" spans="1:19" s="193" customFormat="1">
      <c r="A18" s="191">
        <v>11</v>
      </c>
      <c r="B18" s="1" t="s">
        <v>106</v>
      </c>
      <c r="C18" s="192"/>
      <c r="D18" s="192"/>
      <c r="E18" s="192"/>
      <c r="F18" s="192"/>
      <c r="G18" s="192"/>
      <c r="H18" s="192"/>
      <c r="I18" s="192"/>
      <c r="J18" s="192"/>
      <c r="K18" s="192"/>
      <c r="L18" s="192"/>
      <c r="M18" s="192"/>
      <c r="N18" s="192"/>
      <c r="O18" s="192"/>
      <c r="P18" s="192"/>
      <c r="Q18" s="192"/>
      <c r="R18" s="192"/>
      <c r="S18" s="341">
        <f t="shared" si="0"/>
        <v>0</v>
      </c>
    </row>
    <row r="19" spans="1:19" s="193" customFormat="1">
      <c r="A19" s="191">
        <v>12</v>
      </c>
      <c r="B19" s="1" t="s">
        <v>107</v>
      </c>
      <c r="C19" s="192"/>
      <c r="D19" s="192"/>
      <c r="E19" s="192"/>
      <c r="F19" s="192"/>
      <c r="G19" s="192"/>
      <c r="H19" s="192"/>
      <c r="I19" s="192"/>
      <c r="J19" s="192"/>
      <c r="K19" s="192"/>
      <c r="L19" s="192"/>
      <c r="M19" s="192"/>
      <c r="N19" s="192"/>
      <c r="O19" s="192"/>
      <c r="P19" s="192"/>
      <c r="Q19" s="192"/>
      <c r="R19" s="192"/>
      <c r="S19" s="341">
        <f t="shared" si="0"/>
        <v>0</v>
      </c>
    </row>
    <row r="20" spans="1:19" s="193" customFormat="1">
      <c r="A20" s="191">
        <v>13</v>
      </c>
      <c r="B20" s="1" t="s">
        <v>248</v>
      </c>
      <c r="C20" s="192"/>
      <c r="D20" s="192"/>
      <c r="E20" s="192"/>
      <c r="F20" s="192"/>
      <c r="G20" s="192"/>
      <c r="H20" s="192"/>
      <c r="I20" s="192"/>
      <c r="J20" s="192"/>
      <c r="K20" s="192"/>
      <c r="L20" s="192"/>
      <c r="M20" s="192"/>
      <c r="N20" s="192"/>
      <c r="O20" s="192"/>
      <c r="P20" s="192"/>
      <c r="Q20" s="192"/>
      <c r="R20" s="192"/>
      <c r="S20" s="341">
        <f t="shared" si="0"/>
        <v>0</v>
      </c>
    </row>
    <row r="21" spans="1:19" s="193" customFormat="1">
      <c r="A21" s="191">
        <v>14</v>
      </c>
      <c r="B21" s="1" t="s">
        <v>109</v>
      </c>
      <c r="C21" s="192"/>
      <c r="D21" s="192"/>
      <c r="E21" s="192"/>
      <c r="F21" s="192"/>
      <c r="G21" s="192"/>
      <c r="H21" s="192"/>
      <c r="I21" s="192"/>
      <c r="J21" s="192"/>
      <c r="K21" s="192"/>
      <c r="L21" s="192"/>
      <c r="M21" s="192"/>
      <c r="N21" s="192"/>
      <c r="O21" s="192"/>
      <c r="P21" s="192"/>
      <c r="Q21" s="192"/>
      <c r="R21" s="192"/>
      <c r="S21" s="341">
        <f t="shared" si="0"/>
        <v>0</v>
      </c>
    </row>
    <row r="22" spans="1:19" ht="13.5" thickBot="1">
      <c r="A22" s="194"/>
      <c r="B22" s="195" t="s">
        <v>110</v>
      </c>
      <c r="C22" s="196">
        <f>SUM(C8:C21)</f>
        <v>0</v>
      </c>
      <c r="D22" s="196">
        <f t="shared" ref="D22:J22" si="1">SUM(D8:D21)</f>
        <v>0</v>
      </c>
      <c r="E22" s="196">
        <f t="shared" si="1"/>
        <v>0</v>
      </c>
      <c r="F22" s="196">
        <f t="shared" si="1"/>
        <v>0</v>
      </c>
      <c r="G22" s="196">
        <f t="shared" si="1"/>
        <v>0</v>
      </c>
      <c r="H22" s="196">
        <f t="shared" si="1"/>
        <v>0</v>
      </c>
      <c r="I22" s="196">
        <f t="shared" si="1"/>
        <v>0</v>
      </c>
      <c r="J22" s="196">
        <f t="shared" si="1"/>
        <v>0</v>
      </c>
      <c r="K22" s="196">
        <f t="shared" ref="K22:S22" si="2">SUM(K8:K21)</f>
        <v>0</v>
      </c>
      <c r="L22" s="196">
        <f t="shared" si="2"/>
        <v>0</v>
      </c>
      <c r="M22" s="196">
        <f t="shared" si="2"/>
        <v>0</v>
      </c>
      <c r="N22" s="196">
        <f t="shared" si="2"/>
        <v>0</v>
      </c>
      <c r="O22" s="196">
        <f t="shared" si="2"/>
        <v>0</v>
      </c>
      <c r="P22" s="196">
        <f t="shared" si="2"/>
        <v>0</v>
      </c>
      <c r="Q22" s="196">
        <f t="shared" si="2"/>
        <v>0</v>
      </c>
      <c r="R22" s="196">
        <f t="shared" si="2"/>
        <v>0</v>
      </c>
      <c r="S22" s="342">
        <f t="shared" si="2"/>
        <v>0</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796875" defaultRowHeight="12.5"/>
  <cols>
    <col min="1" max="1" width="10.54296875" style="4" bestFit="1" customWidth="1"/>
    <col min="2" max="2" width="63.7265625" style="4" bestFit="1" customWidth="1"/>
    <col min="3" max="3" width="19" style="4" customWidth="1"/>
    <col min="4" max="4" width="19.54296875" style="4" customWidth="1"/>
    <col min="5" max="5" width="31.1796875" style="4" customWidth="1"/>
    <col min="6" max="6" width="29.1796875" style="4" customWidth="1"/>
    <col min="7" max="7" width="28.54296875" style="4" customWidth="1"/>
    <col min="8" max="8" width="26.453125" style="4" customWidth="1"/>
    <col min="9" max="9" width="23.7265625" style="4" customWidth="1"/>
    <col min="10" max="10" width="21.54296875" style="4" customWidth="1"/>
    <col min="11" max="11" width="15.7265625" style="4" customWidth="1"/>
    <col min="12" max="12" width="13.26953125" style="4" customWidth="1"/>
    <col min="13" max="13" width="20.81640625" style="4" customWidth="1"/>
    <col min="14" max="14" width="19.26953125" style="4" customWidth="1"/>
    <col min="15" max="15" width="18.453125" style="4" customWidth="1"/>
    <col min="16" max="16" width="19" style="4" customWidth="1"/>
    <col min="17" max="17" width="20.26953125" style="4" customWidth="1"/>
    <col min="18" max="18" width="18" style="4" customWidth="1"/>
    <col min="19" max="19" width="36" style="4" customWidth="1"/>
    <col min="20" max="20" width="26.1796875" style="4" customWidth="1"/>
    <col min="21" max="21" width="24.81640625" style="4" customWidth="1"/>
    <col min="22" max="22" width="20" style="4" customWidth="1"/>
    <col min="23" max="16384" width="9.1796875" style="60"/>
  </cols>
  <sheetData>
    <row r="1" spans="1:22">
      <c r="A1" s="2" t="s">
        <v>32</v>
      </c>
      <c r="B1" s="3">
        <f>'Info '!C2</f>
        <v>0</v>
      </c>
    </row>
    <row r="2" spans="1:22">
      <c r="A2" s="2" t="s">
        <v>33</v>
      </c>
      <c r="B2" s="506">
        <v>44286</v>
      </c>
    </row>
    <row r="4" spans="1:22" ht="13.5" thickBot="1">
      <c r="A4" s="4" t="s">
        <v>367</v>
      </c>
      <c r="B4" s="197" t="s">
        <v>96</v>
      </c>
      <c r="V4" s="62" t="s">
        <v>75</v>
      </c>
    </row>
    <row r="5" spans="1:22" ht="12.75" customHeight="1">
      <c r="A5" s="198"/>
      <c r="B5" s="199"/>
      <c r="C5" s="662" t="s">
        <v>278</v>
      </c>
      <c r="D5" s="663"/>
      <c r="E5" s="663"/>
      <c r="F5" s="663"/>
      <c r="G5" s="663"/>
      <c r="H5" s="663"/>
      <c r="I5" s="663"/>
      <c r="J5" s="663"/>
      <c r="K5" s="663"/>
      <c r="L5" s="664"/>
      <c r="M5" s="665" t="s">
        <v>279</v>
      </c>
      <c r="N5" s="666"/>
      <c r="O5" s="666"/>
      <c r="P5" s="666"/>
      <c r="Q5" s="666"/>
      <c r="R5" s="666"/>
      <c r="S5" s="667"/>
      <c r="T5" s="670" t="s">
        <v>365</v>
      </c>
      <c r="U5" s="670" t="s">
        <v>366</v>
      </c>
      <c r="V5" s="668" t="s">
        <v>122</v>
      </c>
    </row>
    <row r="6" spans="1:22" s="129" customFormat="1" ht="100">
      <c r="A6" s="126"/>
      <c r="B6" s="200"/>
      <c r="C6" s="201" t="s">
        <v>111</v>
      </c>
      <c r="D6" s="293" t="s">
        <v>112</v>
      </c>
      <c r="E6" s="228" t="s">
        <v>281</v>
      </c>
      <c r="F6" s="228" t="s">
        <v>282</v>
      </c>
      <c r="G6" s="293" t="s">
        <v>285</v>
      </c>
      <c r="H6" s="293" t="s">
        <v>280</v>
      </c>
      <c r="I6" s="293" t="s">
        <v>113</v>
      </c>
      <c r="J6" s="293" t="s">
        <v>114</v>
      </c>
      <c r="K6" s="202" t="s">
        <v>115</v>
      </c>
      <c r="L6" s="203" t="s">
        <v>116</v>
      </c>
      <c r="M6" s="201" t="s">
        <v>283</v>
      </c>
      <c r="N6" s="202" t="s">
        <v>117</v>
      </c>
      <c r="O6" s="202" t="s">
        <v>118</v>
      </c>
      <c r="P6" s="202" t="s">
        <v>119</v>
      </c>
      <c r="Q6" s="202" t="s">
        <v>120</v>
      </c>
      <c r="R6" s="202" t="s">
        <v>121</v>
      </c>
      <c r="S6" s="319" t="s">
        <v>284</v>
      </c>
      <c r="T6" s="671"/>
      <c r="U6" s="671"/>
      <c r="V6" s="669"/>
    </row>
    <row r="7" spans="1:22" s="193" customFormat="1">
      <c r="A7" s="204">
        <v>1</v>
      </c>
      <c r="B7" s="1" t="s">
        <v>97</v>
      </c>
      <c r="C7" s="205"/>
      <c r="D7" s="192"/>
      <c r="E7" s="192"/>
      <c r="F7" s="192"/>
      <c r="G7" s="192"/>
      <c r="H7" s="192"/>
      <c r="I7" s="192"/>
      <c r="J7" s="192"/>
      <c r="K7" s="192"/>
      <c r="L7" s="206"/>
      <c r="M7" s="205"/>
      <c r="N7" s="192"/>
      <c r="O7" s="192"/>
      <c r="P7" s="192"/>
      <c r="Q7" s="192"/>
      <c r="R7" s="192"/>
      <c r="S7" s="206"/>
      <c r="T7" s="328"/>
      <c r="U7" s="328"/>
      <c r="V7" s="207">
        <f>SUM(C7:S7)</f>
        <v>0</v>
      </c>
    </row>
    <row r="8" spans="1:22" s="193" customFormat="1">
      <c r="A8" s="204">
        <v>2</v>
      </c>
      <c r="B8" s="1" t="s">
        <v>98</v>
      </c>
      <c r="C8" s="205"/>
      <c r="D8" s="192"/>
      <c r="E8" s="192"/>
      <c r="F8" s="192"/>
      <c r="G8" s="192"/>
      <c r="H8" s="192"/>
      <c r="I8" s="192"/>
      <c r="J8" s="192"/>
      <c r="K8" s="192"/>
      <c r="L8" s="206"/>
      <c r="M8" s="205"/>
      <c r="N8" s="192"/>
      <c r="O8" s="192"/>
      <c r="P8" s="192"/>
      <c r="Q8" s="192"/>
      <c r="R8" s="192"/>
      <c r="S8" s="206"/>
      <c r="T8" s="328"/>
      <c r="U8" s="328"/>
      <c r="V8" s="207">
        <f t="shared" ref="V8:V20" si="0">SUM(C8:S8)</f>
        <v>0</v>
      </c>
    </row>
    <row r="9" spans="1:22" s="193" customFormat="1">
      <c r="A9" s="204">
        <v>3</v>
      </c>
      <c r="B9" s="1" t="s">
        <v>271</v>
      </c>
      <c r="C9" s="205"/>
      <c r="D9" s="192"/>
      <c r="E9" s="192"/>
      <c r="F9" s="192"/>
      <c r="G9" s="192"/>
      <c r="H9" s="192"/>
      <c r="I9" s="192"/>
      <c r="J9" s="192"/>
      <c r="K9" s="192"/>
      <c r="L9" s="206"/>
      <c r="M9" s="205"/>
      <c r="N9" s="192"/>
      <c r="O9" s="192"/>
      <c r="P9" s="192"/>
      <c r="Q9" s="192"/>
      <c r="R9" s="192"/>
      <c r="S9" s="206"/>
      <c r="T9" s="328"/>
      <c r="U9" s="328"/>
      <c r="V9" s="207">
        <f t="shared" si="0"/>
        <v>0</v>
      </c>
    </row>
    <row r="10" spans="1:22" s="193" customFormat="1">
      <c r="A10" s="204">
        <v>4</v>
      </c>
      <c r="B10" s="1" t="s">
        <v>99</v>
      </c>
      <c r="C10" s="205"/>
      <c r="D10" s="192"/>
      <c r="E10" s="192"/>
      <c r="F10" s="192"/>
      <c r="G10" s="192"/>
      <c r="H10" s="192"/>
      <c r="I10" s="192"/>
      <c r="J10" s="192"/>
      <c r="K10" s="192"/>
      <c r="L10" s="206"/>
      <c r="M10" s="205"/>
      <c r="N10" s="192"/>
      <c r="O10" s="192"/>
      <c r="P10" s="192"/>
      <c r="Q10" s="192"/>
      <c r="R10" s="192"/>
      <c r="S10" s="206"/>
      <c r="T10" s="328"/>
      <c r="U10" s="328"/>
      <c r="V10" s="207">
        <f t="shared" si="0"/>
        <v>0</v>
      </c>
    </row>
    <row r="11" spans="1:22" s="193" customFormat="1">
      <c r="A11" s="204">
        <v>5</v>
      </c>
      <c r="B11" s="1" t="s">
        <v>100</v>
      </c>
      <c r="C11" s="205"/>
      <c r="D11" s="192"/>
      <c r="E11" s="192"/>
      <c r="F11" s="192"/>
      <c r="G11" s="192"/>
      <c r="H11" s="192"/>
      <c r="I11" s="192"/>
      <c r="J11" s="192"/>
      <c r="K11" s="192"/>
      <c r="L11" s="206"/>
      <c r="M11" s="205"/>
      <c r="N11" s="192"/>
      <c r="O11" s="192"/>
      <c r="P11" s="192"/>
      <c r="Q11" s="192"/>
      <c r="R11" s="192"/>
      <c r="S11" s="206"/>
      <c r="T11" s="328"/>
      <c r="U11" s="328"/>
      <c r="V11" s="207">
        <f t="shared" si="0"/>
        <v>0</v>
      </c>
    </row>
    <row r="12" spans="1:22" s="193" customFormat="1">
      <c r="A12" s="204">
        <v>6</v>
      </c>
      <c r="B12" s="1" t="s">
        <v>101</v>
      </c>
      <c r="C12" s="205"/>
      <c r="D12" s="192"/>
      <c r="E12" s="192"/>
      <c r="F12" s="192"/>
      <c r="G12" s="192"/>
      <c r="H12" s="192"/>
      <c r="I12" s="192"/>
      <c r="J12" s="192"/>
      <c r="K12" s="192"/>
      <c r="L12" s="206"/>
      <c r="M12" s="205"/>
      <c r="N12" s="192"/>
      <c r="O12" s="192"/>
      <c r="P12" s="192"/>
      <c r="Q12" s="192"/>
      <c r="R12" s="192"/>
      <c r="S12" s="206"/>
      <c r="T12" s="328"/>
      <c r="U12" s="328"/>
      <c r="V12" s="207">
        <f t="shared" si="0"/>
        <v>0</v>
      </c>
    </row>
    <row r="13" spans="1:22" s="193" customFormat="1">
      <c r="A13" s="204">
        <v>7</v>
      </c>
      <c r="B13" s="1" t="s">
        <v>102</v>
      </c>
      <c r="C13" s="205"/>
      <c r="D13" s="192"/>
      <c r="E13" s="192"/>
      <c r="F13" s="192"/>
      <c r="G13" s="192"/>
      <c r="H13" s="192"/>
      <c r="I13" s="192"/>
      <c r="J13" s="192"/>
      <c r="K13" s="192"/>
      <c r="L13" s="206"/>
      <c r="M13" s="205"/>
      <c r="N13" s="192"/>
      <c r="O13" s="192"/>
      <c r="P13" s="192"/>
      <c r="Q13" s="192"/>
      <c r="R13" s="192"/>
      <c r="S13" s="206"/>
      <c r="T13" s="328"/>
      <c r="U13" s="328"/>
      <c r="V13" s="207">
        <f t="shared" si="0"/>
        <v>0</v>
      </c>
    </row>
    <row r="14" spans="1:22" s="193" customFormat="1">
      <c r="A14" s="204">
        <v>8</v>
      </c>
      <c r="B14" s="1" t="s">
        <v>103</v>
      </c>
      <c r="C14" s="205"/>
      <c r="D14" s="192"/>
      <c r="E14" s="192"/>
      <c r="F14" s="192"/>
      <c r="G14" s="192"/>
      <c r="H14" s="192"/>
      <c r="I14" s="192"/>
      <c r="J14" s="192"/>
      <c r="K14" s="192"/>
      <c r="L14" s="206"/>
      <c r="M14" s="205"/>
      <c r="N14" s="192"/>
      <c r="O14" s="192"/>
      <c r="P14" s="192"/>
      <c r="Q14" s="192"/>
      <c r="R14" s="192"/>
      <c r="S14" s="206"/>
      <c r="T14" s="328"/>
      <c r="U14" s="328"/>
      <c r="V14" s="207">
        <f t="shared" si="0"/>
        <v>0</v>
      </c>
    </row>
    <row r="15" spans="1:22" s="193" customFormat="1">
      <c r="A15" s="204">
        <v>9</v>
      </c>
      <c r="B15" s="1" t="s">
        <v>104</v>
      </c>
      <c r="C15" s="205"/>
      <c r="D15" s="192"/>
      <c r="E15" s="192"/>
      <c r="F15" s="192"/>
      <c r="G15" s="192"/>
      <c r="H15" s="192"/>
      <c r="I15" s="192"/>
      <c r="J15" s="192"/>
      <c r="K15" s="192"/>
      <c r="L15" s="206"/>
      <c r="M15" s="205"/>
      <c r="N15" s="192"/>
      <c r="O15" s="192"/>
      <c r="P15" s="192"/>
      <c r="Q15" s="192"/>
      <c r="R15" s="192"/>
      <c r="S15" s="206"/>
      <c r="T15" s="328"/>
      <c r="U15" s="328"/>
      <c r="V15" s="207">
        <f t="shared" si="0"/>
        <v>0</v>
      </c>
    </row>
    <row r="16" spans="1:22" s="193" customFormat="1">
      <c r="A16" s="204">
        <v>10</v>
      </c>
      <c r="B16" s="1" t="s">
        <v>105</v>
      </c>
      <c r="C16" s="205"/>
      <c r="D16" s="192"/>
      <c r="E16" s="192"/>
      <c r="F16" s="192"/>
      <c r="G16" s="192"/>
      <c r="H16" s="192"/>
      <c r="I16" s="192"/>
      <c r="J16" s="192"/>
      <c r="K16" s="192"/>
      <c r="L16" s="206"/>
      <c r="M16" s="205"/>
      <c r="N16" s="192"/>
      <c r="O16" s="192"/>
      <c r="P16" s="192"/>
      <c r="Q16" s="192"/>
      <c r="R16" s="192"/>
      <c r="S16" s="206"/>
      <c r="T16" s="328"/>
      <c r="U16" s="328"/>
      <c r="V16" s="207">
        <f t="shared" si="0"/>
        <v>0</v>
      </c>
    </row>
    <row r="17" spans="1:22" s="193" customFormat="1">
      <c r="A17" s="204">
        <v>11</v>
      </c>
      <c r="B17" s="1" t="s">
        <v>106</v>
      </c>
      <c r="C17" s="205"/>
      <c r="D17" s="192"/>
      <c r="E17" s="192"/>
      <c r="F17" s="192"/>
      <c r="G17" s="192"/>
      <c r="H17" s="192"/>
      <c r="I17" s="192"/>
      <c r="J17" s="192"/>
      <c r="K17" s="192"/>
      <c r="L17" s="206"/>
      <c r="M17" s="205"/>
      <c r="N17" s="192"/>
      <c r="O17" s="192"/>
      <c r="P17" s="192"/>
      <c r="Q17" s="192"/>
      <c r="R17" s="192"/>
      <c r="S17" s="206"/>
      <c r="T17" s="328"/>
      <c r="U17" s="328"/>
      <c r="V17" s="207">
        <f t="shared" si="0"/>
        <v>0</v>
      </c>
    </row>
    <row r="18" spans="1:22" s="193" customFormat="1">
      <c r="A18" s="204">
        <v>12</v>
      </c>
      <c r="B18" s="1" t="s">
        <v>107</v>
      </c>
      <c r="C18" s="205"/>
      <c r="D18" s="192"/>
      <c r="E18" s="192"/>
      <c r="F18" s="192"/>
      <c r="G18" s="192"/>
      <c r="H18" s="192"/>
      <c r="I18" s="192"/>
      <c r="J18" s="192"/>
      <c r="K18" s="192"/>
      <c r="L18" s="206"/>
      <c r="M18" s="205"/>
      <c r="N18" s="192"/>
      <c r="O18" s="192"/>
      <c r="P18" s="192"/>
      <c r="Q18" s="192"/>
      <c r="R18" s="192"/>
      <c r="S18" s="206"/>
      <c r="T18" s="328"/>
      <c r="U18" s="328"/>
      <c r="V18" s="207">
        <f t="shared" si="0"/>
        <v>0</v>
      </c>
    </row>
    <row r="19" spans="1:22" s="193" customFormat="1">
      <c r="A19" s="204">
        <v>13</v>
      </c>
      <c r="B19" s="1" t="s">
        <v>108</v>
      </c>
      <c r="C19" s="205"/>
      <c r="D19" s="192"/>
      <c r="E19" s="192"/>
      <c r="F19" s="192"/>
      <c r="G19" s="192"/>
      <c r="H19" s="192"/>
      <c r="I19" s="192"/>
      <c r="J19" s="192"/>
      <c r="K19" s="192"/>
      <c r="L19" s="206"/>
      <c r="M19" s="205"/>
      <c r="N19" s="192"/>
      <c r="O19" s="192"/>
      <c r="P19" s="192"/>
      <c r="Q19" s="192"/>
      <c r="R19" s="192"/>
      <c r="S19" s="206"/>
      <c r="T19" s="328"/>
      <c r="U19" s="328"/>
      <c r="V19" s="207">
        <f t="shared" si="0"/>
        <v>0</v>
      </c>
    </row>
    <row r="20" spans="1:22" s="193" customFormat="1">
      <c r="A20" s="204">
        <v>14</v>
      </c>
      <c r="B20" s="1" t="s">
        <v>109</v>
      </c>
      <c r="C20" s="205"/>
      <c r="D20" s="192"/>
      <c r="E20" s="192"/>
      <c r="F20" s="192"/>
      <c r="G20" s="192"/>
      <c r="H20" s="192"/>
      <c r="I20" s="192"/>
      <c r="J20" s="192"/>
      <c r="K20" s="192"/>
      <c r="L20" s="206"/>
      <c r="M20" s="205"/>
      <c r="N20" s="192"/>
      <c r="O20" s="192"/>
      <c r="P20" s="192"/>
      <c r="Q20" s="192"/>
      <c r="R20" s="192"/>
      <c r="S20" s="206"/>
      <c r="T20" s="328"/>
      <c r="U20" s="328"/>
      <c r="V20" s="207">
        <f t="shared" si="0"/>
        <v>0</v>
      </c>
    </row>
    <row r="21" spans="1:22" ht="13.5" thickBot="1">
      <c r="A21" s="194"/>
      <c r="B21" s="208" t="s">
        <v>110</v>
      </c>
      <c r="C21" s="209">
        <f>SUM(C7:C20)</f>
        <v>0</v>
      </c>
      <c r="D21" s="196">
        <f t="shared" ref="D21:V21" si="1">SUM(D7:D20)</f>
        <v>0</v>
      </c>
      <c r="E21" s="196">
        <f t="shared" si="1"/>
        <v>0</v>
      </c>
      <c r="F21" s="196">
        <f t="shared" si="1"/>
        <v>0</v>
      </c>
      <c r="G21" s="196">
        <f t="shared" si="1"/>
        <v>0</v>
      </c>
      <c r="H21" s="196">
        <f t="shared" si="1"/>
        <v>0</v>
      </c>
      <c r="I21" s="196">
        <f t="shared" si="1"/>
        <v>0</v>
      </c>
      <c r="J21" s="196">
        <f t="shared" si="1"/>
        <v>0</v>
      </c>
      <c r="K21" s="196">
        <f t="shared" si="1"/>
        <v>0</v>
      </c>
      <c r="L21" s="210">
        <f t="shared" si="1"/>
        <v>0</v>
      </c>
      <c r="M21" s="209">
        <f t="shared" si="1"/>
        <v>0</v>
      </c>
      <c r="N21" s="196">
        <f t="shared" si="1"/>
        <v>0</v>
      </c>
      <c r="O21" s="196">
        <f t="shared" si="1"/>
        <v>0</v>
      </c>
      <c r="P21" s="196">
        <f t="shared" si="1"/>
        <v>0</v>
      </c>
      <c r="Q21" s="196">
        <f t="shared" si="1"/>
        <v>0</v>
      </c>
      <c r="R21" s="196">
        <f t="shared" si="1"/>
        <v>0</v>
      </c>
      <c r="S21" s="210">
        <f>SUM(S7:S20)</f>
        <v>0</v>
      </c>
      <c r="T21" s="210">
        <f>SUM(T7:T20)</f>
        <v>0</v>
      </c>
      <c r="U21" s="210">
        <f t="shared" ref="U21" si="2">SUM(U7:U20)</f>
        <v>0</v>
      </c>
      <c r="V21" s="211">
        <f t="shared" si="1"/>
        <v>0</v>
      </c>
    </row>
    <row r="24" spans="1:22">
      <c r="A24" s="7"/>
      <c r="B24" s="7"/>
      <c r="C24" s="100"/>
      <c r="D24" s="100"/>
      <c r="E24" s="100"/>
    </row>
    <row r="25" spans="1:22">
      <c r="A25" s="212"/>
      <c r="B25" s="212"/>
      <c r="C25" s="7"/>
      <c r="D25" s="100"/>
      <c r="E25" s="100"/>
    </row>
    <row r="26" spans="1:22">
      <c r="A26" s="212"/>
      <c r="B26" s="101"/>
      <c r="C26" s="7"/>
      <c r="D26" s="100"/>
      <c r="E26" s="100"/>
    </row>
    <row r="27" spans="1:22">
      <c r="A27" s="212"/>
      <c r="B27" s="212"/>
      <c r="C27" s="7"/>
      <c r="D27" s="100"/>
      <c r="E27" s="100"/>
    </row>
    <row r="28" spans="1:22">
      <c r="A28" s="212"/>
      <c r="B28" s="101"/>
      <c r="C28" s="7"/>
      <c r="D28" s="100"/>
      <c r="E28" s="10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2" sqref="C2"/>
    </sheetView>
  </sheetViews>
  <sheetFormatPr defaultColWidth="9.1796875" defaultRowHeight="13.5"/>
  <cols>
    <col min="1" max="1" width="10.54296875" style="4" bestFit="1" customWidth="1"/>
    <col min="2" max="2" width="101.81640625" style="4" customWidth="1"/>
    <col min="3" max="3" width="13.7265625" style="329" customWidth="1"/>
    <col min="4" max="4" width="14.81640625" style="329" bestFit="1" customWidth="1"/>
    <col min="5" max="5" width="17.7265625" style="329" customWidth="1"/>
    <col min="6" max="6" width="15.81640625" style="329" customWidth="1"/>
    <col min="7" max="7" width="17.453125" style="329" customWidth="1"/>
    <col min="8" max="8" width="15.26953125" style="329" customWidth="1"/>
    <col min="9" max="16384" width="9.1796875" style="60"/>
  </cols>
  <sheetData>
    <row r="1" spans="1:9">
      <c r="A1" s="2" t="s">
        <v>32</v>
      </c>
      <c r="B1" s="4">
        <f>'Info '!C2</f>
        <v>0</v>
      </c>
      <c r="C1" s="3">
        <f>'Info '!D2</f>
        <v>0</v>
      </c>
    </row>
    <row r="2" spans="1:9">
      <c r="A2" s="2" t="s">
        <v>33</v>
      </c>
      <c r="C2" s="506">
        <v>44286</v>
      </c>
    </row>
    <row r="4" spans="1:9" ht="14" thickBot="1">
      <c r="A4" s="2" t="s">
        <v>254</v>
      </c>
      <c r="B4" s="197" t="s">
        <v>377</v>
      </c>
    </row>
    <row r="5" spans="1:9">
      <c r="A5" s="198"/>
      <c r="B5" s="213"/>
      <c r="C5" s="330" t="s">
        <v>0</v>
      </c>
      <c r="D5" s="330" t="s">
        <v>1</v>
      </c>
      <c r="E5" s="330" t="s">
        <v>2</v>
      </c>
      <c r="F5" s="330" t="s">
        <v>3</v>
      </c>
      <c r="G5" s="331" t="s">
        <v>4</v>
      </c>
      <c r="H5" s="332" t="s">
        <v>6</v>
      </c>
      <c r="I5" s="214"/>
    </row>
    <row r="6" spans="1:9" s="214" customFormat="1" ht="12.75" customHeight="1">
      <c r="A6" s="215"/>
      <c r="B6" s="674" t="s">
        <v>253</v>
      </c>
      <c r="C6" s="676" t="s">
        <v>369</v>
      </c>
      <c r="D6" s="678" t="s">
        <v>368</v>
      </c>
      <c r="E6" s="679"/>
      <c r="F6" s="676" t="s">
        <v>373</v>
      </c>
      <c r="G6" s="676" t="s">
        <v>374</v>
      </c>
      <c r="H6" s="672" t="s">
        <v>372</v>
      </c>
    </row>
    <row r="7" spans="1:9" ht="40.5">
      <c r="A7" s="217"/>
      <c r="B7" s="675"/>
      <c r="C7" s="677"/>
      <c r="D7" s="333" t="s">
        <v>371</v>
      </c>
      <c r="E7" s="333" t="s">
        <v>370</v>
      </c>
      <c r="F7" s="677"/>
      <c r="G7" s="677"/>
      <c r="H7" s="673"/>
      <c r="I7" s="214"/>
    </row>
    <row r="8" spans="1:9">
      <c r="A8" s="215">
        <v>1</v>
      </c>
      <c r="B8" s="1" t="s">
        <v>97</v>
      </c>
      <c r="C8" s="334"/>
      <c r="D8" s="335"/>
      <c r="E8" s="334"/>
      <c r="F8" s="334"/>
      <c r="G8" s="336"/>
      <c r="H8" s="338" t="e">
        <f>G8/(C8+E8)</f>
        <v>#DIV/0!</v>
      </c>
    </row>
    <row r="9" spans="1:9" ht="15" customHeight="1">
      <c r="A9" s="215">
        <v>2</v>
      </c>
      <c r="B9" s="1" t="s">
        <v>98</v>
      </c>
      <c r="C9" s="334"/>
      <c r="D9" s="335"/>
      <c r="E9" s="334"/>
      <c r="F9" s="334"/>
      <c r="G9" s="336"/>
      <c r="H9" s="338" t="e">
        <f t="shared" ref="H9:H21" si="0">G9/(C9+E9)</f>
        <v>#DIV/0!</v>
      </c>
    </row>
    <row r="10" spans="1:9">
      <c r="A10" s="215">
        <v>3</v>
      </c>
      <c r="B10" s="1" t="s">
        <v>271</v>
      </c>
      <c r="C10" s="334"/>
      <c r="D10" s="335"/>
      <c r="E10" s="334"/>
      <c r="F10" s="334"/>
      <c r="G10" s="336"/>
      <c r="H10" s="338" t="e">
        <f t="shared" si="0"/>
        <v>#DIV/0!</v>
      </c>
    </row>
    <row r="11" spans="1:9">
      <c r="A11" s="215">
        <v>4</v>
      </c>
      <c r="B11" s="1" t="s">
        <v>99</v>
      </c>
      <c r="C11" s="334"/>
      <c r="D11" s="335"/>
      <c r="E11" s="334"/>
      <c r="F11" s="334"/>
      <c r="G11" s="336"/>
      <c r="H11" s="338" t="e">
        <f t="shared" si="0"/>
        <v>#DIV/0!</v>
      </c>
    </row>
    <row r="12" spans="1:9">
      <c r="A12" s="215">
        <v>5</v>
      </c>
      <c r="B12" s="1" t="s">
        <v>100</v>
      </c>
      <c r="C12" s="334"/>
      <c r="D12" s="335"/>
      <c r="E12" s="334"/>
      <c r="F12" s="334"/>
      <c r="G12" s="336"/>
      <c r="H12" s="338" t="e">
        <f t="shared" si="0"/>
        <v>#DIV/0!</v>
      </c>
    </row>
    <row r="13" spans="1:9">
      <c r="A13" s="215">
        <v>6</v>
      </c>
      <c r="B13" s="1" t="s">
        <v>101</v>
      </c>
      <c r="C13" s="334"/>
      <c r="D13" s="335"/>
      <c r="E13" s="334"/>
      <c r="F13" s="334"/>
      <c r="G13" s="336"/>
      <c r="H13" s="338" t="e">
        <f t="shared" si="0"/>
        <v>#DIV/0!</v>
      </c>
    </row>
    <row r="14" spans="1:9">
      <c r="A14" s="215">
        <v>7</v>
      </c>
      <c r="B14" s="1" t="s">
        <v>102</v>
      </c>
      <c r="C14" s="334"/>
      <c r="D14" s="335"/>
      <c r="E14" s="334"/>
      <c r="F14" s="334"/>
      <c r="G14" s="336"/>
      <c r="H14" s="338" t="e">
        <f t="shared" si="0"/>
        <v>#DIV/0!</v>
      </c>
    </row>
    <row r="15" spans="1:9">
      <c r="A15" s="215">
        <v>8</v>
      </c>
      <c r="B15" s="1" t="s">
        <v>103</v>
      </c>
      <c r="C15" s="334"/>
      <c r="D15" s="335"/>
      <c r="E15" s="334"/>
      <c r="F15" s="334"/>
      <c r="G15" s="336"/>
      <c r="H15" s="338" t="e">
        <f t="shared" si="0"/>
        <v>#DIV/0!</v>
      </c>
    </row>
    <row r="16" spans="1:9">
      <c r="A16" s="215">
        <v>9</v>
      </c>
      <c r="B16" s="1" t="s">
        <v>104</v>
      </c>
      <c r="C16" s="334"/>
      <c r="D16" s="335"/>
      <c r="E16" s="334"/>
      <c r="F16" s="334"/>
      <c r="G16" s="336"/>
      <c r="H16" s="338" t="e">
        <f t="shared" si="0"/>
        <v>#DIV/0!</v>
      </c>
    </row>
    <row r="17" spans="1:8">
      <c r="A17" s="215">
        <v>10</v>
      </c>
      <c r="B17" s="1" t="s">
        <v>105</v>
      </c>
      <c r="C17" s="334"/>
      <c r="D17" s="335"/>
      <c r="E17" s="334"/>
      <c r="F17" s="334"/>
      <c r="G17" s="336"/>
      <c r="H17" s="338" t="e">
        <f t="shared" si="0"/>
        <v>#DIV/0!</v>
      </c>
    </row>
    <row r="18" spans="1:8">
      <c r="A18" s="215">
        <v>11</v>
      </c>
      <c r="B18" s="1" t="s">
        <v>106</v>
      </c>
      <c r="C18" s="334"/>
      <c r="D18" s="335"/>
      <c r="E18" s="334"/>
      <c r="F18" s="334"/>
      <c r="G18" s="336"/>
      <c r="H18" s="338" t="e">
        <f t="shared" si="0"/>
        <v>#DIV/0!</v>
      </c>
    </row>
    <row r="19" spans="1:8">
      <c r="A19" s="215">
        <v>12</v>
      </c>
      <c r="B19" s="1" t="s">
        <v>107</v>
      </c>
      <c r="C19" s="334"/>
      <c r="D19" s="335"/>
      <c r="E19" s="334"/>
      <c r="F19" s="334"/>
      <c r="G19" s="336"/>
      <c r="H19" s="338" t="e">
        <f t="shared" si="0"/>
        <v>#DIV/0!</v>
      </c>
    </row>
    <row r="20" spans="1:8">
      <c r="A20" s="215">
        <v>13</v>
      </c>
      <c r="B20" s="1" t="s">
        <v>248</v>
      </c>
      <c r="C20" s="334"/>
      <c r="D20" s="335"/>
      <c r="E20" s="334"/>
      <c r="F20" s="334"/>
      <c r="G20" s="336"/>
      <c r="H20" s="338" t="e">
        <f t="shared" si="0"/>
        <v>#DIV/0!</v>
      </c>
    </row>
    <row r="21" spans="1:8">
      <c r="A21" s="215">
        <v>14</v>
      </c>
      <c r="B21" s="1" t="s">
        <v>109</v>
      </c>
      <c r="C21" s="334"/>
      <c r="D21" s="335"/>
      <c r="E21" s="334"/>
      <c r="F21" s="334"/>
      <c r="G21" s="336"/>
      <c r="H21" s="338" t="e">
        <f t="shared" si="0"/>
        <v>#DIV/0!</v>
      </c>
    </row>
    <row r="22" spans="1:8" ht="14" thickBot="1">
      <c r="A22" s="218"/>
      <c r="B22" s="219" t="s">
        <v>110</v>
      </c>
      <c r="C22" s="337">
        <f>SUM(C8:C21)</f>
        <v>0</v>
      </c>
      <c r="D22" s="337">
        <f>SUM(D8:D21)</f>
        <v>0</v>
      </c>
      <c r="E22" s="337">
        <f>SUM(E8:E21)</f>
        <v>0</v>
      </c>
      <c r="F22" s="337">
        <f>SUM(F8:F21)</f>
        <v>0</v>
      </c>
      <c r="G22" s="337">
        <f>SUM(G8:G21)</f>
        <v>0</v>
      </c>
      <c r="H22" s="339" t="e">
        <f>G22/(C22+E22)</f>
        <v>#DIV/0!</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1796875" defaultRowHeight="13.5"/>
  <cols>
    <col min="1" max="1" width="10.54296875" style="329" bestFit="1" customWidth="1"/>
    <col min="2" max="2" width="104.1796875" style="329" customWidth="1"/>
    <col min="3" max="11" width="12.7265625" style="329" customWidth="1"/>
    <col min="12" max="16384" width="9.1796875" style="329"/>
  </cols>
  <sheetData>
    <row r="1" spans="1:11">
      <c r="A1" s="329" t="s">
        <v>32</v>
      </c>
      <c r="B1" s="3">
        <f>'Info '!C2</f>
        <v>0</v>
      </c>
    </row>
    <row r="2" spans="1:11">
      <c r="A2" s="329" t="s">
        <v>33</v>
      </c>
      <c r="B2" s="506">
        <v>44286</v>
      </c>
      <c r="C2" s="356"/>
      <c r="D2" s="356"/>
    </row>
    <row r="3" spans="1:11">
      <c r="B3" s="356"/>
      <c r="C3" s="356"/>
      <c r="D3" s="356"/>
    </row>
    <row r="4" spans="1:11" ht="14" thickBot="1">
      <c r="A4" s="329" t="s">
        <v>250</v>
      </c>
      <c r="B4" s="396" t="s">
        <v>378</v>
      </c>
      <c r="C4" s="356"/>
      <c r="D4" s="356"/>
    </row>
    <row r="5" spans="1:11" ht="30" customHeight="1">
      <c r="A5" s="680"/>
      <c r="B5" s="681"/>
      <c r="C5" s="682" t="s">
        <v>430</v>
      </c>
      <c r="D5" s="682"/>
      <c r="E5" s="682"/>
      <c r="F5" s="682" t="s">
        <v>431</v>
      </c>
      <c r="G5" s="682"/>
      <c r="H5" s="682"/>
      <c r="I5" s="682" t="s">
        <v>432</v>
      </c>
      <c r="J5" s="682"/>
      <c r="K5" s="683"/>
    </row>
    <row r="6" spans="1:11">
      <c r="A6" s="357"/>
      <c r="B6" s="358"/>
      <c r="C6" s="67" t="s">
        <v>71</v>
      </c>
      <c r="D6" s="67" t="s">
        <v>72</v>
      </c>
      <c r="E6" s="67" t="s">
        <v>73</v>
      </c>
      <c r="F6" s="67" t="s">
        <v>71</v>
      </c>
      <c r="G6" s="67" t="s">
        <v>72</v>
      </c>
      <c r="H6" s="67" t="s">
        <v>73</v>
      </c>
      <c r="I6" s="67" t="s">
        <v>71</v>
      </c>
      <c r="J6" s="67" t="s">
        <v>72</v>
      </c>
      <c r="K6" s="67" t="s">
        <v>73</v>
      </c>
    </row>
    <row r="7" spans="1:11">
      <c r="A7" s="359" t="s">
        <v>381</v>
      </c>
      <c r="B7" s="360"/>
      <c r="C7" s="360"/>
      <c r="D7" s="360"/>
      <c r="E7" s="360"/>
      <c r="F7" s="360"/>
      <c r="G7" s="360"/>
      <c r="H7" s="360"/>
      <c r="I7" s="360"/>
      <c r="J7" s="360"/>
      <c r="K7" s="361"/>
    </row>
    <row r="8" spans="1:11">
      <c r="A8" s="362">
        <v>1</v>
      </c>
      <c r="B8" s="363" t="s">
        <v>379</v>
      </c>
      <c r="C8" s="364"/>
      <c r="D8" s="364"/>
      <c r="E8" s="364"/>
      <c r="F8" s="365"/>
      <c r="G8" s="365"/>
      <c r="H8" s="365"/>
      <c r="I8" s="365"/>
      <c r="J8" s="365"/>
      <c r="K8" s="366"/>
    </row>
    <row r="9" spans="1:11">
      <c r="A9" s="359" t="s">
        <v>382</v>
      </c>
      <c r="B9" s="360"/>
      <c r="C9" s="360"/>
      <c r="D9" s="360"/>
      <c r="E9" s="360"/>
      <c r="F9" s="360"/>
      <c r="G9" s="360"/>
      <c r="H9" s="360"/>
      <c r="I9" s="360"/>
      <c r="J9" s="360"/>
      <c r="K9" s="361"/>
    </row>
    <row r="10" spans="1:11">
      <c r="A10" s="367">
        <v>2</v>
      </c>
      <c r="B10" s="368" t="s">
        <v>390</v>
      </c>
      <c r="C10" s="368"/>
      <c r="D10" s="369"/>
      <c r="E10" s="369"/>
      <c r="F10" s="369"/>
      <c r="G10" s="369"/>
      <c r="H10" s="369"/>
      <c r="I10" s="369"/>
      <c r="J10" s="369"/>
      <c r="K10" s="370"/>
    </row>
    <row r="11" spans="1:11">
      <c r="A11" s="367">
        <v>3</v>
      </c>
      <c r="B11" s="368" t="s">
        <v>384</v>
      </c>
      <c r="C11" s="368"/>
      <c r="D11" s="369"/>
      <c r="E11" s="369"/>
      <c r="F11" s="369"/>
      <c r="G11" s="369"/>
      <c r="H11" s="369"/>
      <c r="I11" s="369"/>
      <c r="J11" s="369"/>
      <c r="K11" s="370"/>
    </row>
    <row r="12" spans="1:11">
      <c r="A12" s="367">
        <v>4</v>
      </c>
      <c r="B12" s="368" t="s">
        <v>385</v>
      </c>
      <c r="C12" s="368"/>
      <c r="D12" s="369"/>
      <c r="E12" s="369"/>
      <c r="F12" s="369"/>
      <c r="G12" s="369"/>
      <c r="H12" s="369"/>
      <c r="I12" s="369"/>
      <c r="J12" s="369"/>
      <c r="K12" s="370"/>
    </row>
    <row r="13" spans="1:11">
      <c r="A13" s="367">
        <v>5</v>
      </c>
      <c r="B13" s="368" t="s">
        <v>393</v>
      </c>
      <c r="C13" s="368"/>
      <c r="D13" s="369"/>
      <c r="E13" s="369"/>
      <c r="F13" s="369"/>
      <c r="G13" s="369"/>
      <c r="H13" s="369"/>
      <c r="I13" s="369"/>
      <c r="J13" s="369"/>
      <c r="K13" s="370"/>
    </row>
    <row r="14" spans="1:11">
      <c r="A14" s="367">
        <v>6</v>
      </c>
      <c r="B14" s="368" t="s">
        <v>425</v>
      </c>
      <c r="C14" s="368"/>
      <c r="D14" s="369"/>
      <c r="E14" s="369"/>
      <c r="F14" s="369"/>
      <c r="G14" s="369"/>
      <c r="H14" s="369"/>
      <c r="I14" s="369"/>
      <c r="J14" s="369"/>
      <c r="K14" s="370"/>
    </row>
    <row r="15" spans="1:11">
      <c r="A15" s="367">
        <v>7</v>
      </c>
      <c r="B15" s="368" t="s">
        <v>426</v>
      </c>
      <c r="C15" s="368"/>
      <c r="D15" s="369"/>
      <c r="E15" s="369"/>
      <c r="F15" s="369"/>
      <c r="G15" s="369"/>
      <c r="H15" s="369"/>
      <c r="I15" s="369"/>
      <c r="J15" s="369"/>
      <c r="K15" s="370"/>
    </row>
    <row r="16" spans="1:11">
      <c r="A16" s="367">
        <v>8</v>
      </c>
      <c r="B16" s="371" t="s">
        <v>386</v>
      </c>
      <c r="C16" s="368"/>
      <c r="D16" s="369"/>
      <c r="E16" s="369"/>
      <c r="F16" s="369"/>
      <c r="G16" s="369"/>
      <c r="H16" s="369"/>
      <c r="I16" s="369"/>
      <c r="J16" s="369"/>
      <c r="K16" s="370"/>
    </row>
    <row r="17" spans="1:11">
      <c r="A17" s="359" t="s">
        <v>383</v>
      </c>
      <c r="B17" s="360"/>
      <c r="C17" s="360"/>
      <c r="D17" s="360"/>
      <c r="E17" s="360"/>
      <c r="F17" s="360"/>
      <c r="G17" s="360"/>
      <c r="H17" s="360"/>
      <c r="I17" s="360"/>
      <c r="J17" s="360"/>
      <c r="K17" s="361"/>
    </row>
    <row r="18" spans="1:11">
      <c r="A18" s="367">
        <v>9</v>
      </c>
      <c r="B18" s="368" t="s">
        <v>389</v>
      </c>
      <c r="C18" s="368"/>
      <c r="D18" s="369"/>
      <c r="E18" s="369"/>
      <c r="F18" s="369"/>
      <c r="G18" s="369"/>
      <c r="H18" s="369"/>
      <c r="I18" s="369"/>
      <c r="J18" s="369"/>
      <c r="K18" s="370"/>
    </row>
    <row r="19" spans="1:11">
      <c r="A19" s="367">
        <v>10</v>
      </c>
      <c r="B19" s="368" t="s">
        <v>427</v>
      </c>
      <c r="C19" s="368"/>
      <c r="D19" s="369"/>
      <c r="E19" s="369"/>
      <c r="F19" s="369"/>
      <c r="G19" s="369"/>
      <c r="H19" s="369"/>
      <c r="I19" s="369"/>
      <c r="J19" s="369"/>
      <c r="K19" s="370"/>
    </row>
    <row r="20" spans="1:11">
      <c r="A20" s="367">
        <v>11</v>
      </c>
      <c r="B20" s="368" t="s">
        <v>388</v>
      </c>
      <c r="C20" s="368"/>
      <c r="D20" s="369"/>
      <c r="E20" s="369"/>
      <c r="F20" s="369"/>
      <c r="G20" s="369"/>
      <c r="H20" s="369"/>
      <c r="I20" s="369"/>
      <c r="J20" s="369"/>
      <c r="K20" s="370"/>
    </row>
    <row r="21" spans="1:11" ht="14" thickBot="1">
      <c r="A21" s="372">
        <v>12</v>
      </c>
      <c r="B21" s="373" t="s">
        <v>387</v>
      </c>
      <c r="C21" s="374"/>
      <c r="D21" s="375"/>
      <c r="E21" s="374"/>
      <c r="F21" s="375"/>
      <c r="G21" s="375"/>
      <c r="H21" s="375"/>
      <c r="I21" s="375"/>
      <c r="J21" s="375"/>
      <c r="K21" s="376"/>
    </row>
    <row r="22" spans="1:11" ht="38.25" customHeight="1" thickBot="1">
      <c r="A22" s="377"/>
      <c r="B22" s="378"/>
      <c r="C22" s="378"/>
      <c r="D22" s="378"/>
      <c r="E22" s="378"/>
      <c r="F22" s="684" t="s">
        <v>429</v>
      </c>
      <c r="G22" s="682"/>
      <c r="H22" s="682"/>
      <c r="I22" s="684" t="s">
        <v>394</v>
      </c>
      <c r="J22" s="682"/>
      <c r="K22" s="683"/>
    </row>
    <row r="23" spans="1:11">
      <c r="A23" s="379">
        <v>13</v>
      </c>
      <c r="B23" s="380" t="s">
        <v>379</v>
      </c>
      <c r="C23" s="381"/>
      <c r="D23" s="381"/>
      <c r="E23" s="381"/>
      <c r="F23" s="382"/>
      <c r="G23" s="382"/>
      <c r="H23" s="382"/>
      <c r="I23" s="382"/>
      <c r="J23" s="382"/>
      <c r="K23" s="383"/>
    </row>
    <row r="24" spans="1:11" ht="14" thickBot="1">
      <c r="A24" s="384">
        <v>14</v>
      </c>
      <c r="B24" s="385" t="s">
        <v>391</v>
      </c>
      <c r="C24" s="386"/>
      <c r="D24" s="387"/>
      <c r="E24" s="388"/>
      <c r="F24" s="389"/>
      <c r="G24" s="389"/>
      <c r="H24" s="389"/>
      <c r="I24" s="389"/>
      <c r="J24" s="389"/>
      <c r="K24" s="390"/>
    </row>
    <row r="25" spans="1:11" ht="14" thickBot="1">
      <c r="A25" s="391">
        <v>15</v>
      </c>
      <c r="B25" s="392" t="s">
        <v>392</v>
      </c>
      <c r="C25" s="393"/>
      <c r="D25" s="393"/>
      <c r="E25" s="393"/>
      <c r="F25" s="394"/>
      <c r="G25" s="394"/>
      <c r="H25" s="394"/>
      <c r="I25" s="394"/>
      <c r="J25" s="394"/>
      <c r="K25" s="395"/>
    </row>
    <row r="27" spans="1:11" ht="26">
      <c r="B27" s="355" t="s">
        <v>428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796875" defaultRowHeight="12.5"/>
  <cols>
    <col min="1" max="1" width="10.54296875" style="4" bestFit="1" customWidth="1"/>
    <col min="2" max="2" width="95" style="4" customWidth="1"/>
    <col min="3" max="3" width="12.54296875" style="4" bestFit="1" customWidth="1"/>
    <col min="4" max="4" width="11.453125" style="4" customWidth="1"/>
    <col min="5" max="5" width="18.26953125" style="4" bestFit="1" customWidth="1"/>
    <col min="6" max="13" width="12.7265625" style="4" customWidth="1"/>
    <col min="14" max="14" width="31" style="4" bestFit="1" customWidth="1"/>
    <col min="15" max="16384" width="9.1796875" style="60"/>
  </cols>
  <sheetData>
    <row r="1" spans="1:14">
      <c r="A1" s="4" t="s">
        <v>32</v>
      </c>
      <c r="B1" s="3">
        <f>'Info '!C2</f>
        <v>0</v>
      </c>
    </row>
    <row r="2" spans="1:14" ht="14.25" customHeight="1">
      <c r="A2" s="4" t="s">
        <v>33</v>
      </c>
      <c r="B2" s="506">
        <v>44286</v>
      </c>
    </row>
    <row r="3" spans="1:14" ht="14.25" customHeight="1"/>
    <row r="4" spans="1:14" ht="13.5" thickBot="1">
      <c r="A4" s="4" t="s">
        <v>266</v>
      </c>
      <c r="B4" s="292" t="s">
        <v>30</v>
      </c>
    </row>
    <row r="5" spans="1:14" s="225" customFormat="1">
      <c r="A5" s="221"/>
      <c r="B5" s="222"/>
      <c r="C5" s="223" t="s">
        <v>0</v>
      </c>
      <c r="D5" s="223" t="s">
        <v>1</v>
      </c>
      <c r="E5" s="223" t="s">
        <v>2</v>
      </c>
      <c r="F5" s="223" t="s">
        <v>3</v>
      </c>
      <c r="G5" s="223" t="s">
        <v>4</v>
      </c>
      <c r="H5" s="223" t="s">
        <v>6</v>
      </c>
      <c r="I5" s="223" t="s">
        <v>9</v>
      </c>
      <c r="J5" s="223" t="s">
        <v>10</v>
      </c>
      <c r="K5" s="223" t="s">
        <v>11</v>
      </c>
      <c r="L5" s="223" t="s">
        <v>12</v>
      </c>
      <c r="M5" s="223" t="s">
        <v>13</v>
      </c>
      <c r="N5" s="224" t="s">
        <v>14</v>
      </c>
    </row>
    <row r="6" spans="1:14" ht="25">
      <c r="A6" s="226"/>
      <c r="B6" s="227"/>
      <c r="C6" s="228" t="s">
        <v>265</v>
      </c>
      <c r="D6" s="229" t="s">
        <v>264</v>
      </c>
      <c r="E6" s="230" t="s">
        <v>263</v>
      </c>
      <c r="F6" s="231">
        <v>0</v>
      </c>
      <c r="G6" s="231">
        <v>0.2</v>
      </c>
      <c r="H6" s="231">
        <v>0.35</v>
      </c>
      <c r="I6" s="231">
        <v>0.5</v>
      </c>
      <c r="J6" s="231">
        <v>0.75</v>
      </c>
      <c r="K6" s="231">
        <v>1</v>
      </c>
      <c r="L6" s="231">
        <v>1.5</v>
      </c>
      <c r="M6" s="231">
        <v>2.5</v>
      </c>
      <c r="N6" s="291" t="s">
        <v>277</v>
      </c>
    </row>
    <row r="7" spans="1:14" ht="14">
      <c r="A7" s="232">
        <v>1</v>
      </c>
      <c r="B7" s="233" t="s">
        <v>262</v>
      </c>
      <c r="C7" s="234">
        <f>SUM(C8:C13)</f>
        <v>0</v>
      </c>
      <c r="D7" s="227"/>
      <c r="E7" s="235">
        <f t="shared" ref="E7:M7" si="0">SUM(E8:E13)</f>
        <v>0</v>
      </c>
      <c r="F7" s="236">
        <f>SUM(F8:F13)</f>
        <v>0</v>
      </c>
      <c r="G7" s="236">
        <f t="shared" si="0"/>
        <v>0</v>
      </c>
      <c r="H7" s="236">
        <f t="shared" si="0"/>
        <v>0</v>
      </c>
      <c r="I7" s="236">
        <f t="shared" si="0"/>
        <v>0</v>
      </c>
      <c r="J7" s="236">
        <f t="shared" si="0"/>
        <v>0</v>
      </c>
      <c r="K7" s="236">
        <f t="shared" si="0"/>
        <v>0</v>
      </c>
      <c r="L7" s="236">
        <f t="shared" si="0"/>
        <v>0</v>
      </c>
      <c r="M7" s="236">
        <f t="shared" si="0"/>
        <v>0</v>
      </c>
      <c r="N7" s="237">
        <f>SUM(N8:N13)</f>
        <v>0</v>
      </c>
    </row>
    <row r="8" spans="1:14" ht="14">
      <c r="A8" s="232">
        <v>1.1000000000000001</v>
      </c>
      <c r="B8" s="238" t="s">
        <v>260</v>
      </c>
      <c r="C8" s="236">
        <v>0</v>
      </c>
      <c r="D8" s="239">
        <v>0.02</v>
      </c>
      <c r="E8" s="235">
        <f>C8*D8</f>
        <v>0</v>
      </c>
      <c r="F8" s="236"/>
      <c r="G8" s="236"/>
      <c r="H8" s="236"/>
      <c r="I8" s="236"/>
      <c r="J8" s="236"/>
      <c r="K8" s="236"/>
      <c r="L8" s="236"/>
      <c r="M8" s="236"/>
      <c r="N8" s="237">
        <f>SUMPRODUCT($F$6:$M$6,F8:M8)</f>
        <v>0</v>
      </c>
    </row>
    <row r="9" spans="1:14" ht="14">
      <c r="A9" s="232">
        <v>1.2</v>
      </c>
      <c r="B9" s="238" t="s">
        <v>259</v>
      </c>
      <c r="C9" s="236">
        <v>0</v>
      </c>
      <c r="D9" s="239">
        <v>0.05</v>
      </c>
      <c r="E9" s="235">
        <f>C9*D9</f>
        <v>0</v>
      </c>
      <c r="F9" s="236"/>
      <c r="G9" s="236"/>
      <c r="H9" s="236"/>
      <c r="I9" s="236"/>
      <c r="J9" s="236"/>
      <c r="K9" s="236"/>
      <c r="L9" s="236"/>
      <c r="M9" s="236"/>
      <c r="N9" s="237">
        <f t="shared" ref="N9:N12" si="1">SUMPRODUCT($F$6:$M$6,F9:M9)</f>
        <v>0</v>
      </c>
    </row>
    <row r="10" spans="1:14" ht="14">
      <c r="A10" s="232">
        <v>1.3</v>
      </c>
      <c r="B10" s="238" t="s">
        <v>258</v>
      </c>
      <c r="C10" s="236">
        <v>0</v>
      </c>
      <c r="D10" s="239">
        <v>0.08</v>
      </c>
      <c r="E10" s="235">
        <f>C10*D10</f>
        <v>0</v>
      </c>
      <c r="F10" s="236"/>
      <c r="G10" s="236"/>
      <c r="H10" s="236"/>
      <c r="I10" s="236"/>
      <c r="J10" s="236"/>
      <c r="K10" s="236"/>
      <c r="L10" s="236"/>
      <c r="M10" s="236"/>
      <c r="N10" s="237">
        <f>SUMPRODUCT($F$6:$M$6,F10:M10)</f>
        <v>0</v>
      </c>
    </row>
    <row r="11" spans="1:14" ht="14">
      <c r="A11" s="232">
        <v>1.4</v>
      </c>
      <c r="B11" s="238" t="s">
        <v>257</v>
      </c>
      <c r="C11" s="236">
        <v>0</v>
      </c>
      <c r="D11" s="239">
        <v>0.11</v>
      </c>
      <c r="E11" s="235">
        <f>C11*D11</f>
        <v>0</v>
      </c>
      <c r="F11" s="236"/>
      <c r="G11" s="236"/>
      <c r="H11" s="236"/>
      <c r="I11" s="236"/>
      <c r="J11" s="236"/>
      <c r="K11" s="236"/>
      <c r="L11" s="236"/>
      <c r="M11" s="236"/>
      <c r="N11" s="237">
        <f t="shared" si="1"/>
        <v>0</v>
      </c>
    </row>
    <row r="12" spans="1:14" ht="14">
      <c r="A12" s="232">
        <v>1.5</v>
      </c>
      <c r="B12" s="238" t="s">
        <v>256</v>
      </c>
      <c r="C12" s="236">
        <v>0</v>
      </c>
      <c r="D12" s="239">
        <v>0.14000000000000001</v>
      </c>
      <c r="E12" s="235">
        <f>C12*D12</f>
        <v>0</v>
      </c>
      <c r="F12" s="236"/>
      <c r="G12" s="236"/>
      <c r="H12" s="236"/>
      <c r="I12" s="236"/>
      <c r="J12" s="236"/>
      <c r="K12" s="236"/>
      <c r="L12" s="236"/>
      <c r="M12" s="236"/>
      <c r="N12" s="237">
        <f t="shared" si="1"/>
        <v>0</v>
      </c>
    </row>
    <row r="13" spans="1:14" ht="14">
      <c r="A13" s="232">
        <v>1.6</v>
      </c>
      <c r="B13" s="240" t="s">
        <v>255</v>
      </c>
      <c r="C13" s="236">
        <v>0</v>
      </c>
      <c r="D13" s="241"/>
      <c r="E13" s="236"/>
      <c r="F13" s="236"/>
      <c r="G13" s="236"/>
      <c r="H13" s="236"/>
      <c r="I13" s="236"/>
      <c r="J13" s="236"/>
      <c r="K13" s="236"/>
      <c r="L13" s="236"/>
      <c r="M13" s="236"/>
      <c r="N13" s="237">
        <f>SUMPRODUCT($F$6:$M$6,F13:M13)</f>
        <v>0</v>
      </c>
    </row>
    <row r="14" spans="1:14" ht="14">
      <c r="A14" s="232">
        <v>2</v>
      </c>
      <c r="B14" s="242" t="s">
        <v>261</v>
      </c>
      <c r="C14" s="234">
        <f>SUM(C15:C20)</f>
        <v>0</v>
      </c>
      <c r="D14" s="227"/>
      <c r="E14" s="235">
        <f t="shared" ref="E14:M14" si="2">SUM(E15:E20)</f>
        <v>0</v>
      </c>
      <c r="F14" s="236">
        <f t="shared" si="2"/>
        <v>0</v>
      </c>
      <c r="G14" s="236">
        <f t="shared" si="2"/>
        <v>0</v>
      </c>
      <c r="H14" s="236">
        <f t="shared" si="2"/>
        <v>0</v>
      </c>
      <c r="I14" s="236">
        <f t="shared" si="2"/>
        <v>0</v>
      </c>
      <c r="J14" s="236">
        <f t="shared" si="2"/>
        <v>0</v>
      </c>
      <c r="K14" s="236">
        <f t="shared" si="2"/>
        <v>0</v>
      </c>
      <c r="L14" s="236">
        <f t="shared" si="2"/>
        <v>0</v>
      </c>
      <c r="M14" s="236">
        <f t="shared" si="2"/>
        <v>0</v>
      </c>
      <c r="N14" s="237">
        <f>SUM(N15:N20)</f>
        <v>0</v>
      </c>
    </row>
    <row r="15" spans="1:14" ht="14">
      <c r="A15" s="232">
        <v>2.1</v>
      </c>
      <c r="B15" s="240" t="s">
        <v>260</v>
      </c>
      <c r="C15" s="236"/>
      <c r="D15" s="239">
        <v>5.0000000000000001E-3</v>
      </c>
      <c r="E15" s="235">
        <f>C15*D15</f>
        <v>0</v>
      </c>
      <c r="F15" s="236"/>
      <c r="G15" s="236"/>
      <c r="H15" s="236"/>
      <c r="I15" s="236"/>
      <c r="J15" s="236"/>
      <c r="K15" s="236"/>
      <c r="L15" s="236"/>
      <c r="M15" s="236"/>
      <c r="N15" s="237">
        <f>SUMPRODUCT($F$6:$M$6,F15:M15)</f>
        <v>0</v>
      </c>
    </row>
    <row r="16" spans="1:14" ht="14">
      <c r="A16" s="232">
        <v>2.2000000000000002</v>
      </c>
      <c r="B16" s="240" t="s">
        <v>259</v>
      </c>
      <c r="C16" s="236"/>
      <c r="D16" s="239">
        <v>0.01</v>
      </c>
      <c r="E16" s="235">
        <f>C16*D16</f>
        <v>0</v>
      </c>
      <c r="F16" s="236"/>
      <c r="G16" s="236"/>
      <c r="H16" s="236"/>
      <c r="I16" s="236"/>
      <c r="J16" s="236"/>
      <c r="K16" s="236"/>
      <c r="L16" s="236"/>
      <c r="M16" s="236"/>
      <c r="N16" s="237">
        <f t="shared" ref="N16:N20" si="3">SUMPRODUCT($F$6:$M$6,F16:M16)</f>
        <v>0</v>
      </c>
    </row>
    <row r="17" spans="1:14" ht="14">
      <c r="A17" s="232">
        <v>2.2999999999999998</v>
      </c>
      <c r="B17" s="240" t="s">
        <v>258</v>
      </c>
      <c r="C17" s="236"/>
      <c r="D17" s="239">
        <v>0.02</v>
      </c>
      <c r="E17" s="235">
        <f>C17*D17</f>
        <v>0</v>
      </c>
      <c r="F17" s="236"/>
      <c r="G17" s="236"/>
      <c r="H17" s="236"/>
      <c r="I17" s="236"/>
      <c r="J17" s="236"/>
      <c r="K17" s="236"/>
      <c r="L17" s="236"/>
      <c r="M17" s="236"/>
      <c r="N17" s="237">
        <f t="shared" si="3"/>
        <v>0</v>
      </c>
    </row>
    <row r="18" spans="1:14" ht="14">
      <c r="A18" s="232">
        <v>2.4</v>
      </c>
      <c r="B18" s="240" t="s">
        <v>257</v>
      </c>
      <c r="C18" s="236"/>
      <c r="D18" s="239">
        <v>0.03</v>
      </c>
      <c r="E18" s="235">
        <f>C18*D18</f>
        <v>0</v>
      </c>
      <c r="F18" s="236"/>
      <c r="G18" s="236"/>
      <c r="H18" s="236"/>
      <c r="I18" s="236"/>
      <c r="J18" s="236"/>
      <c r="K18" s="236"/>
      <c r="L18" s="236"/>
      <c r="M18" s="236"/>
      <c r="N18" s="237">
        <f t="shared" si="3"/>
        <v>0</v>
      </c>
    </row>
    <row r="19" spans="1:14" ht="14">
      <c r="A19" s="232">
        <v>2.5</v>
      </c>
      <c r="B19" s="240" t="s">
        <v>256</v>
      </c>
      <c r="C19" s="236"/>
      <c r="D19" s="239">
        <v>0.04</v>
      </c>
      <c r="E19" s="235">
        <f>C19*D19</f>
        <v>0</v>
      </c>
      <c r="F19" s="236"/>
      <c r="G19" s="236"/>
      <c r="H19" s="236"/>
      <c r="I19" s="236"/>
      <c r="J19" s="236"/>
      <c r="K19" s="236"/>
      <c r="L19" s="236"/>
      <c r="M19" s="236"/>
      <c r="N19" s="237">
        <f t="shared" si="3"/>
        <v>0</v>
      </c>
    </row>
    <row r="20" spans="1:14" ht="14">
      <c r="A20" s="232">
        <v>2.6</v>
      </c>
      <c r="B20" s="240" t="s">
        <v>255</v>
      </c>
      <c r="C20" s="236"/>
      <c r="D20" s="241"/>
      <c r="E20" s="243"/>
      <c r="F20" s="236"/>
      <c r="G20" s="236"/>
      <c r="H20" s="236"/>
      <c r="I20" s="236"/>
      <c r="J20" s="236"/>
      <c r="K20" s="236"/>
      <c r="L20" s="236"/>
      <c r="M20" s="236"/>
      <c r="N20" s="237">
        <f t="shared" si="3"/>
        <v>0</v>
      </c>
    </row>
    <row r="21" spans="1:14" ht="14.5" thickBot="1">
      <c r="A21" s="244"/>
      <c r="B21" s="245" t="s">
        <v>110</v>
      </c>
      <c r="C21" s="220">
        <f>C14+C7</f>
        <v>0</v>
      </c>
      <c r="D21" s="246"/>
      <c r="E21" s="247">
        <f>E14+E7</f>
        <v>0</v>
      </c>
      <c r="F21" s="248">
        <f>F7+F14</f>
        <v>0</v>
      </c>
      <c r="G21" s="248">
        <f t="shared" ref="G21:L21" si="4">G7+G14</f>
        <v>0</v>
      </c>
      <c r="H21" s="248">
        <f t="shared" si="4"/>
        <v>0</v>
      </c>
      <c r="I21" s="248">
        <f t="shared" si="4"/>
        <v>0</v>
      </c>
      <c r="J21" s="248">
        <f t="shared" si="4"/>
        <v>0</v>
      </c>
      <c r="K21" s="248">
        <f t="shared" si="4"/>
        <v>0</v>
      </c>
      <c r="L21" s="248">
        <f t="shared" si="4"/>
        <v>0</v>
      </c>
      <c r="M21" s="248">
        <f>M7+M14</f>
        <v>0</v>
      </c>
      <c r="N21" s="249">
        <f>N14+N7</f>
        <v>0</v>
      </c>
    </row>
    <row r="22" spans="1:14">
      <c r="E22" s="250"/>
      <c r="F22" s="250"/>
      <c r="G22" s="250"/>
      <c r="H22" s="250"/>
      <c r="I22" s="250"/>
      <c r="J22" s="250"/>
      <c r="K22" s="250"/>
      <c r="L22" s="250"/>
      <c r="M22" s="25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2" sqref="B2"/>
    </sheetView>
  </sheetViews>
  <sheetFormatPr defaultRowHeight="14.5"/>
  <cols>
    <col min="1" max="1" width="11.453125" customWidth="1"/>
    <col min="2" max="2" width="76.81640625" style="431" customWidth="1"/>
    <col min="3" max="3" width="22.81640625" customWidth="1"/>
  </cols>
  <sheetData>
    <row r="1" spans="1:3">
      <c r="A1" s="2" t="s">
        <v>32</v>
      </c>
      <c r="B1" s="3">
        <f>'Info '!C2</f>
        <v>0</v>
      </c>
    </row>
    <row r="2" spans="1:3">
      <c r="A2" s="2" t="s">
        <v>33</v>
      </c>
      <c r="B2" s="506">
        <v>44286</v>
      </c>
    </row>
    <row r="3" spans="1:3">
      <c r="A3" s="4"/>
      <c r="B3"/>
    </row>
    <row r="4" spans="1:3">
      <c r="A4" s="4" t="s">
        <v>433</v>
      </c>
      <c r="B4" t="s">
        <v>434</v>
      </c>
    </row>
    <row r="5" spans="1:3">
      <c r="A5" s="432" t="s">
        <v>435</v>
      </c>
      <c r="B5" s="433"/>
      <c r="C5" s="434"/>
    </row>
    <row r="6" spans="1:3">
      <c r="A6" s="435">
        <v>1</v>
      </c>
      <c r="B6" s="436" t="s">
        <v>486</v>
      </c>
      <c r="C6" s="437"/>
    </row>
    <row r="7" spans="1:3">
      <c r="A7" s="435">
        <v>2</v>
      </c>
      <c r="B7" s="436" t="s">
        <v>436</v>
      </c>
      <c r="C7" s="437"/>
    </row>
    <row r="8" spans="1:3" ht="23">
      <c r="A8" s="438">
        <v>3</v>
      </c>
      <c r="B8" s="439" t="s">
        <v>437</v>
      </c>
      <c r="C8" s="437">
        <f>C6+C7</f>
        <v>0</v>
      </c>
    </row>
    <row r="9" spans="1:3">
      <c r="A9" s="432" t="s">
        <v>438</v>
      </c>
      <c r="B9" s="433"/>
      <c r="C9" s="440"/>
    </row>
    <row r="10" spans="1:3">
      <c r="A10" s="441">
        <v>4</v>
      </c>
      <c r="B10" s="442" t="s">
        <v>439</v>
      </c>
      <c r="C10" s="437"/>
    </row>
    <row r="11" spans="1:3">
      <c r="A11" s="441">
        <v>5</v>
      </c>
      <c r="B11" s="443" t="s">
        <v>440</v>
      </c>
      <c r="C11" s="437"/>
    </row>
    <row r="12" spans="1:3">
      <c r="A12" s="441" t="s">
        <v>441</v>
      </c>
      <c r="B12" s="443" t="s">
        <v>442</v>
      </c>
      <c r="C12" s="437"/>
    </row>
    <row r="13" spans="1:3" ht="23">
      <c r="A13" s="444">
        <v>6</v>
      </c>
      <c r="B13" s="442" t="s">
        <v>443</v>
      </c>
      <c r="C13" s="437"/>
    </row>
    <row r="14" spans="1:3">
      <c r="A14" s="444">
        <v>7</v>
      </c>
      <c r="B14" s="445" t="s">
        <v>444</v>
      </c>
      <c r="C14" s="437"/>
    </row>
    <row r="15" spans="1:3">
      <c r="A15" s="446">
        <v>8</v>
      </c>
      <c r="B15" s="447" t="s">
        <v>445</v>
      </c>
      <c r="C15" s="437"/>
    </row>
    <row r="16" spans="1:3">
      <c r="A16" s="444">
        <v>9</v>
      </c>
      <c r="B16" s="445" t="s">
        <v>446</v>
      </c>
      <c r="C16" s="437"/>
    </row>
    <row r="17" spans="1:3">
      <c r="A17" s="444">
        <v>10</v>
      </c>
      <c r="B17" s="445" t="s">
        <v>447</v>
      </c>
      <c r="C17" s="437"/>
    </row>
    <row r="18" spans="1:3">
      <c r="A18" s="448">
        <v>11</v>
      </c>
      <c r="B18" s="449" t="s">
        <v>448</v>
      </c>
      <c r="C18" s="450">
        <f>SUM(C10:C17)</f>
        <v>0</v>
      </c>
    </row>
    <row r="19" spans="1:3">
      <c r="A19" s="451" t="s">
        <v>449</v>
      </c>
      <c r="B19" s="452"/>
      <c r="C19" s="453"/>
    </row>
    <row r="20" spans="1:3">
      <c r="A20" s="454">
        <v>12</v>
      </c>
      <c r="B20" s="442" t="s">
        <v>450</v>
      </c>
      <c r="C20" s="437"/>
    </row>
    <row r="21" spans="1:3">
      <c r="A21" s="454">
        <v>13</v>
      </c>
      <c r="B21" s="442" t="s">
        <v>451</v>
      </c>
      <c r="C21" s="437"/>
    </row>
    <row r="22" spans="1:3">
      <c r="A22" s="454">
        <v>14</v>
      </c>
      <c r="B22" s="442" t="s">
        <v>452</v>
      </c>
      <c r="C22" s="437"/>
    </row>
    <row r="23" spans="1:3" ht="23">
      <c r="A23" s="454" t="s">
        <v>453</v>
      </c>
      <c r="B23" s="442" t="s">
        <v>454</v>
      </c>
      <c r="C23" s="437"/>
    </row>
    <row r="24" spans="1:3">
      <c r="A24" s="454">
        <v>15</v>
      </c>
      <c r="B24" s="442" t="s">
        <v>455</v>
      </c>
      <c r="C24" s="437"/>
    </row>
    <row r="25" spans="1:3">
      <c r="A25" s="454" t="s">
        <v>456</v>
      </c>
      <c r="B25" s="442" t="s">
        <v>457</v>
      </c>
      <c r="C25" s="437"/>
    </row>
    <row r="26" spans="1:3">
      <c r="A26" s="455">
        <v>16</v>
      </c>
      <c r="B26" s="456" t="s">
        <v>458</v>
      </c>
      <c r="C26" s="450">
        <f>SUM(C20:C25)</f>
        <v>0</v>
      </c>
    </row>
    <row r="27" spans="1:3">
      <c r="A27" s="432" t="s">
        <v>459</v>
      </c>
      <c r="B27" s="433"/>
      <c r="C27" s="440"/>
    </row>
    <row r="28" spans="1:3">
      <c r="A28" s="457">
        <v>17</v>
      </c>
      <c r="B28" s="443" t="s">
        <v>460</v>
      </c>
      <c r="C28" s="437"/>
    </row>
    <row r="29" spans="1:3">
      <c r="A29" s="457">
        <v>18</v>
      </c>
      <c r="B29" s="443" t="s">
        <v>461</v>
      </c>
      <c r="C29" s="437"/>
    </row>
    <row r="30" spans="1:3">
      <c r="A30" s="455">
        <v>19</v>
      </c>
      <c r="B30" s="456" t="s">
        <v>462</v>
      </c>
      <c r="C30" s="450">
        <f>C28+C29</f>
        <v>0</v>
      </c>
    </row>
    <row r="31" spans="1:3">
      <c r="A31" s="432" t="s">
        <v>463</v>
      </c>
      <c r="B31" s="433"/>
      <c r="C31" s="440"/>
    </row>
    <row r="32" spans="1:3" ht="23">
      <c r="A32" s="457" t="s">
        <v>464</v>
      </c>
      <c r="B32" s="442" t="s">
        <v>465</v>
      </c>
      <c r="C32" s="458"/>
    </row>
    <row r="33" spans="1:3">
      <c r="A33" s="457" t="s">
        <v>466</v>
      </c>
      <c r="B33" s="443" t="s">
        <v>467</v>
      </c>
      <c r="C33" s="458"/>
    </row>
    <row r="34" spans="1:3">
      <c r="A34" s="432" t="s">
        <v>468</v>
      </c>
      <c r="B34" s="433"/>
      <c r="C34" s="440"/>
    </row>
    <row r="35" spans="1:3">
      <c r="A35" s="459">
        <v>20</v>
      </c>
      <c r="B35" s="460" t="s">
        <v>469</v>
      </c>
      <c r="C35" s="450"/>
    </row>
    <row r="36" spans="1:3">
      <c r="A36" s="455">
        <v>21</v>
      </c>
      <c r="B36" s="456" t="s">
        <v>470</v>
      </c>
      <c r="C36" s="450">
        <f>C8+C18+C26+C30</f>
        <v>0</v>
      </c>
    </row>
    <row r="37" spans="1:3">
      <c r="A37" s="432" t="s">
        <v>471</v>
      </c>
      <c r="B37" s="433"/>
      <c r="C37" s="440"/>
    </row>
    <row r="38" spans="1:3">
      <c r="A38" s="455">
        <v>22</v>
      </c>
      <c r="B38" s="456" t="s">
        <v>471</v>
      </c>
      <c r="C38" s="437" t="e">
        <f t="shared" ref="C38" si="0">C35/C36</f>
        <v>#DIV/0!</v>
      </c>
    </row>
    <row r="39" spans="1:3">
      <c r="A39" s="432" t="s">
        <v>472</v>
      </c>
      <c r="B39" s="433"/>
      <c r="C39" s="440"/>
    </row>
    <row r="40" spans="1:3">
      <c r="A40" s="461" t="s">
        <v>473</v>
      </c>
      <c r="B40" s="442" t="s">
        <v>474</v>
      </c>
      <c r="C40" s="458"/>
    </row>
    <row r="41" spans="1:3" ht="23">
      <c r="A41" s="462" t="s">
        <v>475</v>
      </c>
      <c r="B41" s="436" t="s">
        <v>476</v>
      </c>
      <c r="C41" s="458"/>
    </row>
    <row r="43" spans="1:3">
      <c r="B43" s="431" t="s">
        <v>487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B1" sqref="B1"/>
    </sheetView>
  </sheetViews>
  <sheetFormatPr defaultRowHeight="14.5"/>
  <cols>
    <col min="1" max="1" width="8.7265625" style="329"/>
    <col min="2" max="2" width="82.6328125" style="514" customWidth="1"/>
    <col min="3" max="7" width="17.54296875" style="329" customWidth="1"/>
  </cols>
  <sheetData>
    <row r="1" spans="1:7">
      <c r="A1" s="329" t="s">
        <v>32</v>
      </c>
      <c r="B1" s="3">
        <f>'Info '!C2</f>
        <v>0</v>
      </c>
    </row>
    <row r="2" spans="1:7">
      <c r="A2" s="329" t="s">
        <v>33</v>
      </c>
      <c r="B2" s="506">
        <v>44286</v>
      </c>
    </row>
    <row r="4" spans="1:7" ht="15" thickBot="1">
      <c r="A4" s="329" t="s">
        <v>537</v>
      </c>
      <c r="B4" s="515" t="s">
        <v>498</v>
      </c>
    </row>
    <row r="5" spans="1:7">
      <c r="A5" s="516"/>
      <c r="B5" s="517"/>
      <c r="C5" s="685" t="s">
        <v>499</v>
      </c>
      <c r="D5" s="685"/>
      <c r="E5" s="685"/>
      <c r="F5" s="685"/>
      <c r="G5" s="686" t="s">
        <v>500</v>
      </c>
    </row>
    <row r="6" spans="1:7">
      <c r="A6" s="518"/>
      <c r="B6" s="519"/>
      <c r="C6" s="520" t="s">
        <v>501</v>
      </c>
      <c r="D6" s="521" t="s">
        <v>502</v>
      </c>
      <c r="E6" s="521" t="s">
        <v>503</v>
      </c>
      <c r="F6" s="521" t="s">
        <v>504</v>
      </c>
      <c r="G6" s="687"/>
    </row>
    <row r="7" spans="1:7">
      <c r="A7" s="522"/>
      <c r="B7" s="523" t="s">
        <v>505</v>
      </c>
      <c r="C7" s="524"/>
      <c r="D7" s="524"/>
      <c r="E7" s="524"/>
      <c r="F7" s="524"/>
      <c r="G7" s="525"/>
    </row>
    <row r="8" spans="1:7">
      <c r="A8" s="526">
        <v>1</v>
      </c>
      <c r="B8" s="527" t="s">
        <v>506</v>
      </c>
      <c r="C8" s="528">
        <f>SUM(C9:C10)</f>
        <v>0</v>
      </c>
      <c r="D8" s="528">
        <f>SUM(D9:D10)</f>
        <v>0</v>
      </c>
      <c r="E8" s="528">
        <f>SUM(E9:E10)</f>
        <v>0</v>
      </c>
      <c r="F8" s="528">
        <f>SUM(F9:F10)</f>
        <v>0</v>
      </c>
      <c r="G8" s="529">
        <f>SUM(G9:G10)</f>
        <v>0</v>
      </c>
    </row>
    <row r="9" spans="1:7">
      <c r="A9" s="526">
        <v>2</v>
      </c>
      <c r="B9" s="530" t="s">
        <v>507</v>
      </c>
      <c r="C9" s="528"/>
      <c r="D9" s="528"/>
      <c r="E9" s="528"/>
      <c r="F9" s="528"/>
      <c r="G9" s="529"/>
    </row>
    <row r="10" spans="1:7" ht="27">
      <c r="A10" s="526">
        <v>3</v>
      </c>
      <c r="B10" s="530" t="s">
        <v>508</v>
      </c>
      <c r="C10" s="531"/>
      <c r="D10" s="531"/>
      <c r="E10" s="531"/>
      <c r="F10" s="528"/>
      <c r="G10" s="529"/>
    </row>
    <row r="11" spans="1:7" ht="14.5" customHeight="1">
      <c r="A11" s="526">
        <v>4</v>
      </c>
      <c r="B11" s="527" t="s">
        <v>509</v>
      </c>
      <c r="C11" s="528">
        <f t="shared" ref="C11:F11" si="0">SUM(C12:C13)</f>
        <v>0</v>
      </c>
      <c r="D11" s="528">
        <f t="shared" si="0"/>
        <v>0</v>
      </c>
      <c r="E11" s="528">
        <f t="shared" si="0"/>
        <v>0</v>
      </c>
      <c r="F11" s="528">
        <f t="shared" si="0"/>
        <v>0</v>
      </c>
      <c r="G11" s="529">
        <f>SUM(G12:G13)</f>
        <v>0</v>
      </c>
    </row>
    <row r="12" spans="1:7">
      <c r="A12" s="526">
        <v>5</v>
      </c>
      <c r="B12" s="530" t="s">
        <v>510</v>
      </c>
      <c r="C12" s="528"/>
      <c r="D12" s="532"/>
      <c r="E12" s="528"/>
      <c r="F12" s="528"/>
      <c r="G12" s="529"/>
    </row>
    <row r="13" spans="1:7">
      <c r="A13" s="526">
        <v>6</v>
      </c>
      <c r="B13" s="530" t="s">
        <v>511</v>
      </c>
      <c r="C13" s="528"/>
      <c r="D13" s="532"/>
      <c r="E13" s="528"/>
      <c r="F13" s="528"/>
      <c r="G13" s="529"/>
    </row>
    <row r="14" spans="1:7">
      <c r="A14" s="526">
        <v>7</v>
      </c>
      <c r="B14" s="527" t="s">
        <v>512</v>
      </c>
      <c r="C14" s="528">
        <f t="shared" ref="C14:F14" si="1">SUM(C15:C16)</f>
        <v>0</v>
      </c>
      <c r="D14" s="528">
        <f t="shared" si="1"/>
        <v>0</v>
      </c>
      <c r="E14" s="528">
        <f t="shared" si="1"/>
        <v>0</v>
      </c>
      <c r="F14" s="528">
        <f t="shared" si="1"/>
        <v>0</v>
      </c>
      <c r="G14" s="529">
        <f>SUM(G15:G16)</f>
        <v>0</v>
      </c>
    </row>
    <row r="15" spans="1:7" ht="40.5">
      <c r="A15" s="526">
        <v>8</v>
      </c>
      <c r="B15" s="530" t="s">
        <v>513</v>
      </c>
      <c r="C15" s="528"/>
      <c r="D15" s="532"/>
      <c r="E15" s="528"/>
      <c r="F15" s="528"/>
      <c r="G15" s="529"/>
    </row>
    <row r="16" spans="1:7" ht="27">
      <c r="A16" s="526">
        <v>9</v>
      </c>
      <c r="B16" s="530" t="s">
        <v>514</v>
      </c>
      <c r="C16" s="528"/>
      <c r="D16" s="532"/>
      <c r="E16" s="528"/>
      <c r="F16" s="528"/>
      <c r="G16" s="529"/>
    </row>
    <row r="17" spans="1:7">
      <c r="A17" s="526">
        <v>10</v>
      </c>
      <c r="B17" s="527" t="s">
        <v>515</v>
      </c>
      <c r="C17" s="528"/>
      <c r="D17" s="532"/>
      <c r="E17" s="528"/>
      <c r="F17" s="528"/>
      <c r="G17" s="529"/>
    </row>
    <row r="18" spans="1:7">
      <c r="A18" s="526">
        <v>11</v>
      </c>
      <c r="B18" s="527" t="s">
        <v>516</v>
      </c>
      <c r="C18" s="528">
        <f>SUM(C19:C20)</f>
        <v>0</v>
      </c>
      <c r="D18" s="532">
        <f t="shared" ref="D18:G18" si="2">SUM(D19:D20)</f>
        <v>0</v>
      </c>
      <c r="E18" s="528">
        <f t="shared" si="2"/>
        <v>0</v>
      </c>
      <c r="F18" s="528">
        <f t="shared" si="2"/>
        <v>0</v>
      </c>
      <c r="G18" s="529">
        <f t="shared" si="2"/>
        <v>0</v>
      </c>
    </row>
    <row r="19" spans="1:7">
      <c r="A19" s="526">
        <v>12</v>
      </c>
      <c r="B19" s="530" t="s">
        <v>517</v>
      </c>
      <c r="C19" s="531"/>
      <c r="D19" s="532"/>
      <c r="E19" s="528"/>
      <c r="F19" s="528"/>
      <c r="G19" s="529"/>
    </row>
    <row r="20" spans="1:7">
      <c r="A20" s="526">
        <v>13</v>
      </c>
      <c r="B20" s="530" t="s">
        <v>518</v>
      </c>
      <c r="C20" s="528"/>
      <c r="D20" s="528"/>
      <c r="E20" s="528"/>
      <c r="F20" s="528"/>
      <c r="G20" s="529"/>
    </row>
    <row r="21" spans="1:7">
      <c r="A21" s="533">
        <v>14</v>
      </c>
      <c r="B21" s="534" t="s">
        <v>519</v>
      </c>
      <c r="C21" s="531"/>
      <c r="D21" s="531"/>
      <c r="E21" s="531"/>
      <c r="F21" s="531"/>
      <c r="G21" s="535">
        <f>SUM(G8,G11,G14,G17,G18)</f>
        <v>0</v>
      </c>
    </row>
    <row r="22" spans="1:7">
      <c r="A22" s="536"/>
      <c r="B22" s="537" t="s">
        <v>520</v>
      </c>
      <c r="C22" s="538"/>
      <c r="D22" s="539"/>
      <c r="E22" s="538"/>
      <c r="F22" s="538"/>
      <c r="G22" s="540"/>
    </row>
    <row r="23" spans="1:7">
      <c r="A23" s="526">
        <v>15</v>
      </c>
      <c r="B23" s="527" t="s">
        <v>521</v>
      </c>
      <c r="C23" s="541"/>
      <c r="D23" s="542"/>
      <c r="E23" s="541"/>
      <c r="F23" s="541"/>
      <c r="G23" s="529"/>
    </row>
    <row r="24" spans="1:7">
      <c r="A24" s="526">
        <v>16</v>
      </c>
      <c r="B24" s="527" t="s">
        <v>522</v>
      </c>
      <c r="C24" s="528">
        <f>SUM(C25:C27,C29,C31)</f>
        <v>0</v>
      </c>
      <c r="D24" s="532">
        <f t="shared" ref="D24:G24" si="3">SUM(D25:D27,D29,D31)</f>
        <v>0</v>
      </c>
      <c r="E24" s="528">
        <f t="shared" si="3"/>
        <v>0</v>
      </c>
      <c r="F24" s="528">
        <f t="shared" si="3"/>
        <v>0</v>
      </c>
      <c r="G24" s="529">
        <f t="shared" si="3"/>
        <v>0</v>
      </c>
    </row>
    <row r="25" spans="1:7">
      <c r="A25" s="526">
        <v>17</v>
      </c>
      <c r="B25" s="530" t="s">
        <v>523</v>
      </c>
      <c r="C25" s="528"/>
      <c r="D25" s="532"/>
      <c r="E25" s="528"/>
      <c r="F25" s="528"/>
      <c r="G25" s="529"/>
    </row>
    <row r="26" spans="1:7" ht="27">
      <c r="A26" s="526">
        <v>18</v>
      </c>
      <c r="B26" s="530" t="s">
        <v>524</v>
      </c>
      <c r="C26" s="528"/>
      <c r="D26" s="532"/>
      <c r="E26" s="528"/>
      <c r="F26" s="528"/>
      <c r="G26" s="529"/>
    </row>
    <row r="27" spans="1:7">
      <c r="A27" s="526">
        <v>19</v>
      </c>
      <c r="B27" s="530" t="s">
        <v>525</v>
      </c>
      <c r="C27" s="528"/>
      <c r="D27" s="532"/>
      <c r="E27" s="528"/>
      <c r="F27" s="528"/>
      <c r="G27" s="529"/>
    </row>
    <row r="28" spans="1:7">
      <c r="A28" s="526">
        <v>20</v>
      </c>
      <c r="B28" s="543" t="s">
        <v>526</v>
      </c>
      <c r="C28" s="528"/>
      <c r="D28" s="532"/>
      <c r="E28" s="528"/>
      <c r="F28" s="528"/>
      <c r="G28" s="529"/>
    </row>
    <row r="29" spans="1:7">
      <c r="A29" s="526">
        <v>21</v>
      </c>
      <c r="B29" s="530" t="s">
        <v>527</v>
      </c>
      <c r="C29" s="528"/>
      <c r="D29" s="532"/>
      <c r="E29" s="528"/>
      <c r="F29" s="528"/>
      <c r="G29" s="529"/>
    </row>
    <row r="30" spans="1:7">
      <c r="A30" s="526">
        <v>22</v>
      </c>
      <c r="B30" s="543" t="s">
        <v>526</v>
      </c>
      <c r="C30" s="528"/>
      <c r="D30" s="532"/>
      <c r="E30" s="528"/>
      <c r="F30" s="528"/>
      <c r="G30" s="529"/>
    </row>
    <row r="31" spans="1:7">
      <c r="A31" s="526">
        <v>23</v>
      </c>
      <c r="B31" s="530" t="s">
        <v>528</v>
      </c>
      <c r="C31" s="528"/>
      <c r="D31" s="532"/>
      <c r="E31" s="528"/>
      <c r="F31" s="528"/>
      <c r="G31" s="529"/>
    </row>
    <row r="32" spans="1:7">
      <c r="A32" s="526">
        <v>24</v>
      </c>
      <c r="B32" s="527" t="s">
        <v>529</v>
      </c>
      <c r="C32" s="528"/>
      <c r="D32" s="532"/>
      <c r="E32" s="528"/>
      <c r="F32" s="528"/>
      <c r="G32" s="529"/>
    </row>
    <row r="33" spans="1:7">
      <c r="A33" s="526">
        <v>25</v>
      </c>
      <c r="B33" s="527" t="s">
        <v>530</v>
      </c>
      <c r="C33" s="528">
        <f>SUM(C34:C35)</f>
        <v>0</v>
      </c>
      <c r="D33" s="528">
        <f>SUM(D34:D35)</f>
        <v>0</v>
      </c>
      <c r="E33" s="528">
        <f>SUM(E34:E35)</f>
        <v>0</v>
      </c>
      <c r="F33" s="528">
        <f>SUM(F34:F35)</f>
        <v>0</v>
      </c>
      <c r="G33" s="529">
        <f>SUM(G34:G35)</f>
        <v>0</v>
      </c>
    </row>
    <row r="34" spans="1:7">
      <c r="A34" s="526">
        <v>26</v>
      </c>
      <c r="B34" s="530" t="s">
        <v>531</v>
      </c>
      <c r="C34" s="531"/>
      <c r="D34" s="532"/>
      <c r="E34" s="528"/>
      <c r="F34" s="528"/>
      <c r="G34" s="529"/>
    </row>
    <row r="35" spans="1:7">
      <c r="A35" s="526">
        <v>27</v>
      </c>
      <c r="B35" s="530" t="s">
        <v>532</v>
      </c>
      <c r="C35" s="528"/>
      <c r="D35" s="532"/>
      <c r="E35" s="528"/>
      <c r="F35" s="528"/>
      <c r="G35" s="529"/>
    </row>
    <row r="36" spans="1:7">
      <c r="A36" s="526">
        <v>28</v>
      </c>
      <c r="B36" s="527" t="s">
        <v>533</v>
      </c>
      <c r="C36" s="528"/>
      <c r="D36" s="532"/>
      <c r="E36" s="528"/>
      <c r="F36" s="528"/>
      <c r="G36" s="529"/>
    </row>
    <row r="37" spans="1:7">
      <c r="A37" s="533">
        <v>29</v>
      </c>
      <c r="B37" s="534" t="s">
        <v>534</v>
      </c>
      <c r="C37" s="531"/>
      <c r="D37" s="531"/>
      <c r="E37" s="531"/>
      <c r="F37" s="531"/>
      <c r="G37" s="535">
        <f>SUM(G23:G24,G32:G33,G36)</f>
        <v>0</v>
      </c>
    </row>
    <row r="38" spans="1:7">
      <c r="A38" s="522"/>
      <c r="B38" s="544"/>
      <c r="C38" s="545"/>
      <c r="D38" s="545"/>
      <c r="E38" s="545"/>
      <c r="F38" s="545"/>
      <c r="G38" s="546"/>
    </row>
    <row r="39" spans="1:7" ht="15" thickBot="1">
      <c r="A39" s="547">
        <v>30</v>
      </c>
      <c r="B39" s="548" t="s">
        <v>535</v>
      </c>
      <c r="C39" s="386"/>
      <c r="D39" s="387"/>
      <c r="E39" s="387"/>
      <c r="F39" s="388"/>
      <c r="G39" s="549">
        <f>IFERROR(G21/G37,0)</f>
        <v>0</v>
      </c>
    </row>
    <row r="42" spans="1:7" ht="40.5">
      <c r="B42" s="514" t="s">
        <v>536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E2" sqref="E2"/>
    </sheetView>
  </sheetViews>
  <sheetFormatPr defaultColWidth="9.1796875" defaultRowHeight="14"/>
  <cols>
    <col min="1" max="1" width="9.54296875" style="3" bestFit="1" customWidth="1"/>
    <col min="2" max="2" width="86" style="3" customWidth="1"/>
    <col min="3" max="3" width="12.7265625" style="3" customWidth="1"/>
    <col min="4" max="7" width="12.7265625" style="4" customWidth="1"/>
    <col min="8" max="13" width="6.7265625" style="5" customWidth="1"/>
    <col min="14" max="16384" width="9.1796875" style="5"/>
  </cols>
  <sheetData>
    <row r="1" spans="1:8">
      <c r="A1" s="2" t="s">
        <v>32</v>
      </c>
      <c r="B1" s="3">
        <f>'Info '!C2</f>
        <v>0</v>
      </c>
    </row>
    <row r="2" spans="1:8">
      <c r="A2" s="2" t="s">
        <v>33</v>
      </c>
      <c r="B2" s="506">
        <v>44469</v>
      </c>
      <c r="C2" s="6"/>
      <c r="D2" s="7"/>
      <c r="E2" s="7"/>
      <c r="F2" s="7"/>
      <c r="G2" s="7"/>
      <c r="H2" s="8"/>
    </row>
    <row r="3" spans="1:8">
      <c r="A3" s="2"/>
      <c r="B3" s="6"/>
      <c r="C3" s="6"/>
      <c r="D3" s="7"/>
      <c r="E3" s="7"/>
      <c r="F3" s="7"/>
      <c r="G3" s="7"/>
      <c r="H3" s="8"/>
    </row>
    <row r="4" spans="1:8" ht="14.5" thickBot="1">
      <c r="A4" s="9" t="s">
        <v>141</v>
      </c>
      <c r="B4" s="10" t="s">
        <v>140</v>
      </c>
      <c r="C4" s="10"/>
      <c r="D4" s="10"/>
      <c r="E4" s="10"/>
      <c r="F4" s="10"/>
      <c r="G4" s="10"/>
      <c r="H4" s="8"/>
    </row>
    <row r="5" spans="1:8">
      <c r="A5" s="11" t="s">
        <v>7</v>
      </c>
      <c r="B5" s="12"/>
      <c r="C5" s="504" t="str">
        <f>INT((MONTH($B$2))/3)&amp;"Q"&amp;"-"&amp;YEAR($B$2)</f>
        <v>3Q-2021</v>
      </c>
      <c r="D5" s="504" t="str">
        <f>IF(INT(MONTH($B$2))=3, "4"&amp;"Q"&amp;"-"&amp;YEAR($B$2)-1, IF(INT(MONTH($B$2))=6, "1"&amp;"Q"&amp;"-"&amp;YEAR($B$2), IF(INT(MONTH($B$2))=9, "2"&amp;"Q"&amp;"-"&amp;YEAR($B$2),IF(INT(MONTH($B$2))=12, "3"&amp;"Q"&amp;"-"&amp;YEAR($B$2), 0))))</f>
        <v>2Q-2021</v>
      </c>
      <c r="E5" s="504" t="str">
        <f>IF(INT(MONTH($B$2))=3, "3"&amp;"Q"&amp;"-"&amp;YEAR($B$2)-1, IF(INT(MONTH($B$2))=6, "4"&amp;"Q"&amp;"-"&amp;YEAR($B$2)-1, IF(INT(MONTH($B$2))=9, "1"&amp;"Q"&amp;"-"&amp;YEAR($B$2),IF(INT(MONTH($B$2))=12, "2"&amp;"Q"&amp;"-"&amp;YEAR($B$2), 0))))</f>
        <v>1Q-2021</v>
      </c>
      <c r="F5" s="504" t="str">
        <f>IF(INT(MONTH($B$2))=3, "2"&amp;"Q"&amp;"-"&amp;YEAR($B$2)-1, IF(INT(MONTH($B$2))=6, "3"&amp;"Q"&amp;"-"&amp;YEAR($B$2)-1, IF(INT(MONTH($B$2))=9, "4"&amp;"Q"&amp;"-"&amp;YEAR($B$2)-1,IF(INT(MONTH($B$2))=12, "1"&amp;"Q"&amp;"-"&amp;YEAR($B$2), 0))))</f>
        <v>4Q-2020</v>
      </c>
      <c r="G5" s="505" t="str">
        <f>IF(INT(MONTH($B$2))=3, "1"&amp;"Q"&amp;"-"&amp;YEAR($B$2)-1, IF(INT(MONTH($B$2))=6, "2"&amp;"Q"&amp;"-"&amp;YEAR($B$2)-1, IF(INT(MONTH($B$2))=9, "3"&amp;"Q"&amp;"-"&amp;YEAR($B$2)-1,IF(INT(MONTH($B$2))=12, "4"&amp;"Q"&amp;"-"&amp;YEAR($B$2)-1, 0))))</f>
        <v>3Q-2020</v>
      </c>
    </row>
    <row r="6" spans="1:8">
      <c r="B6" s="269" t="s">
        <v>139</v>
      </c>
      <c r="C6" s="508"/>
      <c r="D6" s="508"/>
      <c r="E6" s="508"/>
      <c r="F6" s="508"/>
      <c r="G6" s="509"/>
    </row>
    <row r="7" spans="1:8">
      <c r="A7" s="16"/>
      <c r="B7" s="270" t="s">
        <v>137</v>
      </c>
      <c r="C7" s="508"/>
      <c r="D7" s="508"/>
      <c r="E7" s="508"/>
      <c r="F7" s="508"/>
      <c r="G7" s="509"/>
    </row>
    <row r="8" spans="1:8">
      <c r="A8" s="510">
        <v>1</v>
      </c>
      <c r="B8" s="17" t="s">
        <v>488</v>
      </c>
      <c r="C8" s="18"/>
      <c r="D8" s="19"/>
      <c r="E8" s="19"/>
      <c r="F8" s="19"/>
      <c r="G8" s="20"/>
    </row>
    <row r="9" spans="1:8">
      <c r="A9" s="510">
        <v>2</v>
      </c>
      <c r="B9" s="17" t="s">
        <v>489</v>
      </c>
      <c r="C9" s="18"/>
      <c r="D9" s="19"/>
      <c r="E9" s="19"/>
      <c r="F9" s="19"/>
      <c r="G9" s="20"/>
    </row>
    <row r="10" spans="1:8">
      <c r="A10" s="510">
        <v>3</v>
      </c>
      <c r="B10" s="17" t="s">
        <v>246</v>
      </c>
      <c r="C10" s="18"/>
      <c r="D10" s="19"/>
      <c r="E10" s="19"/>
      <c r="F10" s="19"/>
      <c r="G10" s="20"/>
    </row>
    <row r="11" spans="1:8">
      <c r="A11" s="510">
        <v>4</v>
      </c>
      <c r="B11" s="17" t="s">
        <v>491</v>
      </c>
      <c r="C11" s="18"/>
      <c r="D11" s="19"/>
      <c r="E11" s="19"/>
      <c r="F11" s="19"/>
      <c r="G11" s="20"/>
    </row>
    <row r="12" spans="1:8">
      <c r="A12" s="510">
        <v>5</v>
      </c>
      <c r="B12" s="17" t="s">
        <v>492</v>
      </c>
      <c r="C12" s="18"/>
      <c r="D12" s="19"/>
      <c r="E12" s="19"/>
      <c r="F12" s="19"/>
      <c r="G12" s="20"/>
    </row>
    <row r="13" spans="1:8">
      <c r="A13" s="510">
        <v>6</v>
      </c>
      <c r="B13" s="17" t="s">
        <v>490</v>
      </c>
      <c r="C13" s="18"/>
      <c r="D13" s="19"/>
      <c r="E13" s="19"/>
      <c r="F13" s="19"/>
      <c r="G13" s="20"/>
    </row>
    <row r="14" spans="1:8">
      <c r="A14" s="16"/>
      <c r="B14" s="269" t="s">
        <v>494</v>
      </c>
      <c r="C14" s="508"/>
      <c r="D14" s="508"/>
      <c r="E14" s="508"/>
      <c r="F14" s="508"/>
      <c r="G14" s="509"/>
    </row>
    <row r="15" spans="1:8" ht="15" customHeight="1">
      <c r="A15" s="510">
        <v>7</v>
      </c>
      <c r="B15" s="17" t="s">
        <v>493</v>
      </c>
      <c r="C15" s="351"/>
      <c r="D15" s="19"/>
      <c r="E15" s="19"/>
      <c r="F15" s="19"/>
      <c r="G15" s="20"/>
    </row>
    <row r="16" spans="1:8">
      <c r="A16" s="16"/>
      <c r="B16" s="269" t="s">
        <v>495</v>
      </c>
      <c r="C16" s="508"/>
      <c r="D16" s="508"/>
      <c r="E16" s="508"/>
      <c r="F16" s="508"/>
      <c r="G16" s="509"/>
    </row>
    <row r="17" spans="1:7" s="21" customFormat="1">
      <c r="A17" s="510"/>
      <c r="B17" s="270" t="s">
        <v>479</v>
      </c>
      <c r="C17" s="352"/>
      <c r="D17" s="19"/>
      <c r="E17" s="19"/>
      <c r="F17" s="19"/>
      <c r="G17" s="20"/>
    </row>
    <row r="18" spans="1:7">
      <c r="A18" s="11">
        <v>8</v>
      </c>
      <c r="B18" s="17" t="s">
        <v>488</v>
      </c>
      <c r="C18" s="353"/>
      <c r="D18" s="22"/>
      <c r="E18" s="22"/>
      <c r="F18" s="22"/>
      <c r="G18" s="23"/>
    </row>
    <row r="19" spans="1:7" ht="15" customHeight="1">
      <c r="A19" s="11">
        <v>9</v>
      </c>
      <c r="B19" s="17" t="s">
        <v>489</v>
      </c>
      <c r="C19" s="353"/>
      <c r="D19" s="22"/>
      <c r="E19" s="22"/>
      <c r="F19" s="22"/>
      <c r="G19" s="23"/>
    </row>
    <row r="20" spans="1:7">
      <c r="A20" s="11">
        <v>10</v>
      </c>
      <c r="B20" s="17" t="s">
        <v>246</v>
      </c>
      <c r="C20" s="353"/>
      <c r="D20" s="22"/>
      <c r="E20" s="22"/>
      <c r="F20" s="22"/>
      <c r="G20" s="23"/>
    </row>
    <row r="21" spans="1:7">
      <c r="A21" s="11">
        <v>11</v>
      </c>
      <c r="B21" s="17" t="s">
        <v>491</v>
      </c>
      <c r="C21" s="353"/>
      <c r="D21" s="22"/>
      <c r="E21" s="22"/>
      <c r="F21" s="22"/>
      <c r="G21" s="23"/>
    </row>
    <row r="22" spans="1:7">
      <c r="A22" s="11">
        <v>12</v>
      </c>
      <c r="B22" s="17" t="s">
        <v>492</v>
      </c>
      <c r="C22" s="353"/>
      <c r="D22" s="22"/>
      <c r="E22" s="22"/>
      <c r="F22" s="22"/>
      <c r="G22" s="23"/>
    </row>
    <row r="23" spans="1:7">
      <c r="A23" s="11">
        <v>13</v>
      </c>
      <c r="B23" s="17" t="s">
        <v>490</v>
      </c>
      <c r="C23" s="353"/>
      <c r="D23" s="22"/>
      <c r="E23" s="22"/>
      <c r="F23" s="22"/>
      <c r="G23" s="23"/>
    </row>
    <row r="24" spans="1:7">
      <c r="A24" s="16"/>
      <c r="B24" s="269" t="s">
        <v>136</v>
      </c>
      <c r="C24" s="508"/>
      <c r="D24" s="508"/>
      <c r="E24" s="508"/>
      <c r="F24" s="508"/>
      <c r="G24" s="509"/>
    </row>
    <row r="25" spans="1:7" ht="15" customHeight="1">
      <c r="A25" s="511">
        <v>14</v>
      </c>
      <c r="B25" s="17" t="s">
        <v>135</v>
      </c>
      <c r="C25" s="24"/>
      <c r="D25" s="25"/>
      <c r="E25" s="25"/>
      <c r="F25" s="25"/>
      <c r="G25" s="26"/>
    </row>
    <row r="26" spans="1:7">
      <c r="A26" s="511">
        <v>15</v>
      </c>
      <c r="B26" s="17" t="s">
        <v>134</v>
      </c>
      <c r="C26" s="24"/>
      <c r="D26" s="25"/>
      <c r="E26" s="25"/>
      <c r="F26" s="25"/>
      <c r="G26" s="26"/>
    </row>
    <row r="27" spans="1:7">
      <c r="A27" s="511">
        <v>16</v>
      </c>
      <c r="B27" s="17" t="s">
        <v>133</v>
      </c>
      <c r="C27" s="24"/>
      <c r="D27" s="25"/>
      <c r="E27" s="25"/>
      <c r="F27" s="25"/>
      <c r="G27" s="26"/>
    </row>
    <row r="28" spans="1:7">
      <c r="A28" s="511">
        <v>17</v>
      </c>
      <c r="B28" s="17" t="s">
        <v>132</v>
      </c>
      <c r="C28" s="24"/>
      <c r="D28" s="25"/>
      <c r="E28" s="25"/>
      <c r="F28" s="25"/>
      <c r="G28" s="26"/>
    </row>
    <row r="29" spans="1:7">
      <c r="A29" s="511">
        <v>18</v>
      </c>
      <c r="B29" s="17" t="s">
        <v>272</v>
      </c>
      <c r="C29" s="24"/>
      <c r="D29" s="25"/>
      <c r="E29" s="25"/>
      <c r="F29" s="25"/>
      <c r="G29" s="26"/>
    </row>
    <row r="30" spans="1:7">
      <c r="A30" s="511">
        <v>19</v>
      </c>
      <c r="B30" s="17" t="s">
        <v>273</v>
      </c>
      <c r="C30" s="24"/>
      <c r="D30" s="25"/>
      <c r="E30" s="25"/>
      <c r="F30" s="25"/>
      <c r="G30" s="26"/>
    </row>
    <row r="31" spans="1:7">
      <c r="A31" s="16"/>
      <c r="B31" s="269" t="s">
        <v>352</v>
      </c>
      <c r="C31" s="508"/>
      <c r="D31" s="508"/>
      <c r="E31" s="508"/>
      <c r="F31" s="508"/>
      <c r="G31" s="509"/>
    </row>
    <row r="32" spans="1:7">
      <c r="A32" s="511">
        <v>20</v>
      </c>
      <c r="B32" s="17" t="s">
        <v>131</v>
      </c>
      <c r="C32" s="24"/>
      <c r="D32" s="25"/>
      <c r="E32" s="25"/>
      <c r="F32" s="25"/>
      <c r="G32" s="26"/>
    </row>
    <row r="33" spans="1:7" ht="15" customHeight="1">
      <c r="A33" s="511">
        <v>21</v>
      </c>
      <c r="B33" s="17" t="s">
        <v>130</v>
      </c>
      <c r="C33" s="24"/>
      <c r="D33" s="25"/>
      <c r="E33" s="25"/>
      <c r="F33" s="25"/>
      <c r="G33" s="26"/>
    </row>
    <row r="34" spans="1:7">
      <c r="A34" s="511">
        <v>22</v>
      </c>
      <c r="B34" s="17" t="s">
        <v>129</v>
      </c>
      <c r="C34" s="24"/>
      <c r="D34" s="25"/>
      <c r="E34" s="25"/>
      <c r="F34" s="25"/>
      <c r="G34" s="26"/>
    </row>
    <row r="35" spans="1:7" ht="15" customHeight="1">
      <c r="A35" s="511">
        <v>23</v>
      </c>
      <c r="B35" s="17" t="s">
        <v>128</v>
      </c>
      <c r="C35" s="24"/>
      <c r="D35" s="25"/>
      <c r="E35" s="25"/>
      <c r="F35" s="25"/>
      <c r="G35" s="26"/>
    </row>
    <row r="36" spans="1:7">
      <c r="A36" s="511">
        <v>24</v>
      </c>
      <c r="B36" s="17" t="s">
        <v>127</v>
      </c>
      <c r="C36" s="24"/>
      <c r="D36" s="25"/>
      <c r="E36" s="25"/>
      <c r="F36" s="25"/>
      <c r="G36" s="26"/>
    </row>
    <row r="37" spans="1:7" ht="15" customHeight="1">
      <c r="A37" s="16"/>
      <c r="B37" s="269" t="s">
        <v>353</v>
      </c>
      <c r="C37" s="508"/>
      <c r="D37" s="508"/>
      <c r="E37" s="508"/>
      <c r="F37" s="508"/>
      <c r="G37" s="509"/>
    </row>
    <row r="38" spans="1:7" ht="15" customHeight="1">
      <c r="A38" s="511">
        <v>25</v>
      </c>
      <c r="B38" s="17" t="s">
        <v>126</v>
      </c>
      <c r="C38" s="13"/>
      <c r="D38" s="14"/>
      <c r="E38" s="14"/>
      <c r="F38" s="14"/>
      <c r="G38" s="15"/>
    </row>
    <row r="39" spans="1:7" ht="15" customHeight="1">
      <c r="A39" s="511">
        <v>26</v>
      </c>
      <c r="B39" s="17" t="s">
        <v>125</v>
      </c>
      <c r="C39" s="13"/>
      <c r="D39" s="14"/>
      <c r="E39" s="14"/>
      <c r="F39" s="14"/>
      <c r="G39" s="15"/>
    </row>
    <row r="40" spans="1:7" ht="15" customHeight="1">
      <c r="A40" s="511">
        <v>27</v>
      </c>
      <c r="B40" s="17" t="s">
        <v>124</v>
      </c>
      <c r="C40" s="13"/>
      <c r="D40" s="14"/>
      <c r="E40" s="14"/>
      <c r="F40" s="14"/>
      <c r="G40" s="15"/>
    </row>
    <row r="41" spans="1:7" ht="15" customHeight="1">
      <c r="A41" s="512"/>
      <c r="B41" s="269" t="s">
        <v>396</v>
      </c>
      <c r="C41" s="508"/>
      <c r="D41" s="508"/>
      <c r="E41" s="508"/>
      <c r="F41" s="508"/>
      <c r="G41" s="509"/>
    </row>
    <row r="42" spans="1:7">
      <c r="A42" s="511">
        <v>28</v>
      </c>
      <c r="B42" s="17" t="s">
        <v>379</v>
      </c>
      <c r="C42" s="24"/>
      <c r="D42" s="25"/>
      <c r="E42" s="25"/>
      <c r="F42" s="25"/>
      <c r="G42" s="26"/>
    </row>
    <row r="43" spans="1:7" ht="15" customHeight="1">
      <c r="A43" s="511">
        <v>29</v>
      </c>
      <c r="B43" s="17" t="s">
        <v>391</v>
      </c>
      <c r="C43" s="24"/>
      <c r="D43" s="25"/>
      <c r="E43" s="25"/>
      <c r="F43" s="25"/>
      <c r="G43" s="26"/>
    </row>
    <row r="44" spans="1:7" ht="15" customHeight="1">
      <c r="A44" s="550">
        <v>30</v>
      </c>
      <c r="B44" s="551" t="s">
        <v>380</v>
      </c>
      <c r="C44" s="552"/>
      <c r="D44" s="553"/>
      <c r="E44" s="553"/>
      <c r="F44" s="553"/>
      <c r="G44" s="554"/>
    </row>
    <row r="45" spans="1:7" ht="15" customHeight="1">
      <c r="A45" s="550"/>
      <c r="B45" s="269" t="s">
        <v>498</v>
      </c>
      <c r="C45" s="552"/>
      <c r="D45" s="553"/>
      <c r="E45" s="553"/>
      <c r="F45" s="553"/>
      <c r="G45" s="554"/>
    </row>
    <row r="46" spans="1:7" ht="15" customHeight="1">
      <c r="A46" s="550">
        <v>31</v>
      </c>
      <c r="B46" s="551" t="s">
        <v>505</v>
      </c>
      <c r="C46" s="552"/>
      <c r="D46" s="553"/>
      <c r="E46" s="553"/>
      <c r="F46" s="553"/>
      <c r="G46" s="554"/>
    </row>
    <row r="47" spans="1:7" ht="15" customHeight="1">
      <c r="A47" s="550">
        <v>32</v>
      </c>
      <c r="B47" s="551" t="s">
        <v>520</v>
      </c>
      <c r="C47" s="552"/>
      <c r="D47" s="553"/>
      <c r="E47" s="553"/>
      <c r="F47" s="553"/>
      <c r="G47" s="554"/>
    </row>
    <row r="48" spans="1:7" ht="14.5" thickBot="1">
      <c r="A48" s="513">
        <v>33</v>
      </c>
      <c r="B48" s="271" t="s">
        <v>538</v>
      </c>
      <c r="C48" s="27"/>
      <c r="D48" s="28"/>
      <c r="E48" s="28"/>
      <c r="F48" s="28"/>
      <c r="G48" s="29"/>
    </row>
    <row r="49" spans="1:2">
      <c r="A49" s="30"/>
    </row>
    <row r="50" spans="1:2" ht="38">
      <c r="B50" s="355" t="s">
        <v>480</v>
      </c>
    </row>
    <row r="51" spans="1:2" ht="50.5">
      <c r="B51" s="355" t="s">
        <v>395</v>
      </c>
    </row>
    <row r="53" spans="1:2" ht="14.5">
      <c r="B53" s="35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1" sqref="B1"/>
    </sheetView>
  </sheetViews>
  <sheetFormatPr defaultColWidth="9.1796875" defaultRowHeight="12"/>
  <cols>
    <col min="1" max="1" width="11.81640625" style="565" bestFit="1" customWidth="1"/>
    <col min="2" max="2" width="105.1796875" style="565" bestFit="1" customWidth="1"/>
    <col min="3" max="3" width="13.81640625" style="565" bestFit="1" customWidth="1"/>
    <col min="4" max="4" width="8.7265625" style="565" bestFit="1" customWidth="1"/>
    <col min="5" max="5" width="17.36328125" style="565" bestFit="1" customWidth="1"/>
    <col min="6" max="6" width="8.7265625" style="565" bestFit="1" customWidth="1"/>
    <col min="7" max="7" width="28.6328125" style="565" bestFit="1" customWidth="1"/>
    <col min="8" max="8" width="7.26953125" style="565" customWidth="1"/>
    <col min="9" max="16384" width="9.1796875" style="565"/>
  </cols>
  <sheetData>
    <row r="1" spans="1:8" ht="13">
      <c r="A1" s="555" t="s">
        <v>32</v>
      </c>
      <c r="B1" s="3">
        <f>'Info '!C2</f>
        <v>0</v>
      </c>
    </row>
    <row r="2" spans="1:8" ht="13">
      <c r="A2" s="556" t="s">
        <v>33</v>
      </c>
      <c r="B2" s="592">
        <f>'1. key ratios '!B2</f>
        <v>44469</v>
      </c>
    </row>
    <row r="3" spans="1:8">
      <c r="A3" s="557" t="s">
        <v>545</v>
      </c>
    </row>
    <row r="5" spans="1:8" ht="15" customHeight="1">
      <c r="A5" s="688" t="s">
        <v>546</v>
      </c>
      <c r="B5" s="689"/>
      <c r="C5" s="694" t="s">
        <v>547</v>
      </c>
      <c r="D5" s="695"/>
      <c r="E5" s="695"/>
      <c r="F5" s="695"/>
      <c r="G5" s="695"/>
      <c r="H5" s="696"/>
    </row>
    <row r="6" spans="1:8">
      <c r="A6" s="690"/>
      <c r="B6" s="691"/>
      <c r="C6" s="697"/>
      <c r="D6" s="698"/>
      <c r="E6" s="698"/>
      <c r="F6" s="698"/>
      <c r="G6" s="698"/>
      <c r="H6" s="699"/>
    </row>
    <row r="7" spans="1:8">
      <c r="A7" s="692"/>
      <c r="B7" s="693"/>
      <c r="C7" s="589" t="s">
        <v>548</v>
      </c>
      <c r="D7" s="589" t="s">
        <v>549</v>
      </c>
      <c r="E7" s="589" t="s">
        <v>550</v>
      </c>
      <c r="F7" s="589" t="s">
        <v>551</v>
      </c>
      <c r="G7" s="589" t="s">
        <v>552</v>
      </c>
      <c r="H7" s="589" t="s">
        <v>110</v>
      </c>
    </row>
    <row r="8" spans="1:8">
      <c r="A8" s="559">
        <v>1</v>
      </c>
      <c r="B8" s="558" t="s">
        <v>97</v>
      </c>
      <c r="C8" s="567"/>
      <c r="D8" s="567"/>
      <c r="E8" s="567"/>
      <c r="F8" s="567"/>
      <c r="G8" s="567"/>
      <c r="H8" s="567">
        <f>SUM(C8:G8)</f>
        <v>0</v>
      </c>
    </row>
    <row r="9" spans="1:8">
      <c r="A9" s="559">
        <v>2</v>
      </c>
      <c r="B9" s="558" t="s">
        <v>98</v>
      </c>
      <c r="C9" s="567"/>
      <c r="D9" s="567"/>
      <c r="E9" s="567"/>
      <c r="F9" s="567"/>
      <c r="G9" s="567"/>
      <c r="H9" s="567">
        <f t="shared" ref="H9:H21" si="0">SUM(C9:G9)</f>
        <v>0</v>
      </c>
    </row>
    <row r="10" spans="1:8">
      <c r="A10" s="559">
        <v>3</v>
      </c>
      <c r="B10" s="558" t="s">
        <v>270</v>
      </c>
      <c r="C10" s="567"/>
      <c r="D10" s="567"/>
      <c r="E10" s="567"/>
      <c r="F10" s="567"/>
      <c r="G10" s="567"/>
      <c r="H10" s="567">
        <f t="shared" si="0"/>
        <v>0</v>
      </c>
    </row>
    <row r="11" spans="1:8">
      <c r="A11" s="559">
        <v>4</v>
      </c>
      <c r="B11" s="558" t="s">
        <v>99</v>
      </c>
      <c r="C11" s="567"/>
      <c r="D11" s="567"/>
      <c r="E11" s="567"/>
      <c r="F11" s="567"/>
      <c r="G11" s="567"/>
      <c r="H11" s="567">
        <f t="shared" si="0"/>
        <v>0</v>
      </c>
    </row>
    <row r="12" spans="1:8">
      <c r="A12" s="559">
        <v>5</v>
      </c>
      <c r="B12" s="558" t="s">
        <v>100</v>
      </c>
      <c r="C12" s="567"/>
      <c r="D12" s="567"/>
      <c r="E12" s="567"/>
      <c r="F12" s="567"/>
      <c r="G12" s="567"/>
      <c r="H12" s="567">
        <f t="shared" si="0"/>
        <v>0</v>
      </c>
    </row>
    <row r="13" spans="1:8">
      <c r="A13" s="559">
        <v>6</v>
      </c>
      <c r="B13" s="558" t="s">
        <v>101</v>
      </c>
      <c r="C13" s="567"/>
      <c r="D13" s="567"/>
      <c r="E13" s="567"/>
      <c r="F13" s="567"/>
      <c r="G13" s="567"/>
      <c r="H13" s="567">
        <f t="shared" si="0"/>
        <v>0</v>
      </c>
    </row>
    <row r="14" spans="1:8">
      <c r="A14" s="559">
        <v>7</v>
      </c>
      <c r="B14" s="558" t="s">
        <v>102</v>
      </c>
      <c r="C14" s="567"/>
      <c r="D14" s="567"/>
      <c r="E14" s="567"/>
      <c r="F14" s="567"/>
      <c r="G14" s="567"/>
      <c r="H14" s="567">
        <f t="shared" si="0"/>
        <v>0</v>
      </c>
    </row>
    <row r="15" spans="1:8">
      <c r="A15" s="559">
        <v>8</v>
      </c>
      <c r="B15" s="558" t="s">
        <v>103</v>
      </c>
      <c r="C15" s="567"/>
      <c r="D15" s="567"/>
      <c r="E15" s="567"/>
      <c r="F15" s="567"/>
      <c r="G15" s="567"/>
      <c r="H15" s="567">
        <f t="shared" si="0"/>
        <v>0</v>
      </c>
    </row>
    <row r="16" spans="1:8">
      <c r="A16" s="559">
        <v>9</v>
      </c>
      <c r="B16" s="558" t="s">
        <v>104</v>
      </c>
      <c r="C16" s="567"/>
      <c r="D16" s="567"/>
      <c r="E16" s="567"/>
      <c r="F16" s="567"/>
      <c r="G16" s="567"/>
      <c r="H16" s="567">
        <f t="shared" si="0"/>
        <v>0</v>
      </c>
    </row>
    <row r="17" spans="1:8">
      <c r="A17" s="559">
        <v>10</v>
      </c>
      <c r="B17" s="593" t="s">
        <v>564</v>
      </c>
      <c r="C17" s="567"/>
      <c r="D17" s="567"/>
      <c r="E17" s="567"/>
      <c r="F17" s="567"/>
      <c r="G17" s="567"/>
      <c r="H17" s="567">
        <f t="shared" si="0"/>
        <v>0</v>
      </c>
    </row>
    <row r="18" spans="1:8">
      <c r="A18" s="559">
        <v>11</v>
      </c>
      <c r="B18" s="558" t="s">
        <v>106</v>
      </c>
      <c r="C18" s="567"/>
      <c r="D18" s="567"/>
      <c r="E18" s="567"/>
      <c r="F18" s="567"/>
      <c r="G18" s="567"/>
      <c r="H18" s="567">
        <f t="shared" si="0"/>
        <v>0</v>
      </c>
    </row>
    <row r="19" spans="1:8">
      <c r="A19" s="559">
        <v>12</v>
      </c>
      <c r="B19" s="558" t="s">
        <v>107</v>
      </c>
      <c r="C19" s="567"/>
      <c r="D19" s="567"/>
      <c r="E19" s="567"/>
      <c r="F19" s="567"/>
      <c r="G19" s="567"/>
      <c r="H19" s="567">
        <f t="shared" si="0"/>
        <v>0</v>
      </c>
    </row>
    <row r="20" spans="1:8">
      <c r="A20" s="559">
        <v>13</v>
      </c>
      <c r="B20" s="558" t="s">
        <v>248</v>
      </c>
      <c r="C20" s="567"/>
      <c r="D20" s="567"/>
      <c r="E20" s="567"/>
      <c r="F20" s="567"/>
      <c r="G20" s="567"/>
      <c r="H20" s="567">
        <f t="shared" si="0"/>
        <v>0</v>
      </c>
    </row>
    <row r="21" spans="1:8">
      <c r="A21" s="559">
        <v>14</v>
      </c>
      <c r="B21" s="558" t="s">
        <v>109</v>
      </c>
      <c r="C21" s="567"/>
      <c r="D21" s="567"/>
      <c r="E21" s="567"/>
      <c r="F21" s="567"/>
      <c r="G21" s="567"/>
      <c r="H21" s="567">
        <f t="shared" si="0"/>
        <v>0</v>
      </c>
    </row>
    <row r="22" spans="1:8">
      <c r="A22" s="560">
        <v>15</v>
      </c>
      <c r="B22" s="567" t="s">
        <v>110</v>
      </c>
      <c r="C22" s="567">
        <f>+SUM(C8:C16)+SUM(C18:C21)</f>
        <v>0</v>
      </c>
      <c r="D22" s="567">
        <f t="shared" ref="D22:G22" si="1">+SUM(D8:D16)+SUM(D18:D21)</f>
        <v>0</v>
      </c>
      <c r="E22" s="567">
        <f t="shared" si="1"/>
        <v>0</v>
      </c>
      <c r="F22" s="567">
        <f t="shared" si="1"/>
        <v>0</v>
      </c>
      <c r="G22" s="567">
        <f t="shared" si="1"/>
        <v>0</v>
      </c>
      <c r="H22" s="567">
        <f>+SUM(H8:H16)+SUM(H18:H21)</f>
        <v>0</v>
      </c>
    </row>
    <row r="26" spans="1:8" ht="24">
      <c r="B26" s="594" t="s">
        <v>693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B1" sqref="B1"/>
    </sheetView>
  </sheetViews>
  <sheetFormatPr defaultColWidth="9.1796875" defaultRowHeight="12"/>
  <cols>
    <col min="1" max="1" width="11.81640625" style="595" bestFit="1" customWidth="1"/>
    <col min="2" max="2" width="114.7265625" style="565" customWidth="1"/>
    <col min="3" max="3" width="22.453125" style="565" customWidth="1"/>
    <col min="4" max="4" width="23.54296875" style="565" customWidth="1"/>
    <col min="5" max="8" width="22.1796875" style="565" customWidth="1"/>
    <col min="9" max="9" width="41.453125" style="565" customWidth="1"/>
    <col min="10" max="16384" width="9.1796875" style="565"/>
  </cols>
  <sheetData>
    <row r="1" spans="1:9" ht="13">
      <c r="A1" s="555" t="s">
        <v>32</v>
      </c>
      <c r="B1" s="3">
        <f>'Info '!C2</f>
        <v>0</v>
      </c>
    </row>
    <row r="2" spans="1:9" ht="13">
      <c r="A2" s="556" t="s">
        <v>33</v>
      </c>
      <c r="B2" s="592">
        <f>'1. key ratios '!B2</f>
        <v>44469</v>
      </c>
    </row>
    <row r="3" spans="1:9">
      <c r="A3" s="557" t="s">
        <v>553</v>
      </c>
    </row>
    <row r="4" spans="1:9">
      <c r="C4" s="596" t="s">
        <v>0</v>
      </c>
      <c r="D4" s="596" t="s">
        <v>1</v>
      </c>
      <c r="E4" s="596" t="s">
        <v>2</v>
      </c>
      <c r="F4" s="596" t="s">
        <v>3</v>
      </c>
      <c r="G4" s="596" t="s">
        <v>4</v>
      </c>
      <c r="H4" s="596" t="s">
        <v>6</v>
      </c>
      <c r="I4" s="596" t="s">
        <v>9</v>
      </c>
    </row>
    <row r="5" spans="1:9" ht="44.25" customHeight="1">
      <c r="A5" s="688" t="s">
        <v>554</v>
      </c>
      <c r="B5" s="689"/>
      <c r="C5" s="702" t="s">
        <v>555</v>
      </c>
      <c r="D5" s="702"/>
      <c r="E5" s="702" t="s">
        <v>556</v>
      </c>
      <c r="F5" s="702" t="s">
        <v>557</v>
      </c>
      <c r="G5" s="700" t="s">
        <v>558</v>
      </c>
      <c r="H5" s="700" t="s">
        <v>559</v>
      </c>
      <c r="I5" s="597" t="s">
        <v>560</v>
      </c>
    </row>
    <row r="6" spans="1:9" ht="60" customHeight="1">
      <c r="A6" s="692"/>
      <c r="B6" s="693"/>
      <c r="C6" s="585" t="s">
        <v>561</v>
      </c>
      <c r="D6" s="585" t="s">
        <v>562</v>
      </c>
      <c r="E6" s="702"/>
      <c r="F6" s="702"/>
      <c r="G6" s="701"/>
      <c r="H6" s="701"/>
      <c r="I6" s="597" t="s">
        <v>563</v>
      </c>
    </row>
    <row r="7" spans="1:9">
      <c r="A7" s="563">
        <v>1</v>
      </c>
      <c r="B7" s="558" t="s">
        <v>97</v>
      </c>
      <c r="C7" s="561"/>
      <c r="D7" s="561"/>
      <c r="E7" s="561"/>
      <c r="F7" s="561"/>
      <c r="G7" s="561"/>
      <c r="H7" s="561"/>
      <c r="I7" s="562">
        <f t="shared" ref="I7:I23" si="0">C7+D7-E7-F7-G7</f>
        <v>0</v>
      </c>
    </row>
    <row r="8" spans="1:9">
      <c r="A8" s="563">
        <v>2</v>
      </c>
      <c r="B8" s="558" t="s">
        <v>98</v>
      </c>
      <c r="C8" s="561"/>
      <c r="D8" s="561"/>
      <c r="E8" s="561"/>
      <c r="F8" s="561"/>
      <c r="G8" s="561"/>
      <c r="H8" s="561"/>
      <c r="I8" s="562">
        <f t="shared" si="0"/>
        <v>0</v>
      </c>
    </row>
    <row r="9" spans="1:9">
      <c r="A9" s="563">
        <v>3</v>
      </c>
      <c r="B9" s="558" t="s">
        <v>270</v>
      </c>
      <c r="C9" s="561"/>
      <c r="D9" s="561"/>
      <c r="E9" s="561"/>
      <c r="F9" s="561"/>
      <c r="G9" s="561"/>
      <c r="H9" s="561"/>
      <c r="I9" s="562">
        <f t="shared" si="0"/>
        <v>0</v>
      </c>
    </row>
    <row r="10" spans="1:9">
      <c r="A10" s="563">
        <v>4</v>
      </c>
      <c r="B10" s="558" t="s">
        <v>99</v>
      </c>
      <c r="C10" s="561"/>
      <c r="D10" s="561"/>
      <c r="E10" s="561"/>
      <c r="F10" s="561"/>
      <c r="G10" s="561"/>
      <c r="H10" s="561"/>
      <c r="I10" s="562">
        <f t="shared" si="0"/>
        <v>0</v>
      </c>
    </row>
    <row r="11" spans="1:9">
      <c r="A11" s="563">
        <v>5</v>
      </c>
      <c r="B11" s="558" t="s">
        <v>100</v>
      </c>
      <c r="C11" s="561"/>
      <c r="D11" s="561"/>
      <c r="E11" s="561"/>
      <c r="F11" s="561"/>
      <c r="G11" s="561"/>
      <c r="H11" s="561"/>
      <c r="I11" s="562">
        <f t="shared" si="0"/>
        <v>0</v>
      </c>
    </row>
    <row r="12" spans="1:9">
      <c r="A12" s="563">
        <v>6</v>
      </c>
      <c r="B12" s="558" t="s">
        <v>101</v>
      </c>
      <c r="C12" s="561"/>
      <c r="D12" s="561"/>
      <c r="E12" s="561"/>
      <c r="F12" s="561"/>
      <c r="G12" s="561"/>
      <c r="H12" s="561"/>
      <c r="I12" s="562">
        <f t="shared" si="0"/>
        <v>0</v>
      </c>
    </row>
    <row r="13" spans="1:9">
      <c r="A13" s="563">
        <v>7</v>
      </c>
      <c r="B13" s="558" t="s">
        <v>102</v>
      </c>
      <c r="C13" s="561"/>
      <c r="D13" s="561"/>
      <c r="E13" s="561"/>
      <c r="F13" s="561"/>
      <c r="G13" s="561"/>
      <c r="H13" s="561"/>
      <c r="I13" s="562">
        <f t="shared" si="0"/>
        <v>0</v>
      </c>
    </row>
    <row r="14" spans="1:9">
      <c r="A14" s="563">
        <v>8</v>
      </c>
      <c r="B14" s="558" t="s">
        <v>103</v>
      </c>
      <c r="C14" s="561"/>
      <c r="D14" s="561"/>
      <c r="E14" s="561"/>
      <c r="F14" s="561"/>
      <c r="G14" s="561"/>
      <c r="H14" s="561"/>
      <c r="I14" s="562">
        <f t="shared" si="0"/>
        <v>0</v>
      </c>
    </row>
    <row r="15" spans="1:9">
      <c r="A15" s="563">
        <v>9</v>
      </c>
      <c r="B15" s="558" t="s">
        <v>104</v>
      </c>
      <c r="C15" s="561"/>
      <c r="D15" s="561"/>
      <c r="E15" s="561"/>
      <c r="F15" s="561"/>
      <c r="G15" s="561"/>
      <c r="H15" s="561"/>
      <c r="I15" s="562">
        <f t="shared" si="0"/>
        <v>0</v>
      </c>
    </row>
    <row r="16" spans="1:9">
      <c r="A16" s="563">
        <v>10</v>
      </c>
      <c r="B16" s="593" t="s">
        <v>564</v>
      </c>
      <c r="C16" s="561"/>
      <c r="D16" s="561"/>
      <c r="E16" s="561"/>
      <c r="F16" s="561"/>
      <c r="G16" s="561"/>
      <c r="H16" s="561"/>
      <c r="I16" s="562">
        <f t="shared" si="0"/>
        <v>0</v>
      </c>
    </row>
    <row r="17" spans="1:9">
      <c r="A17" s="563">
        <v>11</v>
      </c>
      <c r="B17" s="558" t="s">
        <v>106</v>
      </c>
      <c r="C17" s="561"/>
      <c r="D17" s="561"/>
      <c r="E17" s="561"/>
      <c r="F17" s="561"/>
      <c r="G17" s="561"/>
      <c r="H17" s="561"/>
      <c r="I17" s="562">
        <f t="shared" si="0"/>
        <v>0</v>
      </c>
    </row>
    <row r="18" spans="1:9">
      <c r="A18" s="563">
        <v>12</v>
      </c>
      <c r="B18" s="558" t="s">
        <v>107</v>
      </c>
      <c r="C18" s="561"/>
      <c r="D18" s="561"/>
      <c r="E18" s="561"/>
      <c r="F18" s="561"/>
      <c r="G18" s="561"/>
      <c r="H18" s="561"/>
      <c r="I18" s="562">
        <f t="shared" si="0"/>
        <v>0</v>
      </c>
    </row>
    <row r="19" spans="1:9">
      <c r="A19" s="563">
        <v>13</v>
      </c>
      <c r="B19" s="558" t="s">
        <v>248</v>
      </c>
      <c r="C19" s="561"/>
      <c r="D19" s="561"/>
      <c r="E19" s="561"/>
      <c r="F19" s="561"/>
      <c r="G19" s="561"/>
      <c r="H19" s="561"/>
      <c r="I19" s="562">
        <f t="shared" si="0"/>
        <v>0</v>
      </c>
    </row>
    <row r="20" spans="1:9">
      <c r="A20" s="563">
        <v>14</v>
      </c>
      <c r="B20" s="558" t="s">
        <v>109</v>
      </c>
      <c r="C20" s="561"/>
      <c r="D20" s="561"/>
      <c r="E20" s="561"/>
      <c r="F20" s="561"/>
      <c r="G20" s="561"/>
      <c r="H20" s="561"/>
      <c r="I20" s="562">
        <f t="shared" si="0"/>
        <v>0</v>
      </c>
    </row>
    <row r="21" spans="1:9" s="598" customFormat="1">
      <c r="A21" s="564">
        <v>15</v>
      </c>
      <c r="B21" s="567" t="s">
        <v>110</v>
      </c>
      <c r="C21" s="567">
        <f>SUM(C7:C15)+SUM(C17:C20)</f>
        <v>0</v>
      </c>
      <c r="D21" s="567">
        <f t="shared" ref="D21:H21" si="1">SUM(D7:D15)+SUM(D17:D20)</f>
        <v>0</v>
      </c>
      <c r="E21" s="567">
        <f t="shared" si="1"/>
        <v>0</v>
      </c>
      <c r="F21" s="567">
        <f t="shared" si="1"/>
        <v>0</v>
      </c>
      <c r="G21" s="567">
        <f t="shared" si="1"/>
        <v>0</v>
      </c>
      <c r="H21" s="567">
        <f t="shared" si="1"/>
        <v>0</v>
      </c>
      <c r="I21" s="562">
        <f t="shared" si="0"/>
        <v>0</v>
      </c>
    </row>
    <row r="22" spans="1:9">
      <c r="A22" s="599">
        <v>16</v>
      </c>
      <c r="B22" s="600" t="s">
        <v>565</v>
      </c>
      <c r="C22" s="561"/>
      <c r="D22" s="561"/>
      <c r="E22" s="561"/>
      <c r="F22" s="561"/>
      <c r="G22" s="561"/>
      <c r="H22" s="561"/>
      <c r="I22" s="562">
        <f t="shared" si="0"/>
        <v>0</v>
      </c>
    </row>
    <row r="23" spans="1:9">
      <c r="A23" s="599">
        <v>17</v>
      </c>
      <c r="B23" s="600" t="s">
        <v>566</v>
      </c>
      <c r="C23" s="561"/>
      <c r="D23" s="561"/>
      <c r="E23" s="561"/>
      <c r="F23" s="561"/>
      <c r="G23" s="561"/>
      <c r="H23" s="561"/>
      <c r="I23" s="562">
        <f t="shared" si="0"/>
        <v>0</v>
      </c>
    </row>
    <row r="26" spans="1:9" ht="24">
      <c r="B26" s="594" t="s">
        <v>693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B1" sqref="B1"/>
    </sheetView>
  </sheetViews>
  <sheetFormatPr defaultColWidth="9.1796875" defaultRowHeight="12"/>
  <cols>
    <col min="1" max="1" width="11" style="565" bestFit="1" customWidth="1"/>
    <col min="2" max="2" width="93.453125" style="565" customWidth="1"/>
    <col min="3" max="8" width="22" style="565" customWidth="1"/>
    <col min="9" max="9" width="42.26953125" style="565" bestFit="1" customWidth="1"/>
    <col min="10" max="16384" width="9.1796875" style="565"/>
  </cols>
  <sheetData>
    <row r="1" spans="1:9" ht="13">
      <c r="A1" s="555" t="s">
        <v>32</v>
      </c>
      <c r="B1" s="3">
        <f>'Info '!C2</f>
        <v>0</v>
      </c>
    </row>
    <row r="2" spans="1:9" ht="13">
      <c r="A2" s="556" t="s">
        <v>33</v>
      </c>
      <c r="B2" s="592">
        <f>'1. key ratios '!B2</f>
        <v>44469</v>
      </c>
    </row>
    <row r="3" spans="1:9">
      <c r="A3" s="557" t="s">
        <v>567</v>
      </c>
    </row>
    <row r="4" spans="1:9">
      <c r="C4" s="596" t="s">
        <v>0</v>
      </c>
      <c r="D4" s="596" t="s">
        <v>1</v>
      </c>
      <c r="E4" s="596" t="s">
        <v>2</v>
      </c>
      <c r="F4" s="596" t="s">
        <v>3</v>
      </c>
      <c r="G4" s="596" t="s">
        <v>4</v>
      </c>
      <c r="H4" s="596" t="s">
        <v>6</v>
      </c>
      <c r="I4" s="596" t="s">
        <v>9</v>
      </c>
    </row>
    <row r="5" spans="1:9" ht="46.5" customHeight="1">
      <c r="A5" s="688" t="s">
        <v>708</v>
      </c>
      <c r="B5" s="689"/>
      <c r="C5" s="702" t="s">
        <v>555</v>
      </c>
      <c r="D5" s="702"/>
      <c r="E5" s="702" t="s">
        <v>556</v>
      </c>
      <c r="F5" s="702" t="s">
        <v>557</v>
      </c>
      <c r="G5" s="700" t="s">
        <v>558</v>
      </c>
      <c r="H5" s="700" t="s">
        <v>559</v>
      </c>
      <c r="I5" s="597" t="s">
        <v>560</v>
      </c>
    </row>
    <row r="6" spans="1:9" ht="75" customHeight="1">
      <c r="A6" s="692"/>
      <c r="B6" s="693"/>
      <c r="C6" s="585" t="s">
        <v>561</v>
      </c>
      <c r="D6" s="585" t="s">
        <v>562</v>
      </c>
      <c r="E6" s="702"/>
      <c r="F6" s="702"/>
      <c r="G6" s="701"/>
      <c r="H6" s="701"/>
      <c r="I6" s="597" t="s">
        <v>563</v>
      </c>
    </row>
    <row r="7" spans="1:9">
      <c r="A7" s="561">
        <v>1</v>
      </c>
      <c r="B7" s="566" t="s">
        <v>698</v>
      </c>
      <c r="C7" s="561"/>
      <c r="D7" s="561"/>
      <c r="E7" s="561"/>
      <c r="F7" s="561"/>
      <c r="G7" s="561"/>
      <c r="H7" s="561"/>
      <c r="I7" s="562">
        <f t="shared" ref="I7:I34" si="0">C7+D7-E7-F7-G7</f>
        <v>0</v>
      </c>
    </row>
    <row r="8" spans="1:9">
      <c r="A8" s="561">
        <v>2</v>
      </c>
      <c r="B8" s="566" t="s">
        <v>568</v>
      </c>
      <c r="C8" s="561"/>
      <c r="D8" s="561"/>
      <c r="E8" s="561"/>
      <c r="F8" s="561"/>
      <c r="G8" s="561"/>
      <c r="H8" s="561"/>
      <c r="I8" s="562">
        <f t="shared" si="0"/>
        <v>0</v>
      </c>
    </row>
    <row r="9" spans="1:9">
      <c r="A9" s="561">
        <v>3</v>
      </c>
      <c r="B9" s="566" t="s">
        <v>569</v>
      </c>
      <c r="C9" s="561"/>
      <c r="D9" s="561"/>
      <c r="E9" s="561"/>
      <c r="F9" s="561"/>
      <c r="G9" s="561"/>
      <c r="H9" s="561"/>
      <c r="I9" s="562">
        <f t="shared" si="0"/>
        <v>0</v>
      </c>
    </row>
    <row r="10" spans="1:9">
      <c r="A10" s="561">
        <v>4</v>
      </c>
      <c r="B10" s="566" t="s">
        <v>699</v>
      </c>
      <c r="C10" s="561"/>
      <c r="D10" s="561"/>
      <c r="E10" s="561"/>
      <c r="F10" s="561"/>
      <c r="G10" s="561"/>
      <c r="H10" s="561"/>
      <c r="I10" s="562">
        <f t="shared" si="0"/>
        <v>0</v>
      </c>
    </row>
    <row r="11" spans="1:9">
      <c r="A11" s="561">
        <v>5</v>
      </c>
      <c r="B11" s="566" t="s">
        <v>570</v>
      </c>
      <c r="C11" s="561"/>
      <c r="D11" s="561"/>
      <c r="E11" s="561"/>
      <c r="F11" s="561"/>
      <c r="G11" s="561"/>
      <c r="H11" s="561"/>
      <c r="I11" s="562">
        <f t="shared" si="0"/>
        <v>0</v>
      </c>
    </row>
    <row r="12" spans="1:9">
      <c r="A12" s="561">
        <v>6</v>
      </c>
      <c r="B12" s="566" t="s">
        <v>571</v>
      </c>
      <c r="C12" s="561"/>
      <c r="D12" s="561"/>
      <c r="E12" s="561"/>
      <c r="F12" s="561"/>
      <c r="G12" s="561"/>
      <c r="H12" s="561"/>
      <c r="I12" s="562">
        <f t="shared" si="0"/>
        <v>0</v>
      </c>
    </row>
    <row r="13" spans="1:9">
      <c r="A13" s="561">
        <v>7</v>
      </c>
      <c r="B13" s="566" t="s">
        <v>572</v>
      </c>
      <c r="C13" s="561"/>
      <c r="D13" s="561"/>
      <c r="E13" s="561"/>
      <c r="F13" s="561"/>
      <c r="G13" s="561"/>
      <c r="H13" s="561"/>
      <c r="I13" s="562">
        <f t="shared" si="0"/>
        <v>0</v>
      </c>
    </row>
    <row r="14" spans="1:9">
      <c r="A14" s="561">
        <v>8</v>
      </c>
      <c r="B14" s="566" t="s">
        <v>573</v>
      </c>
      <c r="C14" s="561"/>
      <c r="D14" s="561"/>
      <c r="E14" s="561"/>
      <c r="F14" s="561"/>
      <c r="G14" s="561"/>
      <c r="H14" s="561"/>
      <c r="I14" s="562">
        <f t="shared" si="0"/>
        <v>0</v>
      </c>
    </row>
    <row r="15" spans="1:9">
      <c r="A15" s="561">
        <v>9</v>
      </c>
      <c r="B15" s="566" t="s">
        <v>574</v>
      </c>
      <c r="C15" s="561"/>
      <c r="D15" s="561"/>
      <c r="E15" s="561"/>
      <c r="F15" s="561"/>
      <c r="G15" s="561"/>
      <c r="H15" s="561"/>
      <c r="I15" s="562">
        <f t="shared" si="0"/>
        <v>0</v>
      </c>
    </row>
    <row r="16" spans="1:9">
      <c r="A16" s="561">
        <v>10</v>
      </c>
      <c r="B16" s="566" t="s">
        <v>575</v>
      </c>
      <c r="C16" s="561"/>
      <c r="D16" s="561"/>
      <c r="E16" s="561"/>
      <c r="F16" s="561"/>
      <c r="G16" s="561"/>
      <c r="H16" s="561"/>
      <c r="I16" s="562">
        <f t="shared" si="0"/>
        <v>0</v>
      </c>
    </row>
    <row r="17" spans="1:10">
      <c r="A17" s="561">
        <v>11</v>
      </c>
      <c r="B17" s="566" t="s">
        <v>576</v>
      </c>
      <c r="C17" s="561"/>
      <c r="D17" s="561"/>
      <c r="E17" s="561"/>
      <c r="F17" s="561"/>
      <c r="G17" s="561"/>
      <c r="H17" s="561"/>
      <c r="I17" s="562">
        <f t="shared" si="0"/>
        <v>0</v>
      </c>
    </row>
    <row r="18" spans="1:10">
      <c r="A18" s="561">
        <v>12</v>
      </c>
      <c r="B18" s="566" t="s">
        <v>577</v>
      </c>
      <c r="C18" s="561"/>
      <c r="D18" s="561"/>
      <c r="E18" s="561"/>
      <c r="F18" s="561"/>
      <c r="G18" s="561"/>
      <c r="H18" s="561"/>
      <c r="I18" s="562">
        <f t="shared" si="0"/>
        <v>0</v>
      </c>
    </row>
    <row r="19" spans="1:10">
      <c r="A19" s="561">
        <v>13</v>
      </c>
      <c r="B19" s="566" t="s">
        <v>578</v>
      </c>
      <c r="C19" s="561"/>
      <c r="D19" s="561"/>
      <c r="E19" s="561"/>
      <c r="F19" s="561"/>
      <c r="G19" s="561"/>
      <c r="H19" s="561"/>
      <c r="I19" s="562">
        <f t="shared" si="0"/>
        <v>0</v>
      </c>
    </row>
    <row r="20" spans="1:10">
      <c r="A20" s="561">
        <v>14</v>
      </c>
      <c r="B20" s="566" t="s">
        <v>579</v>
      </c>
      <c r="C20" s="561"/>
      <c r="D20" s="561"/>
      <c r="E20" s="561"/>
      <c r="F20" s="561"/>
      <c r="G20" s="561"/>
      <c r="H20" s="561"/>
      <c r="I20" s="562">
        <f t="shared" si="0"/>
        <v>0</v>
      </c>
    </row>
    <row r="21" spans="1:10">
      <c r="A21" s="561">
        <v>15</v>
      </c>
      <c r="B21" s="566" t="s">
        <v>580</v>
      </c>
      <c r="C21" s="561"/>
      <c r="D21" s="561"/>
      <c r="E21" s="561"/>
      <c r="F21" s="561"/>
      <c r="G21" s="561"/>
      <c r="H21" s="561"/>
      <c r="I21" s="562">
        <f t="shared" si="0"/>
        <v>0</v>
      </c>
    </row>
    <row r="22" spans="1:10">
      <c r="A22" s="561">
        <v>16</v>
      </c>
      <c r="B22" s="566" t="s">
        <v>581</v>
      </c>
      <c r="C22" s="561"/>
      <c r="D22" s="561"/>
      <c r="E22" s="561"/>
      <c r="F22" s="561"/>
      <c r="G22" s="561"/>
      <c r="H22" s="561"/>
      <c r="I22" s="562">
        <f t="shared" si="0"/>
        <v>0</v>
      </c>
    </row>
    <row r="23" spans="1:10">
      <c r="A23" s="561">
        <v>17</v>
      </c>
      <c r="B23" s="566" t="s">
        <v>702</v>
      </c>
      <c r="C23" s="561"/>
      <c r="D23" s="561"/>
      <c r="E23" s="561"/>
      <c r="F23" s="561"/>
      <c r="G23" s="561"/>
      <c r="H23" s="561"/>
      <c r="I23" s="562">
        <f t="shared" si="0"/>
        <v>0</v>
      </c>
    </row>
    <row r="24" spans="1:10">
      <c r="A24" s="561">
        <v>18</v>
      </c>
      <c r="B24" s="566" t="s">
        <v>582</v>
      </c>
      <c r="C24" s="561"/>
      <c r="D24" s="561"/>
      <c r="E24" s="561"/>
      <c r="F24" s="561"/>
      <c r="G24" s="561"/>
      <c r="H24" s="561"/>
      <c r="I24" s="562">
        <f t="shared" si="0"/>
        <v>0</v>
      </c>
    </row>
    <row r="25" spans="1:10">
      <c r="A25" s="561">
        <v>19</v>
      </c>
      <c r="B25" s="566" t="s">
        <v>583</v>
      </c>
      <c r="C25" s="561"/>
      <c r="D25" s="561"/>
      <c r="E25" s="561"/>
      <c r="F25" s="561"/>
      <c r="G25" s="561"/>
      <c r="H25" s="561"/>
      <c r="I25" s="562">
        <f t="shared" si="0"/>
        <v>0</v>
      </c>
    </row>
    <row r="26" spans="1:10">
      <c r="A26" s="561">
        <v>20</v>
      </c>
      <c r="B26" s="566" t="s">
        <v>701</v>
      </c>
      <c r="C26" s="561"/>
      <c r="D26" s="561"/>
      <c r="E26" s="561"/>
      <c r="F26" s="561"/>
      <c r="G26" s="561"/>
      <c r="H26" s="561"/>
      <c r="I26" s="562">
        <f t="shared" si="0"/>
        <v>0</v>
      </c>
      <c r="J26" s="568"/>
    </row>
    <row r="27" spans="1:10">
      <c r="A27" s="561">
        <v>21</v>
      </c>
      <c r="B27" s="566" t="s">
        <v>584</v>
      </c>
      <c r="C27" s="561"/>
      <c r="D27" s="561"/>
      <c r="E27" s="561"/>
      <c r="F27" s="561"/>
      <c r="G27" s="561"/>
      <c r="H27" s="561"/>
      <c r="I27" s="562">
        <f t="shared" si="0"/>
        <v>0</v>
      </c>
      <c r="J27" s="568"/>
    </row>
    <row r="28" spans="1:10">
      <c r="A28" s="561">
        <v>22</v>
      </c>
      <c r="B28" s="566" t="s">
        <v>585</v>
      </c>
      <c r="C28" s="561"/>
      <c r="D28" s="561"/>
      <c r="E28" s="561"/>
      <c r="F28" s="561"/>
      <c r="G28" s="561"/>
      <c r="H28" s="561"/>
      <c r="I28" s="562">
        <f t="shared" si="0"/>
        <v>0</v>
      </c>
      <c r="J28" s="568"/>
    </row>
    <row r="29" spans="1:10">
      <c r="A29" s="561">
        <v>23</v>
      </c>
      <c r="B29" s="566" t="s">
        <v>586</v>
      </c>
      <c r="C29" s="561"/>
      <c r="D29" s="561"/>
      <c r="E29" s="561"/>
      <c r="F29" s="561"/>
      <c r="G29" s="561"/>
      <c r="H29" s="561"/>
      <c r="I29" s="562">
        <f t="shared" si="0"/>
        <v>0</v>
      </c>
      <c r="J29" s="568"/>
    </row>
    <row r="30" spans="1:10">
      <c r="A30" s="561">
        <v>24</v>
      </c>
      <c r="B30" s="566" t="s">
        <v>700</v>
      </c>
      <c r="C30" s="561"/>
      <c r="D30" s="561"/>
      <c r="E30" s="561"/>
      <c r="F30" s="561"/>
      <c r="G30" s="561"/>
      <c r="H30" s="561"/>
      <c r="I30" s="562">
        <f t="shared" si="0"/>
        <v>0</v>
      </c>
      <c r="J30" s="568"/>
    </row>
    <row r="31" spans="1:10">
      <c r="A31" s="561">
        <v>25</v>
      </c>
      <c r="B31" s="566" t="s">
        <v>587</v>
      </c>
      <c r="C31" s="561"/>
      <c r="D31" s="561"/>
      <c r="E31" s="561"/>
      <c r="F31" s="561"/>
      <c r="G31" s="561"/>
      <c r="H31" s="561"/>
      <c r="I31" s="562">
        <f t="shared" si="0"/>
        <v>0</v>
      </c>
      <c r="J31" s="568"/>
    </row>
    <row r="32" spans="1:10">
      <c r="A32" s="561">
        <v>26</v>
      </c>
      <c r="B32" s="566" t="s">
        <v>697</v>
      </c>
      <c r="C32" s="561"/>
      <c r="D32" s="561"/>
      <c r="E32" s="561"/>
      <c r="F32" s="561"/>
      <c r="G32" s="561"/>
      <c r="H32" s="561"/>
      <c r="I32" s="562">
        <f t="shared" si="0"/>
        <v>0</v>
      </c>
      <c r="J32" s="568"/>
    </row>
    <row r="33" spans="1:10">
      <c r="A33" s="561">
        <v>27</v>
      </c>
      <c r="B33" s="561" t="s">
        <v>588</v>
      </c>
      <c r="C33" s="561"/>
      <c r="D33" s="561"/>
      <c r="E33" s="561"/>
      <c r="F33" s="561"/>
      <c r="G33" s="561"/>
      <c r="H33" s="561"/>
      <c r="I33" s="562">
        <f t="shared" si="0"/>
        <v>0</v>
      </c>
      <c r="J33" s="568"/>
    </row>
    <row r="34" spans="1:10">
      <c r="A34" s="561">
        <v>28</v>
      </c>
      <c r="B34" s="567" t="s">
        <v>110</v>
      </c>
      <c r="C34" s="567">
        <f>SUM(C7:C33)</f>
        <v>0</v>
      </c>
      <c r="D34" s="567">
        <f t="shared" ref="D34:H34" si="1">SUM(D7:D33)</f>
        <v>0</v>
      </c>
      <c r="E34" s="567">
        <f t="shared" si="1"/>
        <v>0</v>
      </c>
      <c r="F34" s="567">
        <f t="shared" si="1"/>
        <v>0</v>
      </c>
      <c r="G34" s="567">
        <f t="shared" si="1"/>
        <v>0</v>
      </c>
      <c r="H34" s="567">
        <f t="shared" si="1"/>
        <v>0</v>
      </c>
      <c r="I34" s="562">
        <f t="shared" si="0"/>
        <v>0</v>
      </c>
      <c r="J34" s="568"/>
    </row>
    <row r="35" spans="1:10">
      <c r="A35" s="568"/>
      <c r="B35" s="568"/>
      <c r="C35" s="568"/>
      <c r="D35" s="568"/>
      <c r="E35" s="568"/>
      <c r="F35" s="568"/>
      <c r="G35" s="568"/>
      <c r="H35" s="568"/>
      <c r="I35" s="568"/>
      <c r="J35" s="568"/>
    </row>
    <row r="36" spans="1:10">
      <c r="A36" s="568"/>
      <c r="B36" s="601"/>
      <c r="C36" s="568"/>
      <c r="D36" s="568"/>
      <c r="E36" s="568"/>
      <c r="F36" s="568"/>
      <c r="G36" s="568"/>
      <c r="H36" s="568"/>
      <c r="I36" s="568"/>
      <c r="J36" s="568"/>
    </row>
    <row r="37" spans="1:10">
      <c r="A37" s="568"/>
      <c r="B37" s="568"/>
      <c r="C37" s="568"/>
      <c r="D37" s="568"/>
      <c r="E37" s="568"/>
      <c r="F37" s="568"/>
      <c r="G37" s="568"/>
      <c r="H37" s="568"/>
      <c r="I37" s="568"/>
      <c r="J37" s="568"/>
    </row>
    <row r="38" spans="1:10">
      <c r="A38" s="568"/>
      <c r="B38" s="568"/>
      <c r="C38" s="568"/>
      <c r="D38" s="568"/>
      <c r="E38" s="568"/>
      <c r="F38" s="568"/>
      <c r="G38" s="568"/>
      <c r="H38" s="568"/>
      <c r="I38" s="568"/>
      <c r="J38" s="568"/>
    </row>
    <row r="39" spans="1:10">
      <c r="A39" s="568"/>
      <c r="B39" s="568"/>
      <c r="C39" s="568"/>
      <c r="D39" s="568"/>
      <c r="E39" s="568"/>
      <c r="F39" s="568"/>
      <c r="G39" s="568"/>
      <c r="H39" s="568"/>
      <c r="I39" s="568"/>
      <c r="J39" s="568"/>
    </row>
    <row r="40" spans="1:10">
      <c r="A40" s="568"/>
      <c r="B40" s="568"/>
      <c r="C40" s="568"/>
      <c r="D40" s="568"/>
      <c r="E40" s="568"/>
      <c r="F40" s="568"/>
      <c r="G40" s="568"/>
      <c r="H40" s="568"/>
      <c r="I40" s="568"/>
      <c r="J40" s="568"/>
    </row>
    <row r="41" spans="1:10">
      <c r="A41" s="568"/>
      <c r="B41" s="568"/>
      <c r="C41" s="568"/>
      <c r="D41" s="568"/>
      <c r="E41" s="568"/>
      <c r="F41" s="568"/>
      <c r="G41" s="568"/>
      <c r="H41" s="568"/>
      <c r="I41" s="568"/>
      <c r="J41" s="568"/>
    </row>
    <row r="42" spans="1:10">
      <c r="A42" s="602"/>
      <c r="B42" s="602"/>
      <c r="C42" s="568"/>
      <c r="D42" s="568"/>
      <c r="E42" s="568"/>
      <c r="F42" s="568"/>
      <c r="G42" s="568"/>
      <c r="H42" s="568"/>
      <c r="I42" s="568"/>
      <c r="J42" s="568"/>
    </row>
    <row r="43" spans="1:10">
      <c r="A43" s="602"/>
      <c r="B43" s="602"/>
      <c r="C43" s="568"/>
      <c r="D43" s="568"/>
      <c r="E43" s="568"/>
      <c r="F43" s="568"/>
      <c r="G43" s="568"/>
      <c r="H43" s="568"/>
      <c r="I43" s="568"/>
      <c r="J43" s="568"/>
    </row>
    <row r="44" spans="1:10">
      <c r="A44" s="568"/>
      <c r="B44" s="568"/>
      <c r="C44" s="568"/>
      <c r="D44" s="568"/>
      <c r="E44" s="568"/>
      <c r="F44" s="568"/>
      <c r="G44" s="568"/>
      <c r="H44" s="568"/>
      <c r="I44" s="568"/>
      <c r="J44" s="568"/>
    </row>
    <row r="45" spans="1:10">
      <c r="A45" s="568"/>
      <c r="B45" s="568"/>
      <c r="C45" s="568"/>
      <c r="D45" s="568"/>
      <c r="E45" s="568"/>
      <c r="F45" s="568"/>
      <c r="G45" s="568"/>
      <c r="H45" s="568"/>
      <c r="I45" s="568"/>
      <c r="J45" s="568"/>
    </row>
    <row r="46" spans="1:10">
      <c r="A46" s="568"/>
      <c r="B46" s="568"/>
      <c r="C46" s="568"/>
      <c r="D46" s="568"/>
      <c r="E46" s="568"/>
      <c r="F46" s="568"/>
      <c r="G46" s="568"/>
      <c r="H46" s="568"/>
      <c r="I46" s="568"/>
      <c r="J46" s="568"/>
    </row>
    <row r="47" spans="1:10">
      <c r="A47" s="568"/>
      <c r="B47" s="568"/>
      <c r="C47" s="568"/>
      <c r="D47" s="568"/>
      <c r="E47" s="568"/>
      <c r="F47" s="568"/>
      <c r="G47" s="568"/>
      <c r="H47" s="568"/>
      <c r="I47" s="568"/>
      <c r="J47" s="56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1796875" defaultRowHeight="12"/>
  <cols>
    <col min="1" max="1" width="11.81640625" style="565" bestFit="1" customWidth="1"/>
    <col min="2" max="2" width="108" style="565" bestFit="1" customWidth="1"/>
    <col min="3" max="4" width="35.54296875" style="565" customWidth="1"/>
    <col min="5" max="16384" width="9.1796875" style="565"/>
  </cols>
  <sheetData>
    <row r="1" spans="1:4" ht="13">
      <c r="A1" s="555" t="s">
        <v>32</v>
      </c>
      <c r="B1" s="3">
        <f>'Info '!C2</f>
        <v>0</v>
      </c>
    </row>
    <row r="2" spans="1:4" ht="13">
      <c r="A2" s="556" t="s">
        <v>33</v>
      </c>
      <c r="B2" s="592">
        <f>'1. key ratios '!B2</f>
        <v>44469</v>
      </c>
    </row>
    <row r="3" spans="1:4">
      <c r="A3" s="557" t="s">
        <v>589</v>
      </c>
    </row>
    <row r="5" spans="1:4" ht="24">
      <c r="A5" s="703" t="s">
        <v>590</v>
      </c>
      <c r="B5" s="703"/>
      <c r="C5" s="589" t="s">
        <v>591</v>
      </c>
      <c r="D5" s="589" t="s">
        <v>592</v>
      </c>
    </row>
    <row r="6" spans="1:4">
      <c r="A6" s="569">
        <v>1</v>
      </c>
      <c r="B6" s="570" t="s">
        <v>593</v>
      </c>
      <c r="C6" s="561"/>
      <c r="D6" s="561"/>
    </row>
    <row r="7" spans="1:4">
      <c r="A7" s="571">
        <v>2</v>
      </c>
      <c r="B7" s="570" t="s">
        <v>594</v>
      </c>
      <c r="C7" s="561">
        <f>SUM(C8:C11)</f>
        <v>0</v>
      </c>
      <c r="D7" s="561">
        <f>SUM(D8:D11)</f>
        <v>0</v>
      </c>
    </row>
    <row r="8" spans="1:4">
      <c r="A8" s="572">
        <v>2.1</v>
      </c>
      <c r="B8" s="573" t="s">
        <v>705</v>
      </c>
      <c r="C8" s="561"/>
      <c r="D8" s="561"/>
    </row>
    <row r="9" spans="1:4">
      <c r="A9" s="572">
        <v>2.2000000000000002</v>
      </c>
      <c r="B9" s="573" t="s">
        <v>703</v>
      </c>
      <c r="C9" s="561"/>
      <c r="D9" s="561"/>
    </row>
    <row r="10" spans="1:4">
      <c r="A10" s="572">
        <v>2.2999999999999998</v>
      </c>
      <c r="B10" s="573" t="s">
        <v>595</v>
      </c>
      <c r="C10" s="561"/>
      <c r="D10" s="561"/>
    </row>
    <row r="11" spans="1:4">
      <c r="A11" s="572">
        <v>2.4</v>
      </c>
      <c r="B11" s="573" t="s">
        <v>596</v>
      </c>
      <c r="C11" s="561"/>
      <c r="D11" s="561"/>
    </row>
    <row r="12" spans="1:4">
      <c r="A12" s="569">
        <v>3</v>
      </c>
      <c r="B12" s="570" t="s">
        <v>597</v>
      </c>
      <c r="C12" s="561">
        <f>SUM(C13:C18)</f>
        <v>0</v>
      </c>
      <c r="D12" s="561">
        <f>SUM(D13:D18)</f>
        <v>0</v>
      </c>
    </row>
    <row r="13" spans="1:4">
      <c r="A13" s="572">
        <v>3.1</v>
      </c>
      <c r="B13" s="573" t="s">
        <v>598</v>
      </c>
      <c r="C13" s="561"/>
      <c r="D13" s="561"/>
    </row>
    <row r="14" spans="1:4">
      <c r="A14" s="572">
        <v>3.2</v>
      </c>
      <c r="B14" s="573" t="s">
        <v>599</v>
      </c>
      <c r="C14" s="561"/>
      <c r="D14" s="561"/>
    </row>
    <row r="15" spans="1:4">
      <c r="A15" s="572">
        <v>3.3</v>
      </c>
      <c r="B15" s="573" t="s">
        <v>694</v>
      </c>
      <c r="C15" s="561"/>
      <c r="D15" s="561"/>
    </row>
    <row r="16" spans="1:4">
      <c r="A16" s="572">
        <v>3.4</v>
      </c>
      <c r="B16" s="573" t="s">
        <v>704</v>
      </c>
      <c r="C16" s="561"/>
      <c r="D16" s="561"/>
    </row>
    <row r="17" spans="1:4">
      <c r="A17" s="571">
        <v>3.5</v>
      </c>
      <c r="B17" s="573" t="s">
        <v>600</v>
      </c>
      <c r="C17" s="561"/>
      <c r="D17" s="561"/>
    </row>
    <row r="18" spans="1:4">
      <c r="A18" s="572">
        <v>3.6</v>
      </c>
      <c r="B18" s="573" t="s">
        <v>601</v>
      </c>
      <c r="C18" s="561"/>
      <c r="D18" s="561"/>
    </row>
    <row r="19" spans="1:4">
      <c r="A19" s="574">
        <v>4</v>
      </c>
      <c r="B19" s="570" t="s">
        <v>602</v>
      </c>
      <c r="C19" s="567">
        <f>C6+C7-C12</f>
        <v>0</v>
      </c>
      <c r="D19" s="567">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B1" sqref="B1"/>
    </sheetView>
  </sheetViews>
  <sheetFormatPr defaultColWidth="9.1796875" defaultRowHeight="12"/>
  <cols>
    <col min="1" max="1" width="11.81640625" style="565" bestFit="1" customWidth="1"/>
    <col min="2" max="2" width="124.7265625" style="565" customWidth="1"/>
    <col min="3" max="3" width="31.54296875" style="565" customWidth="1"/>
    <col min="4" max="4" width="39.1796875" style="565" customWidth="1"/>
    <col min="5" max="16384" width="9.1796875" style="565"/>
  </cols>
  <sheetData>
    <row r="1" spans="1:4" ht="13">
      <c r="A1" s="555" t="s">
        <v>32</v>
      </c>
      <c r="B1" s="3">
        <f>'Info '!C2</f>
        <v>0</v>
      </c>
    </row>
    <row r="2" spans="1:4" ht="13">
      <c r="A2" s="556" t="s">
        <v>33</v>
      </c>
      <c r="B2" s="592">
        <f>'1. key ratios '!B2</f>
        <v>44469</v>
      </c>
    </row>
    <row r="3" spans="1:4">
      <c r="A3" s="557" t="s">
        <v>603</v>
      </c>
    </row>
    <row r="4" spans="1:4">
      <c r="A4" s="557"/>
    </row>
    <row r="5" spans="1:4" ht="15" customHeight="1">
      <c r="A5" s="704" t="s">
        <v>706</v>
      </c>
      <c r="B5" s="705"/>
      <c r="C5" s="694" t="s">
        <v>604</v>
      </c>
      <c r="D5" s="708" t="s">
        <v>605</v>
      </c>
    </row>
    <row r="6" spans="1:4">
      <c r="A6" s="706"/>
      <c r="B6" s="707"/>
      <c r="C6" s="697"/>
      <c r="D6" s="708"/>
    </row>
    <row r="7" spans="1:4">
      <c r="A7" s="567">
        <v>1</v>
      </c>
      <c r="B7" s="567" t="s">
        <v>593</v>
      </c>
      <c r="C7" s="561"/>
      <c r="D7" s="616"/>
    </row>
    <row r="8" spans="1:4">
      <c r="A8" s="561">
        <v>2</v>
      </c>
      <c r="B8" s="561" t="s">
        <v>606</v>
      </c>
      <c r="C8" s="561"/>
      <c r="D8" s="616"/>
    </row>
    <row r="9" spans="1:4">
      <c r="A9" s="561">
        <v>3</v>
      </c>
      <c r="B9" s="575" t="s">
        <v>607</v>
      </c>
      <c r="C9" s="561"/>
      <c r="D9" s="616"/>
    </row>
    <row r="10" spans="1:4">
      <c r="A10" s="561">
        <v>4</v>
      </c>
      <c r="B10" s="561" t="s">
        <v>608</v>
      </c>
      <c r="C10" s="561">
        <f>SUM(C11:C18)</f>
        <v>0</v>
      </c>
      <c r="D10" s="616"/>
    </row>
    <row r="11" spans="1:4">
      <c r="A11" s="561">
        <v>5</v>
      </c>
      <c r="B11" s="576" t="s">
        <v>609</v>
      </c>
      <c r="C11" s="561"/>
      <c r="D11" s="616"/>
    </row>
    <row r="12" spans="1:4">
      <c r="A12" s="561">
        <v>6</v>
      </c>
      <c r="B12" s="576" t="s">
        <v>610</v>
      </c>
      <c r="C12" s="561"/>
      <c r="D12" s="616"/>
    </row>
    <row r="13" spans="1:4">
      <c r="A13" s="561">
        <v>7</v>
      </c>
      <c r="B13" s="576" t="s">
        <v>611</v>
      </c>
      <c r="C13" s="561"/>
      <c r="D13" s="616"/>
    </row>
    <row r="14" spans="1:4">
      <c r="A14" s="561">
        <v>8</v>
      </c>
      <c r="B14" s="576" t="s">
        <v>612</v>
      </c>
      <c r="C14" s="561"/>
      <c r="D14" s="561"/>
    </row>
    <row r="15" spans="1:4">
      <c r="A15" s="561">
        <v>9</v>
      </c>
      <c r="B15" s="576" t="s">
        <v>613</v>
      </c>
      <c r="C15" s="561"/>
      <c r="D15" s="561"/>
    </row>
    <row r="16" spans="1:4">
      <c r="A16" s="561">
        <v>10</v>
      </c>
      <c r="B16" s="576" t="s">
        <v>614</v>
      </c>
      <c r="C16" s="561"/>
      <c r="D16" s="616"/>
    </row>
    <row r="17" spans="1:4">
      <c r="A17" s="561">
        <v>11</v>
      </c>
      <c r="B17" s="576" t="s">
        <v>615</v>
      </c>
      <c r="C17" s="561"/>
      <c r="D17" s="561"/>
    </row>
    <row r="18" spans="1:4">
      <c r="A18" s="561">
        <v>12</v>
      </c>
      <c r="B18" s="573" t="s">
        <v>711</v>
      </c>
      <c r="C18" s="561"/>
      <c r="D18" s="616"/>
    </row>
    <row r="19" spans="1:4">
      <c r="A19" s="567">
        <v>13</v>
      </c>
      <c r="B19" s="603" t="s">
        <v>602</v>
      </c>
      <c r="C19" s="567">
        <f>C7+C8+C9-C10</f>
        <v>0</v>
      </c>
      <c r="D19" s="617"/>
    </row>
    <row r="22" spans="1:4">
      <c r="B22" s="555"/>
    </row>
    <row r="23" spans="1:4">
      <c r="B23" s="556"/>
    </row>
    <row r="24" spans="1:4">
      <c r="B24" s="55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B1" sqref="B1"/>
    </sheetView>
  </sheetViews>
  <sheetFormatPr defaultColWidth="9.1796875" defaultRowHeight="12"/>
  <cols>
    <col min="1" max="1" width="11.81640625" style="565" bestFit="1" customWidth="1"/>
    <col min="2" max="2" width="80.7265625" style="565" customWidth="1"/>
    <col min="3" max="3" width="15.54296875" style="565" customWidth="1"/>
    <col min="4" max="5" width="22.26953125" style="565" customWidth="1"/>
    <col min="6" max="6" width="23.453125" style="565" customWidth="1"/>
    <col min="7" max="14" width="22.26953125" style="565" customWidth="1"/>
    <col min="15" max="15" width="23.26953125" style="565" bestFit="1" customWidth="1"/>
    <col min="16" max="16" width="21.7265625" style="565" bestFit="1" customWidth="1"/>
    <col min="17" max="19" width="19" style="565" bestFit="1" customWidth="1"/>
    <col min="20" max="20" width="16.1796875" style="565" customWidth="1"/>
    <col min="21" max="21" width="21" style="565" customWidth="1"/>
    <col min="22" max="22" width="20" style="565" customWidth="1"/>
    <col min="23" max="16384" width="9.1796875" style="565"/>
  </cols>
  <sheetData>
    <row r="1" spans="1:22" ht="13">
      <c r="A1" s="555" t="s">
        <v>32</v>
      </c>
      <c r="B1" s="3">
        <f>'Info '!C2</f>
        <v>0</v>
      </c>
    </row>
    <row r="2" spans="1:22" ht="13">
      <c r="A2" s="556" t="s">
        <v>33</v>
      </c>
      <c r="B2" s="592">
        <f>'1. key ratios '!B2</f>
        <v>44469</v>
      </c>
      <c r="C2" s="595"/>
    </row>
    <row r="3" spans="1:22">
      <c r="A3" s="557" t="s">
        <v>616</v>
      </c>
    </row>
    <row r="5" spans="1:22" ht="15" customHeight="1">
      <c r="A5" s="694" t="s">
        <v>541</v>
      </c>
      <c r="B5" s="696"/>
      <c r="C5" s="711" t="s">
        <v>617</v>
      </c>
      <c r="D5" s="712"/>
      <c r="E5" s="712"/>
      <c r="F5" s="712"/>
      <c r="G5" s="712"/>
      <c r="H5" s="712"/>
      <c r="I5" s="712"/>
      <c r="J5" s="712"/>
      <c r="K5" s="712"/>
      <c r="L5" s="712"/>
      <c r="M5" s="712"/>
      <c r="N5" s="712"/>
      <c r="O5" s="712"/>
      <c r="P5" s="712"/>
      <c r="Q5" s="712"/>
      <c r="R5" s="712"/>
      <c r="S5" s="712"/>
      <c r="T5" s="712"/>
      <c r="U5" s="713"/>
      <c r="V5" s="604"/>
    </row>
    <row r="6" spans="1:22">
      <c r="A6" s="709"/>
      <c r="B6" s="710"/>
      <c r="C6" s="714" t="s">
        <v>110</v>
      </c>
      <c r="D6" s="716" t="s">
        <v>618</v>
      </c>
      <c r="E6" s="716"/>
      <c r="F6" s="701"/>
      <c r="G6" s="717" t="s">
        <v>619</v>
      </c>
      <c r="H6" s="718"/>
      <c r="I6" s="718"/>
      <c r="J6" s="718"/>
      <c r="K6" s="719"/>
      <c r="L6" s="591"/>
      <c r="M6" s="720" t="s">
        <v>620</v>
      </c>
      <c r="N6" s="720"/>
      <c r="O6" s="701"/>
      <c r="P6" s="701"/>
      <c r="Q6" s="701"/>
      <c r="R6" s="701"/>
      <c r="S6" s="701"/>
      <c r="T6" s="701"/>
      <c r="U6" s="701"/>
      <c r="V6" s="591"/>
    </row>
    <row r="7" spans="1:22" ht="24">
      <c r="A7" s="697"/>
      <c r="B7" s="699"/>
      <c r="C7" s="715"/>
      <c r="D7" s="605"/>
      <c r="E7" s="597" t="s">
        <v>621</v>
      </c>
      <c r="F7" s="597" t="s">
        <v>622</v>
      </c>
      <c r="G7" s="595"/>
      <c r="H7" s="597" t="s">
        <v>621</v>
      </c>
      <c r="I7" s="597" t="s">
        <v>623</v>
      </c>
      <c r="J7" s="597" t="s">
        <v>624</v>
      </c>
      <c r="K7" s="597" t="s">
        <v>625</v>
      </c>
      <c r="L7" s="590"/>
      <c r="M7" s="585" t="s">
        <v>626</v>
      </c>
      <c r="N7" s="597" t="s">
        <v>624</v>
      </c>
      <c r="O7" s="597" t="s">
        <v>627</v>
      </c>
      <c r="P7" s="597" t="s">
        <v>628</v>
      </c>
      <c r="Q7" s="597" t="s">
        <v>629</v>
      </c>
      <c r="R7" s="597" t="s">
        <v>630</v>
      </c>
      <c r="S7" s="597" t="s">
        <v>631</v>
      </c>
      <c r="T7" s="606" t="s">
        <v>632</v>
      </c>
      <c r="U7" s="597" t="s">
        <v>633</v>
      </c>
      <c r="V7" s="604"/>
    </row>
    <row r="8" spans="1:22">
      <c r="A8" s="607">
        <v>1</v>
      </c>
      <c r="B8" s="567" t="s">
        <v>634</v>
      </c>
      <c r="C8" s="567"/>
      <c r="D8" s="561"/>
      <c r="E8" s="561"/>
      <c r="F8" s="561"/>
      <c r="G8" s="561"/>
      <c r="H8" s="561"/>
      <c r="I8" s="561"/>
      <c r="J8" s="561"/>
      <c r="K8" s="561"/>
      <c r="L8" s="561"/>
      <c r="M8" s="561"/>
      <c r="N8" s="561"/>
      <c r="O8" s="561"/>
      <c r="P8" s="561"/>
      <c r="Q8" s="561"/>
      <c r="R8" s="561"/>
      <c r="S8" s="561"/>
      <c r="T8" s="561"/>
      <c r="U8" s="561"/>
      <c r="V8" s="568"/>
    </row>
    <row r="9" spans="1:22">
      <c r="A9" s="561">
        <v>1.1000000000000001</v>
      </c>
      <c r="B9" s="587" t="s">
        <v>635</v>
      </c>
      <c r="C9" s="587"/>
      <c r="D9" s="561"/>
      <c r="E9" s="561"/>
      <c r="F9" s="561"/>
      <c r="G9" s="561"/>
      <c r="H9" s="561"/>
      <c r="I9" s="561"/>
      <c r="J9" s="561"/>
      <c r="K9" s="561"/>
      <c r="L9" s="561"/>
      <c r="M9" s="561"/>
      <c r="N9" s="561"/>
      <c r="O9" s="561"/>
      <c r="P9" s="561"/>
      <c r="Q9" s="561"/>
      <c r="R9" s="561"/>
      <c r="S9" s="561"/>
      <c r="T9" s="561"/>
      <c r="U9" s="561"/>
      <c r="V9" s="568"/>
    </row>
    <row r="10" spans="1:22">
      <c r="A10" s="561">
        <v>1.2</v>
      </c>
      <c r="B10" s="587" t="s">
        <v>636</v>
      </c>
      <c r="C10" s="587"/>
      <c r="D10" s="561"/>
      <c r="E10" s="561"/>
      <c r="F10" s="561"/>
      <c r="G10" s="561"/>
      <c r="H10" s="561"/>
      <c r="I10" s="561"/>
      <c r="J10" s="561"/>
      <c r="K10" s="561"/>
      <c r="L10" s="561"/>
      <c r="M10" s="561"/>
      <c r="N10" s="561"/>
      <c r="O10" s="561"/>
      <c r="P10" s="561"/>
      <c r="Q10" s="561"/>
      <c r="R10" s="561"/>
      <c r="S10" s="561"/>
      <c r="T10" s="561"/>
      <c r="U10" s="561"/>
      <c r="V10" s="568"/>
    </row>
    <row r="11" spans="1:22">
      <c r="A11" s="561">
        <v>1.3</v>
      </c>
      <c r="B11" s="587" t="s">
        <v>637</v>
      </c>
      <c r="C11" s="587"/>
      <c r="D11" s="561"/>
      <c r="E11" s="561"/>
      <c r="F11" s="561"/>
      <c r="G11" s="561"/>
      <c r="H11" s="561"/>
      <c r="I11" s="561"/>
      <c r="J11" s="561"/>
      <c r="K11" s="561"/>
      <c r="L11" s="561"/>
      <c r="M11" s="561"/>
      <c r="N11" s="561"/>
      <c r="O11" s="561"/>
      <c r="P11" s="561"/>
      <c r="Q11" s="561"/>
      <c r="R11" s="561"/>
      <c r="S11" s="561"/>
      <c r="T11" s="561"/>
      <c r="U11" s="561"/>
      <c r="V11" s="568"/>
    </row>
    <row r="12" spans="1:22">
      <c r="A12" s="561">
        <v>1.4</v>
      </c>
      <c r="B12" s="587" t="s">
        <v>638</v>
      </c>
      <c r="C12" s="587"/>
      <c r="D12" s="561"/>
      <c r="E12" s="561"/>
      <c r="F12" s="561"/>
      <c r="G12" s="561"/>
      <c r="H12" s="561"/>
      <c r="I12" s="561"/>
      <c r="J12" s="561"/>
      <c r="K12" s="561"/>
      <c r="L12" s="561"/>
      <c r="M12" s="561"/>
      <c r="N12" s="561"/>
      <c r="O12" s="561"/>
      <c r="P12" s="561"/>
      <c r="Q12" s="561"/>
      <c r="R12" s="561"/>
      <c r="S12" s="561"/>
      <c r="T12" s="561"/>
      <c r="U12" s="561"/>
      <c r="V12" s="568"/>
    </row>
    <row r="13" spans="1:22">
      <c r="A13" s="561">
        <v>1.5</v>
      </c>
      <c r="B13" s="587" t="s">
        <v>639</v>
      </c>
      <c r="C13" s="587"/>
      <c r="D13" s="561"/>
      <c r="E13" s="561"/>
      <c r="F13" s="561"/>
      <c r="G13" s="561"/>
      <c r="H13" s="561"/>
      <c r="I13" s="561"/>
      <c r="J13" s="561"/>
      <c r="K13" s="561"/>
      <c r="L13" s="561"/>
      <c r="M13" s="561"/>
      <c r="N13" s="561"/>
      <c r="O13" s="561"/>
      <c r="P13" s="561"/>
      <c r="Q13" s="561"/>
      <c r="R13" s="561"/>
      <c r="S13" s="561"/>
      <c r="T13" s="561"/>
      <c r="U13" s="561"/>
      <c r="V13" s="568"/>
    </row>
    <row r="14" spans="1:22">
      <c r="A14" s="561">
        <v>1.6</v>
      </c>
      <c r="B14" s="587" t="s">
        <v>640</v>
      </c>
      <c r="C14" s="587"/>
      <c r="D14" s="561"/>
      <c r="E14" s="561"/>
      <c r="F14" s="561"/>
      <c r="G14" s="561"/>
      <c r="H14" s="561"/>
      <c r="I14" s="561"/>
      <c r="J14" s="561"/>
      <c r="K14" s="561"/>
      <c r="L14" s="561"/>
      <c r="M14" s="561"/>
      <c r="N14" s="561"/>
      <c r="O14" s="561"/>
      <c r="P14" s="561"/>
      <c r="Q14" s="561"/>
      <c r="R14" s="561"/>
      <c r="S14" s="561"/>
      <c r="T14" s="561"/>
      <c r="U14" s="561"/>
      <c r="V14" s="568"/>
    </row>
    <row r="15" spans="1:22">
      <c r="A15" s="607">
        <v>2</v>
      </c>
      <c r="B15" s="567" t="s">
        <v>641</v>
      </c>
      <c r="C15" s="567"/>
      <c r="D15" s="561"/>
      <c r="E15" s="561"/>
      <c r="F15" s="561"/>
      <c r="G15" s="561"/>
      <c r="H15" s="561"/>
      <c r="I15" s="561"/>
      <c r="J15" s="561"/>
      <c r="K15" s="561"/>
      <c r="L15" s="561"/>
      <c r="M15" s="561"/>
      <c r="N15" s="561"/>
      <c r="O15" s="561"/>
      <c r="P15" s="561"/>
      <c r="Q15" s="561"/>
      <c r="R15" s="561"/>
      <c r="S15" s="561"/>
      <c r="T15" s="561"/>
      <c r="U15" s="561"/>
      <c r="V15" s="568"/>
    </row>
    <row r="16" spans="1:22">
      <c r="A16" s="561">
        <v>2.1</v>
      </c>
      <c r="B16" s="587" t="s">
        <v>635</v>
      </c>
      <c r="C16" s="587"/>
      <c r="D16" s="561"/>
      <c r="E16" s="561"/>
      <c r="F16" s="561"/>
      <c r="G16" s="561"/>
      <c r="H16" s="561"/>
      <c r="I16" s="561"/>
      <c r="J16" s="561"/>
      <c r="K16" s="561"/>
      <c r="L16" s="561"/>
      <c r="M16" s="561"/>
      <c r="N16" s="561"/>
      <c r="O16" s="561"/>
      <c r="P16" s="561"/>
      <c r="Q16" s="561"/>
      <c r="R16" s="561"/>
      <c r="S16" s="561"/>
      <c r="T16" s="561"/>
      <c r="U16" s="561"/>
      <c r="V16" s="568"/>
    </row>
    <row r="17" spans="1:22">
      <c r="A17" s="561">
        <v>2.2000000000000002</v>
      </c>
      <c r="B17" s="587" t="s">
        <v>636</v>
      </c>
      <c r="C17" s="587"/>
      <c r="D17" s="561"/>
      <c r="E17" s="561"/>
      <c r="F17" s="561"/>
      <c r="G17" s="561"/>
      <c r="H17" s="561"/>
      <c r="I17" s="561"/>
      <c r="J17" s="561"/>
      <c r="K17" s="561"/>
      <c r="L17" s="561"/>
      <c r="M17" s="561"/>
      <c r="N17" s="561"/>
      <c r="O17" s="561"/>
      <c r="P17" s="561"/>
      <c r="Q17" s="561"/>
      <c r="R17" s="561"/>
      <c r="S17" s="561"/>
      <c r="T17" s="561"/>
      <c r="U17" s="561"/>
      <c r="V17" s="568"/>
    </row>
    <row r="18" spans="1:22">
      <c r="A18" s="561">
        <v>2.2999999999999998</v>
      </c>
      <c r="B18" s="587" t="s">
        <v>637</v>
      </c>
      <c r="C18" s="587"/>
      <c r="D18" s="561"/>
      <c r="E18" s="561"/>
      <c r="F18" s="561"/>
      <c r="G18" s="561"/>
      <c r="H18" s="561"/>
      <c r="I18" s="561"/>
      <c r="J18" s="561"/>
      <c r="K18" s="561"/>
      <c r="L18" s="561"/>
      <c r="M18" s="561"/>
      <c r="N18" s="561"/>
      <c r="O18" s="561"/>
      <c r="P18" s="561"/>
      <c r="Q18" s="561"/>
      <c r="R18" s="561"/>
      <c r="S18" s="561"/>
      <c r="T18" s="561"/>
      <c r="U18" s="561"/>
      <c r="V18" s="568"/>
    </row>
    <row r="19" spans="1:22">
      <c r="A19" s="561">
        <v>2.4</v>
      </c>
      <c r="B19" s="587" t="s">
        <v>638</v>
      </c>
      <c r="C19" s="587"/>
      <c r="D19" s="561"/>
      <c r="E19" s="561"/>
      <c r="F19" s="561"/>
      <c r="G19" s="561"/>
      <c r="H19" s="561"/>
      <c r="I19" s="561"/>
      <c r="J19" s="561"/>
      <c r="K19" s="561"/>
      <c r="L19" s="561"/>
      <c r="M19" s="561"/>
      <c r="N19" s="561"/>
      <c r="O19" s="561"/>
      <c r="P19" s="561"/>
      <c r="Q19" s="561"/>
      <c r="R19" s="561"/>
      <c r="S19" s="561"/>
      <c r="T19" s="561"/>
      <c r="U19" s="561"/>
      <c r="V19" s="568"/>
    </row>
    <row r="20" spans="1:22">
      <c r="A20" s="561">
        <v>2.5</v>
      </c>
      <c r="B20" s="587" t="s">
        <v>639</v>
      </c>
      <c r="C20" s="587"/>
      <c r="D20" s="561"/>
      <c r="E20" s="561"/>
      <c r="F20" s="561"/>
      <c r="G20" s="561"/>
      <c r="H20" s="561"/>
      <c r="I20" s="561"/>
      <c r="J20" s="561"/>
      <c r="K20" s="561"/>
      <c r="L20" s="561"/>
      <c r="M20" s="561"/>
      <c r="N20" s="561"/>
      <c r="O20" s="561"/>
      <c r="P20" s="561"/>
      <c r="Q20" s="561"/>
      <c r="R20" s="561"/>
      <c r="S20" s="561"/>
      <c r="T20" s="561"/>
      <c r="U20" s="561"/>
      <c r="V20" s="568"/>
    </row>
    <row r="21" spans="1:22">
      <c r="A21" s="561">
        <v>2.6</v>
      </c>
      <c r="B21" s="587" t="s">
        <v>640</v>
      </c>
      <c r="C21" s="587"/>
      <c r="D21" s="561"/>
      <c r="E21" s="561"/>
      <c r="F21" s="561"/>
      <c r="G21" s="561"/>
      <c r="H21" s="561"/>
      <c r="I21" s="561"/>
      <c r="J21" s="561"/>
      <c r="K21" s="561"/>
      <c r="L21" s="561"/>
      <c r="M21" s="561"/>
      <c r="N21" s="561"/>
      <c r="O21" s="561"/>
      <c r="P21" s="561"/>
      <c r="Q21" s="561"/>
      <c r="R21" s="561"/>
      <c r="S21" s="561"/>
      <c r="T21" s="561"/>
      <c r="U21" s="561"/>
      <c r="V21" s="568"/>
    </row>
    <row r="22" spans="1:22">
      <c r="A22" s="607">
        <v>3</v>
      </c>
      <c r="B22" s="567" t="s">
        <v>696</v>
      </c>
      <c r="C22" s="618"/>
      <c r="D22" s="619"/>
      <c r="E22" s="620"/>
      <c r="F22" s="620"/>
      <c r="G22" s="619"/>
      <c r="H22" s="620"/>
      <c r="I22" s="620"/>
      <c r="J22" s="620"/>
      <c r="K22" s="620"/>
      <c r="L22" s="619"/>
      <c r="M22" s="620"/>
      <c r="N22" s="620"/>
      <c r="O22" s="620"/>
      <c r="P22" s="620"/>
      <c r="Q22" s="620"/>
      <c r="R22" s="620"/>
      <c r="S22" s="620"/>
      <c r="T22" s="620"/>
      <c r="U22" s="619"/>
      <c r="V22" s="568"/>
    </row>
    <row r="23" spans="1:22">
      <c r="A23" s="561">
        <v>3.1</v>
      </c>
      <c r="B23" s="587" t="s">
        <v>635</v>
      </c>
      <c r="C23" s="621"/>
      <c r="D23" s="619"/>
      <c r="E23" s="620"/>
      <c r="F23" s="620"/>
      <c r="G23" s="619"/>
      <c r="H23" s="620"/>
      <c r="I23" s="620"/>
      <c r="J23" s="620"/>
      <c r="K23" s="620"/>
      <c r="L23" s="619"/>
      <c r="M23" s="620"/>
      <c r="N23" s="620"/>
      <c r="O23" s="620"/>
      <c r="P23" s="620"/>
      <c r="Q23" s="620"/>
      <c r="R23" s="620"/>
      <c r="S23" s="620"/>
      <c r="T23" s="620"/>
      <c r="U23" s="619"/>
      <c r="V23" s="568"/>
    </row>
    <row r="24" spans="1:22">
      <c r="A24" s="561">
        <v>3.2</v>
      </c>
      <c r="B24" s="587" t="s">
        <v>636</v>
      </c>
      <c r="C24" s="621"/>
      <c r="D24" s="619"/>
      <c r="E24" s="620"/>
      <c r="F24" s="620"/>
      <c r="G24" s="619"/>
      <c r="H24" s="620"/>
      <c r="I24" s="620"/>
      <c r="J24" s="620"/>
      <c r="K24" s="620"/>
      <c r="L24" s="619"/>
      <c r="M24" s="620"/>
      <c r="N24" s="620"/>
      <c r="O24" s="620"/>
      <c r="P24" s="620"/>
      <c r="Q24" s="620"/>
      <c r="R24" s="620"/>
      <c r="S24" s="620"/>
      <c r="T24" s="620"/>
      <c r="U24" s="619"/>
      <c r="V24" s="568"/>
    </row>
    <row r="25" spans="1:22">
      <c r="A25" s="561">
        <v>3.3</v>
      </c>
      <c r="B25" s="587" t="s">
        <v>637</v>
      </c>
      <c r="C25" s="621"/>
      <c r="D25" s="619"/>
      <c r="E25" s="620"/>
      <c r="F25" s="620"/>
      <c r="G25" s="619"/>
      <c r="H25" s="620"/>
      <c r="I25" s="620"/>
      <c r="J25" s="620"/>
      <c r="K25" s="620"/>
      <c r="L25" s="619"/>
      <c r="M25" s="620"/>
      <c r="N25" s="620"/>
      <c r="O25" s="620"/>
      <c r="P25" s="620"/>
      <c r="Q25" s="620"/>
      <c r="R25" s="620"/>
      <c r="S25" s="620"/>
      <c r="T25" s="620"/>
      <c r="U25" s="619"/>
      <c r="V25" s="568"/>
    </row>
    <row r="26" spans="1:22">
      <c r="A26" s="561">
        <v>3.4</v>
      </c>
      <c r="B26" s="587" t="s">
        <v>638</v>
      </c>
      <c r="C26" s="621"/>
      <c r="D26" s="619"/>
      <c r="E26" s="620"/>
      <c r="F26" s="620"/>
      <c r="G26" s="619"/>
      <c r="H26" s="620"/>
      <c r="I26" s="620"/>
      <c r="J26" s="620"/>
      <c r="K26" s="620"/>
      <c r="L26" s="619"/>
      <c r="M26" s="620"/>
      <c r="N26" s="620"/>
      <c r="O26" s="620"/>
      <c r="P26" s="620"/>
      <c r="Q26" s="620"/>
      <c r="R26" s="620"/>
      <c r="S26" s="620"/>
      <c r="T26" s="620"/>
      <c r="U26" s="619"/>
      <c r="V26" s="568"/>
    </row>
    <row r="27" spans="1:22">
      <c r="A27" s="561">
        <v>3.5</v>
      </c>
      <c r="B27" s="587" t="s">
        <v>639</v>
      </c>
      <c r="C27" s="621"/>
      <c r="D27" s="619"/>
      <c r="E27" s="620"/>
      <c r="F27" s="620"/>
      <c r="G27" s="619"/>
      <c r="H27" s="620"/>
      <c r="I27" s="620"/>
      <c r="J27" s="620"/>
      <c r="K27" s="620"/>
      <c r="L27" s="619"/>
      <c r="M27" s="620"/>
      <c r="N27" s="620"/>
      <c r="O27" s="620"/>
      <c r="P27" s="620"/>
      <c r="Q27" s="620"/>
      <c r="R27" s="620"/>
      <c r="S27" s="620"/>
      <c r="T27" s="620"/>
      <c r="U27" s="619"/>
      <c r="V27" s="568"/>
    </row>
    <row r="28" spans="1:22">
      <c r="A28" s="561">
        <v>3.6</v>
      </c>
      <c r="B28" s="587" t="s">
        <v>640</v>
      </c>
      <c r="C28" s="621"/>
      <c r="D28" s="619"/>
      <c r="E28" s="620"/>
      <c r="F28" s="620"/>
      <c r="G28" s="619"/>
      <c r="H28" s="620"/>
      <c r="I28" s="620"/>
      <c r="J28" s="620"/>
      <c r="K28" s="620"/>
      <c r="L28" s="619"/>
      <c r="M28" s="620"/>
      <c r="N28" s="620"/>
      <c r="O28" s="620"/>
      <c r="P28" s="620"/>
      <c r="Q28" s="620"/>
      <c r="R28" s="620"/>
      <c r="S28" s="620"/>
      <c r="T28" s="620"/>
      <c r="U28" s="619"/>
      <c r="V28" s="56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B26" sqref="B26"/>
    </sheetView>
  </sheetViews>
  <sheetFormatPr defaultColWidth="9.1796875" defaultRowHeight="12"/>
  <cols>
    <col min="1" max="1" width="11.81640625" style="565" bestFit="1" customWidth="1"/>
    <col min="2" max="2" width="90.26953125" style="565" bestFit="1" customWidth="1"/>
    <col min="3" max="3" width="19.6328125" style="565" customWidth="1"/>
    <col min="4" max="4" width="21.08984375" style="565" customWidth="1"/>
    <col min="5" max="5" width="17.08984375" style="565" customWidth="1"/>
    <col min="6" max="6" width="22.26953125" style="565" customWidth="1"/>
    <col min="7" max="7" width="19.26953125" style="565" customWidth="1"/>
    <col min="8" max="8" width="17.08984375" style="565" customWidth="1"/>
    <col min="9" max="14" width="22.26953125" style="565" customWidth="1"/>
    <col min="15" max="15" width="23" style="565" customWidth="1"/>
    <col min="16" max="16" width="21.7265625" style="565" bestFit="1" customWidth="1"/>
    <col min="17" max="19" width="19" style="565" bestFit="1" customWidth="1"/>
    <col min="20" max="20" width="14.7265625" style="565" customWidth="1"/>
    <col min="21" max="21" width="20" style="565" customWidth="1"/>
    <col min="22" max="16384" width="9.1796875" style="565"/>
  </cols>
  <sheetData>
    <row r="1" spans="1:21" ht="13">
      <c r="A1" s="555" t="s">
        <v>32</v>
      </c>
      <c r="B1" s="3">
        <f>'Info '!C2</f>
        <v>0</v>
      </c>
    </row>
    <row r="2" spans="1:21" ht="13">
      <c r="A2" s="556" t="s">
        <v>33</v>
      </c>
      <c r="B2" s="592">
        <f>'1. key ratios '!B2</f>
        <v>44469</v>
      </c>
      <c r="C2" s="592"/>
    </row>
    <row r="3" spans="1:21">
      <c r="A3" s="557" t="s">
        <v>643</v>
      </c>
    </row>
    <row r="5" spans="1:21" ht="13.5" customHeight="1">
      <c r="A5" s="721" t="s">
        <v>644</v>
      </c>
      <c r="B5" s="722"/>
      <c r="C5" s="730" t="s">
        <v>645</v>
      </c>
      <c r="D5" s="731"/>
      <c r="E5" s="731"/>
      <c r="F5" s="731"/>
      <c r="G5" s="731"/>
      <c r="H5" s="731"/>
      <c r="I5" s="731"/>
      <c r="J5" s="731"/>
      <c r="K5" s="731"/>
      <c r="L5" s="731"/>
      <c r="M5" s="731"/>
      <c r="N5" s="731"/>
      <c r="O5" s="731"/>
      <c r="P5" s="731"/>
      <c r="Q5" s="731"/>
      <c r="R5" s="731"/>
      <c r="S5" s="731"/>
      <c r="T5" s="732"/>
      <c r="U5" s="604"/>
    </row>
    <row r="6" spans="1:21">
      <c r="A6" s="723"/>
      <c r="B6" s="724"/>
      <c r="C6" s="714" t="s">
        <v>110</v>
      </c>
      <c r="D6" s="727" t="s">
        <v>646</v>
      </c>
      <c r="E6" s="727"/>
      <c r="F6" s="728"/>
      <c r="G6" s="729" t="s">
        <v>647</v>
      </c>
      <c r="H6" s="727"/>
      <c r="I6" s="727"/>
      <c r="J6" s="727"/>
      <c r="K6" s="728"/>
      <c r="L6" s="717" t="s">
        <v>648</v>
      </c>
      <c r="M6" s="718"/>
      <c r="N6" s="718"/>
      <c r="O6" s="718"/>
      <c r="P6" s="718"/>
      <c r="Q6" s="718"/>
      <c r="R6" s="718"/>
      <c r="S6" s="718"/>
      <c r="T6" s="719"/>
      <c r="U6" s="591"/>
    </row>
    <row r="7" spans="1:21">
      <c r="A7" s="725"/>
      <c r="B7" s="726"/>
      <c r="C7" s="715"/>
      <c r="E7" s="585" t="s">
        <v>621</v>
      </c>
      <c r="F7" s="597" t="s">
        <v>622</v>
      </c>
      <c r="H7" s="585" t="s">
        <v>621</v>
      </c>
      <c r="I7" s="597" t="s">
        <v>623</v>
      </c>
      <c r="J7" s="597" t="s">
        <v>624</v>
      </c>
      <c r="K7" s="597" t="s">
        <v>625</v>
      </c>
      <c r="L7" s="608"/>
      <c r="M7" s="585" t="s">
        <v>626</v>
      </c>
      <c r="N7" s="597" t="s">
        <v>624</v>
      </c>
      <c r="O7" s="597" t="s">
        <v>627</v>
      </c>
      <c r="P7" s="597" t="s">
        <v>628</v>
      </c>
      <c r="Q7" s="597" t="s">
        <v>629</v>
      </c>
      <c r="R7" s="597" t="s">
        <v>630</v>
      </c>
      <c r="S7" s="597" t="s">
        <v>631</v>
      </c>
      <c r="T7" s="606" t="s">
        <v>632</v>
      </c>
      <c r="U7" s="604"/>
    </row>
    <row r="8" spans="1:21">
      <c r="A8" s="608">
        <v>1</v>
      </c>
      <c r="B8" s="603" t="s">
        <v>634</v>
      </c>
      <c r="C8" s="603"/>
      <c r="D8" s="561"/>
      <c r="E8" s="561"/>
      <c r="F8" s="561"/>
      <c r="G8" s="561"/>
      <c r="H8" s="561"/>
      <c r="I8" s="561"/>
      <c r="J8" s="561"/>
      <c r="K8" s="561"/>
      <c r="L8" s="561"/>
      <c r="M8" s="561"/>
      <c r="N8" s="561"/>
      <c r="O8" s="561"/>
      <c r="P8" s="561"/>
      <c r="Q8" s="561"/>
      <c r="R8" s="561"/>
      <c r="S8" s="561"/>
      <c r="T8" s="561"/>
      <c r="U8" s="568"/>
    </row>
    <row r="9" spans="1:21">
      <c r="A9" s="587">
        <v>1.1000000000000001</v>
      </c>
      <c r="B9" s="587" t="s">
        <v>649</v>
      </c>
      <c r="C9" s="587"/>
      <c r="D9" s="561"/>
      <c r="E9" s="561"/>
      <c r="F9" s="561"/>
      <c r="G9" s="561"/>
      <c r="H9" s="561"/>
      <c r="I9" s="561"/>
      <c r="J9" s="561"/>
      <c r="K9" s="561"/>
      <c r="L9" s="561"/>
      <c r="M9" s="561"/>
      <c r="N9" s="561"/>
      <c r="O9" s="561"/>
      <c r="P9" s="561"/>
      <c r="Q9" s="561"/>
      <c r="R9" s="561"/>
      <c r="S9" s="561"/>
      <c r="T9" s="561"/>
      <c r="U9" s="568"/>
    </row>
    <row r="10" spans="1:21">
      <c r="A10" s="609" t="s">
        <v>16</v>
      </c>
      <c r="B10" s="609" t="s">
        <v>650</v>
      </c>
      <c r="C10" s="609"/>
      <c r="D10" s="561"/>
      <c r="E10" s="561"/>
      <c r="F10" s="561"/>
      <c r="G10" s="561"/>
      <c r="H10" s="561"/>
      <c r="I10" s="561"/>
      <c r="J10" s="561"/>
      <c r="K10" s="561"/>
      <c r="L10" s="561"/>
      <c r="M10" s="561"/>
      <c r="N10" s="561"/>
      <c r="O10" s="561"/>
      <c r="P10" s="561"/>
      <c r="Q10" s="561"/>
      <c r="R10" s="561"/>
      <c r="S10" s="561"/>
      <c r="T10" s="561"/>
      <c r="U10" s="568"/>
    </row>
    <row r="11" spans="1:21">
      <c r="A11" s="577" t="s">
        <v>651</v>
      </c>
      <c r="B11" s="577" t="s">
        <v>652</v>
      </c>
      <c r="C11" s="577"/>
      <c r="D11" s="561"/>
      <c r="E11" s="561"/>
      <c r="F11" s="561"/>
      <c r="G11" s="561"/>
      <c r="H11" s="561"/>
      <c r="I11" s="561"/>
      <c r="J11" s="561"/>
      <c r="K11" s="561"/>
      <c r="L11" s="561"/>
      <c r="M11" s="561"/>
      <c r="N11" s="561"/>
      <c r="O11" s="561"/>
      <c r="P11" s="561"/>
      <c r="Q11" s="561"/>
      <c r="R11" s="561"/>
      <c r="S11" s="561"/>
      <c r="T11" s="561"/>
      <c r="U11" s="568"/>
    </row>
    <row r="12" spans="1:21">
      <c r="A12" s="577" t="s">
        <v>653</v>
      </c>
      <c r="B12" s="577" t="s">
        <v>654</v>
      </c>
      <c r="C12" s="577"/>
      <c r="D12" s="561"/>
      <c r="E12" s="561"/>
      <c r="F12" s="561"/>
      <c r="G12" s="561"/>
      <c r="H12" s="561"/>
      <c r="I12" s="561"/>
      <c r="J12" s="561"/>
      <c r="K12" s="561"/>
      <c r="L12" s="561"/>
      <c r="M12" s="561"/>
      <c r="N12" s="561"/>
      <c r="O12" s="561"/>
      <c r="P12" s="561"/>
      <c r="Q12" s="561"/>
      <c r="R12" s="561"/>
      <c r="S12" s="561"/>
      <c r="T12" s="561"/>
      <c r="U12" s="568"/>
    </row>
    <row r="13" spans="1:21">
      <c r="A13" s="577" t="s">
        <v>655</v>
      </c>
      <c r="B13" s="577" t="s">
        <v>656</v>
      </c>
      <c r="C13" s="577"/>
      <c r="D13" s="561"/>
      <c r="E13" s="561"/>
      <c r="F13" s="561"/>
      <c r="G13" s="561"/>
      <c r="H13" s="561"/>
      <c r="I13" s="561"/>
      <c r="J13" s="561"/>
      <c r="K13" s="561"/>
      <c r="L13" s="561"/>
      <c r="M13" s="561"/>
      <c r="N13" s="561"/>
      <c r="O13" s="561"/>
      <c r="P13" s="561"/>
      <c r="Q13" s="561"/>
      <c r="R13" s="561"/>
      <c r="S13" s="561"/>
      <c r="T13" s="561"/>
      <c r="U13" s="568"/>
    </row>
    <row r="14" spans="1:21">
      <c r="A14" s="577" t="s">
        <v>657</v>
      </c>
      <c r="B14" s="577" t="s">
        <v>658</v>
      </c>
      <c r="C14" s="577"/>
      <c r="D14" s="561"/>
      <c r="E14" s="561"/>
      <c r="F14" s="561"/>
      <c r="G14" s="561"/>
      <c r="H14" s="561"/>
      <c r="I14" s="561"/>
      <c r="J14" s="561"/>
      <c r="K14" s="561"/>
      <c r="L14" s="561"/>
      <c r="M14" s="561"/>
      <c r="N14" s="561"/>
      <c r="O14" s="561"/>
      <c r="P14" s="561"/>
      <c r="Q14" s="561"/>
      <c r="R14" s="561"/>
      <c r="S14" s="561"/>
      <c r="T14" s="561"/>
      <c r="U14" s="568"/>
    </row>
    <row r="15" spans="1:21">
      <c r="A15" s="578">
        <v>1.2</v>
      </c>
      <c r="B15" s="578" t="s">
        <v>659</v>
      </c>
      <c r="C15" s="578"/>
      <c r="D15" s="561"/>
      <c r="E15" s="561"/>
      <c r="F15" s="561"/>
      <c r="G15" s="561"/>
      <c r="H15" s="561"/>
      <c r="I15" s="561"/>
      <c r="J15" s="561"/>
      <c r="K15" s="561"/>
      <c r="L15" s="561"/>
      <c r="M15" s="561"/>
      <c r="N15" s="561"/>
      <c r="O15" s="561"/>
      <c r="P15" s="561"/>
      <c r="Q15" s="561"/>
      <c r="R15" s="561"/>
      <c r="S15" s="561"/>
      <c r="T15" s="561"/>
      <c r="U15" s="568"/>
    </row>
    <row r="16" spans="1:21">
      <c r="A16" s="610">
        <v>1.3</v>
      </c>
      <c r="B16" s="578" t="s">
        <v>707</v>
      </c>
      <c r="C16" s="561"/>
      <c r="D16" s="561"/>
      <c r="E16" s="561"/>
      <c r="F16" s="561"/>
      <c r="G16" s="561"/>
      <c r="H16" s="561"/>
      <c r="I16" s="561"/>
      <c r="J16" s="561"/>
      <c r="K16" s="561"/>
      <c r="L16" s="561"/>
      <c r="M16" s="561"/>
      <c r="N16" s="561"/>
      <c r="O16" s="561"/>
      <c r="P16" s="561"/>
      <c r="Q16" s="561"/>
      <c r="R16" s="561"/>
      <c r="S16" s="561"/>
      <c r="T16" s="561"/>
      <c r="U16" s="568"/>
    </row>
    <row r="17" spans="1:21">
      <c r="A17" s="581" t="s">
        <v>660</v>
      </c>
      <c r="B17" s="579" t="s">
        <v>661</v>
      </c>
      <c r="C17" s="579"/>
      <c r="D17" s="561"/>
      <c r="E17" s="561"/>
      <c r="F17" s="561"/>
      <c r="G17" s="561"/>
      <c r="H17" s="561"/>
      <c r="I17" s="561"/>
      <c r="J17" s="561"/>
      <c r="K17" s="561"/>
      <c r="L17" s="561"/>
      <c r="M17" s="561"/>
      <c r="N17" s="561"/>
      <c r="O17" s="561"/>
      <c r="P17" s="561"/>
      <c r="Q17" s="561"/>
      <c r="R17" s="561"/>
      <c r="S17" s="561"/>
      <c r="T17" s="561"/>
      <c r="U17" s="568"/>
    </row>
    <row r="18" spans="1:21">
      <c r="A18" s="580" t="s">
        <v>662</v>
      </c>
      <c r="B18" s="580" t="s">
        <v>663</v>
      </c>
      <c r="C18" s="580"/>
      <c r="D18" s="561"/>
      <c r="E18" s="561"/>
      <c r="F18" s="561"/>
      <c r="G18" s="561"/>
      <c r="H18" s="561"/>
      <c r="I18" s="561"/>
      <c r="J18" s="561"/>
      <c r="K18" s="561"/>
      <c r="L18" s="561"/>
      <c r="M18" s="561"/>
      <c r="N18" s="561"/>
      <c r="O18" s="561"/>
      <c r="P18" s="561"/>
      <c r="Q18" s="561"/>
      <c r="R18" s="561"/>
      <c r="S18" s="561"/>
      <c r="T18" s="561"/>
      <c r="U18" s="568"/>
    </row>
    <row r="19" spans="1:21">
      <c r="A19" s="581" t="s">
        <v>664</v>
      </c>
      <c r="B19" s="581" t="s">
        <v>665</v>
      </c>
      <c r="C19" s="581"/>
      <c r="D19" s="561"/>
      <c r="E19" s="561"/>
      <c r="F19" s="561"/>
      <c r="G19" s="561"/>
      <c r="H19" s="561"/>
      <c r="I19" s="561"/>
      <c r="J19" s="561"/>
      <c r="K19" s="561"/>
      <c r="L19" s="561"/>
      <c r="M19" s="561"/>
      <c r="N19" s="561"/>
      <c r="O19" s="561"/>
      <c r="P19" s="561"/>
      <c r="Q19" s="561"/>
      <c r="R19" s="561"/>
      <c r="S19" s="561"/>
      <c r="T19" s="561"/>
      <c r="U19" s="568"/>
    </row>
    <row r="20" spans="1:21">
      <c r="A20" s="580" t="s">
        <v>666</v>
      </c>
      <c r="B20" s="580" t="s">
        <v>663</v>
      </c>
      <c r="C20" s="580"/>
      <c r="D20" s="561"/>
      <c r="E20" s="561"/>
      <c r="F20" s="561"/>
      <c r="G20" s="561"/>
      <c r="H20" s="561"/>
      <c r="I20" s="561"/>
      <c r="J20" s="561"/>
      <c r="K20" s="561"/>
      <c r="L20" s="561"/>
      <c r="M20" s="561"/>
      <c r="N20" s="561"/>
      <c r="O20" s="561"/>
      <c r="P20" s="561"/>
      <c r="Q20" s="561"/>
      <c r="R20" s="561"/>
      <c r="S20" s="561"/>
      <c r="T20" s="561"/>
      <c r="U20" s="568"/>
    </row>
    <row r="21" spans="1:21">
      <c r="A21" s="582">
        <v>1.4</v>
      </c>
      <c r="B21" s="583" t="s">
        <v>667</v>
      </c>
      <c r="C21" s="583"/>
      <c r="D21" s="561"/>
      <c r="E21" s="561"/>
      <c r="F21" s="561"/>
      <c r="G21" s="561"/>
      <c r="H21" s="561"/>
      <c r="I21" s="561"/>
      <c r="J21" s="561"/>
      <c r="K21" s="561"/>
      <c r="L21" s="561"/>
      <c r="M21" s="561"/>
      <c r="N21" s="561"/>
      <c r="O21" s="561"/>
      <c r="P21" s="561"/>
      <c r="Q21" s="561"/>
      <c r="R21" s="561"/>
      <c r="S21" s="561"/>
      <c r="T21" s="561"/>
      <c r="U21" s="568"/>
    </row>
    <row r="22" spans="1:21">
      <c r="A22" s="582">
        <v>1.5</v>
      </c>
      <c r="B22" s="583" t="s">
        <v>668</v>
      </c>
      <c r="C22" s="583"/>
      <c r="D22" s="561"/>
      <c r="E22" s="561"/>
      <c r="F22" s="561"/>
      <c r="G22" s="561"/>
      <c r="H22" s="561"/>
      <c r="I22" s="561"/>
      <c r="J22" s="561"/>
      <c r="K22" s="561"/>
      <c r="L22" s="561"/>
      <c r="M22" s="561"/>
      <c r="N22" s="561"/>
      <c r="O22" s="561"/>
      <c r="P22" s="561"/>
      <c r="Q22" s="561"/>
      <c r="R22" s="561"/>
      <c r="S22" s="561"/>
      <c r="T22" s="561"/>
      <c r="U22" s="56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D6" sqref="D6:H6"/>
    </sheetView>
  </sheetViews>
  <sheetFormatPr defaultColWidth="9.1796875" defaultRowHeight="12"/>
  <cols>
    <col min="1" max="1" width="11.81640625" style="565" bestFit="1" customWidth="1"/>
    <col min="2" max="2" width="93.453125" style="565" customWidth="1"/>
    <col min="3" max="3" width="14.6328125" style="565" customWidth="1"/>
    <col min="4" max="5" width="11.453125" style="565" customWidth="1"/>
    <col min="6" max="7" width="11.453125" style="612" customWidth="1"/>
    <col min="8" max="9" width="11.453125" style="565" customWidth="1"/>
    <col min="10" max="14" width="11.453125" style="612" customWidth="1"/>
    <col min="15" max="15" width="18.81640625" style="565" bestFit="1" customWidth="1"/>
    <col min="16" max="16384" width="9.1796875" style="565"/>
  </cols>
  <sheetData>
    <row r="1" spans="1:15" ht="13">
      <c r="A1" s="555" t="s">
        <v>32</v>
      </c>
      <c r="B1" s="3">
        <f>'Info '!C2</f>
        <v>0</v>
      </c>
      <c r="F1" s="565"/>
      <c r="G1" s="565"/>
      <c r="J1" s="565"/>
      <c r="K1" s="565"/>
      <c r="L1" s="565"/>
      <c r="M1" s="565"/>
      <c r="N1" s="565"/>
    </row>
    <row r="2" spans="1:15" ht="13">
      <c r="A2" s="556" t="s">
        <v>33</v>
      </c>
      <c r="B2" s="592">
        <f>'1. key ratios '!B2</f>
        <v>44469</v>
      </c>
      <c r="F2" s="565"/>
      <c r="G2" s="565"/>
      <c r="J2" s="565"/>
      <c r="K2" s="565"/>
      <c r="L2" s="565"/>
      <c r="M2" s="565"/>
      <c r="N2" s="565"/>
    </row>
    <row r="3" spans="1:15">
      <c r="A3" s="557" t="s">
        <v>669</v>
      </c>
      <c r="F3" s="565"/>
      <c r="G3" s="565"/>
      <c r="J3" s="565"/>
      <c r="K3" s="565"/>
      <c r="L3" s="565"/>
      <c r="M3" s="565"/>
      <c r="N3" s="565"/>
    </row>
    <row r="4" spans="1:15">
      <c r="F4" s="565"/>
      <c r="G4" s="565"/>
      <c r="J4" s="565"/>
      <c r="K4" s="565"/>
      <c r="L4" s="565"/>
      <c r="M4" s="565"/>
      <c r="N4" s="565"/>
    </row>
    <row r="5" spans="1:15" ht="46.5" customHeight="1">
      <c r="A5" s="688" t="s">
        <v>695</v>
      </c>
      <c r="B5" s="689"/>
      <c r="C5" s="733" t="s">
        <v>670</v>
      </c>
      <c r="D5" s="734"/>
      <c r="E5" s="734"/>
      <c r="F5" s="734"/>
      <c r="G5" s="734"/>
      <c r="H5" s="735"/>
      <c r="I5" s="733" t="s">
        <v>671</v>
      </c>
      <c r="J5" s="736"/>
      <c r="K5" s="736"/>
      <c r="L5" s="736"/>
      <c r="M5" s="736"/>
      <c r="N5" s="737"/>
      <c r="O5" s="738" t="s">
        <v>672</v>
      </c>
    </row>
    <row r="6" spans="1:15" ht="75" customHeight="1">
      <c r="A6" s="692"/>
      <c r="B6" s="693"/>
      <c r="C6" s="584"/>
      <c r="D6" s="585" t="s">
        <v>673</v>
      </c>
      <c r="E6" s="585" t="s">
        <v>674</v>
      </c>
      <c r="F6" s="585" t="s">
        <v>675</v>
      </c>
      <c r="G6" s="585" t="s">
        <v>676</v>
      </c>
      <c r="H6" s="585" t="s">
        <v>677</v>
      </c>
      <c r="I6" s="590"/>
      <c r="J6" s="585" t="s">
        <v>673</v>
      </c>
      <c r="K6" s="585" t="s">
        <v>674</v>
      </c>
      <c r="L6" s="585" t="s">
        <v>675</v>
      </c>
      <c r="M6" s="585" t="s">
        <v>676</v>
      </c>
      <c r="N6" s="585" t="s">
        <v>677</v>
      </c>
      <c r="O6" s="739"/>
    </row>
    <row r="7" spans="1:15">
      <c r="A7" s="561">
        <v>1</v>
      </c>
      <c r="B7" s="566" t="s">
        <v>698</v>
      </c>
      <c r="C7" s="566"/>
      <c r="D7" s="561"/>
      <c r="E7" s="561"/>
      <c r="F7" s="611"/>
      <c r="G7" s="611"/>
      <c r="H7" s="561"/>
      <c r="I7" s="561"/>
      <c r="J7" s="611"/>
      <c r="K7" s="611"/>
      <c r="L7" s="611"/>
      <c r="M7" s="611"/>
      <c r="N7" s="611"/>
      <c r="O7" s="561"/>
    </row>
    <row r="8" spans="1:15">
      <c r="A8" s="561">
        <v>2</v>
      </c>
      <c r="B8" s="566" t="s">
        <v>568</v>
      </c>
      <c r="C8" s="566"/>
      <c r="D8" s="561"/>
      <c r="E8" s="561"/>
      <c r="F8" s="597"/>
      <c r="G8" s="597"/>
      <c r="H8" s="561"/>
      <c r="I8" s="561"/>
      <c r="J8" s="597"/>
      <c r="K8" s="597"/>
      <c r="L8" s="597"/>
      <c r="M8" s="597"/>
      <c r="N8" s="597"/>
      <c r="O8" s="561"/>
    </row>
    <row r="9" spans="1:15">
      <c r="A9" s="561">
        <v>3</v>
      </c>
      <c r="B9" s="566" t="s">
        <v>569</v>
      </c>
      <c r="C9" s="566"/>
      <c r="D9" s="561"/>
      <c r="E9" s="561"/>
      <c r="F9" s="596"/>
      <c r="G9" s="596"/>
      <c r="H9" s="561"/>
      <c r="I9" s="561"/>
      <c r="J9" s="596"/>
      <c r="K9" s="596"/>
      <c r="L9" s="596"/>
      <c r="M9" s="596"/>
      <c r="N9" s="596"/>
      <c r="O9" s="561"/>
    </row>
    <row r="10" spans="1:15">
      <c r="A10" s="561">
        <v>4</v>
      </c>
      <c r="B10" s="566" t="s">
        <v>699</v>
      </c>
      <c r="C10" s="566"/>
      <c r="D10" s="561"/>
      <c r="E10" s="561"/>
      <c r="F10" s="596"/>
      <c r="G10" s="596"/>
      <c r="H10" s="561"/>
      <c r="I10" s="561"/>
      <c r="J10" s="596"/>
      <c r="K10" s="596"/>
      <c r="L10" s="596"/>
      <c r="M10" s="596"/>
      <c r="N10" s="596"/>
      <c r="O10" s="561"/>
    </row>
    <row r="11" spans="1:15">
      <c r="A11" s="561">
        <v>5</v>
      </c>
      <c r="B11" s="566" t="s">
        <v>570</v>
      </c>
      <c r="C11" s="566"/>
      <c r="D11" s="561"/>
      <c r="E11" s="561"/>
      <c r="F11" s="596"/>
      <c r="G11" s="596"/>
      <c r="H11" s="561"/>
      <c r="I11" s="561"/>
      <c r="J11" s="596"/>
      <c r="K11" s="596"/>
      <c r="L11" s="596"/>
      <c r="M11" s="596"/>
      <c r="N11" s="596"/>
      <c r="O11" s="561"/>
    </row>
    <row r="12" spans="1:15">
      <c r="A12" s="561">
        <v>6</v>
      </c>
      <c r="B12" s="566" t="s">
        <v>571</v>
      </c>
      <c r="C12" s="566"/>
      <c r="D12" s="561"/>
      <c r="E12" s="561"/>
      <c r="F12" s="596"/>
      <c r="G12" s="596"/>
      <c r="H12" s="561"/>
      <c r="I12" s="561"/>
      <c r="J12" s="596"/>
      <c r="K12" s="596"/>
      <c r="L12" s="596"/>
      <c r="M12" s="596"/>
      <c r="N12" s="596"/>
      <c r="O12" s="561"/>
    </row>
    <row r="13" spans="1:15">
      <c r="A13" s="561">
        <v>7</v>
      </c>
      <c r="B13" s="566" t="s">
        <v>572</v>
      </c>
      <c r="C13" s="566"/>
      <c r="D13" s="561"/>
      <c r="E13" s="561"/>
      <c r="F13" s="596"/>
      <c r="G13" s="596"/>
      <c r="H13" s="561"/>
      <c r="I13" s="561"/>
      <c r="J13" s="596"/>
      <c r="K13" s="596"/>
      <c r="L13" s="596"/>
      <c r="M13" s="596"/>
      <c r="N13" s="596"/>
      <c r="O13" s="561"/>
    </row>
    <row r="14" spans="1:15">
      <c r="A14" s="561">
        <v>8</v>
      </c>
      <c r="B14" s="566" t="s">
        <v>573</v>
      </c>
      <c r="C14" s="566"/>
      <c r="D14" s="561"/>
      <c r="E14" s="561"/>
      <c r="F14" s="596"/>
      <c r="G14" s="596"/>
      <c r="H14" s="561"/>
      <c r="I14" s="561"/>
      <c r="J14" s="596"/>
      <c r="K14" s="596"/>
      <c r="L14" s="596"/>
      <c r="M14" s="596"/>
      <c r="N14" s="596"/>
      <c r="O14" s="561"/>
    </row>
    <row r="15" spans="1:15">
      <c r="A15" s="561">
        <v>9</v>
      </c>
      <c r="B15" s="566" t="s">
        <v>574</v>
      </c>
      <c r="C15" s="566"/>
      <c r="D15" s="561"/>
      <c r="E15" s="561"/>
      <c r="F15" s="596"/>
      <c r="G15" s="596"/>
      <c r="H15" s="561"/>
      <c r="I15" s="561"/>
      <c r="J15" s="596"/>
      <c r="K15" s="596"/>
      <c r="L15" s="596"/>
      <c r="M15" s="596"/>
      <c r="N15" s="596"/>
      <c r="O15" s="561"/>
    </row>
    <row r="16" spans="1:15">
      <c r="A16" s="561">
        <v>10</v>
      </c>
      <c r="B16" s="566" t="s">
        <v>575</v>
      </c>
      <c r="C16" s="566"/>
      <c r="D16" s="561"/>
      <c r="E16" s="561"/>
      <c r="F16" s="596"/>
      <c r="G16" s="596"/>
      <c r="H16" s="561"/>
      <c r="I16" s="561"/>
      <c r="J16" s="596"/>
      <c r="K16" s="596"/>
      <c r="L16" s="596"/>
      <c r="M16" s="596"/>
      <c r="N16" s="596"/>
      <c r="O16" s="561"/>
    </row>
    <row r="17" spans="1:15">
      <c r="A17" s="561">
        <v>11</v>
      </c>
      <c r="B17" s="566" t="s">
        <v>576</v>
      </c>
      <c r="C17" s="566"/>
      <c r="D17" s="561"/>
      <c r="E17" s="561"/>
      <c r="F17" s="596"/>
      <c r="G17" s="596"/>
      <c r="H17" s="561"/>
      <c r="I17" s="561"/>
      <c r="J17" s="596"/>
      <c r="K17" s="596"/>
      <c r="L17" s="596"/>
      <c r="M17" s="596"/>
      <c r="N17" s="596"/>
      <c r="O17" s="561"/>
    </row>
    <row r="18" spans="1:15">
      <c r="A18" s="561">
        <v>12</v>
      </c>
      <c r="B18" s="566" t="s">
        <v>577</v>
      </c>
      <c r="C18" s="566"/>
      <c r="D18" s="561"/>
      <c r="E18" s="561"/>
      <c r="F18" s="596"/>
      <c r="G18" s="596"/>
      <c r="H18" s="561"/>
      <c r="I18" s="561"/>
      <c r="J18" s="596"/>
      <c r="K18" s="596"/>
      <c r="L18" s="596"/>
      <c r="M18" s="596"/>
      <c r="N18" s="596"/>
      <c r="O18" s="561"/>
    </row>
    <row r="19" spans="1:15">
      <c r="A19" s="561">
        <v>13</v>
      </c>
      <c r="B19" s="566" t="s">
        <v>578</v>
      </c>
      <c r="C19" s="566"/>
      <c r="D19" s="561"/>
      <c r="E19" s="561"/>
      <c r="F19" s="596"/>
      <c r="G19" s="596"/>
      <c r="H19" s="561"/>
      <c r="I19" s="561"/>
      <c r="J19" s="596"/>
      <c r="K19" s="596"/>
      <c r="L19" s="596"/>
      <c r="M19" s="596"/>
      <c r="N19" s="596"/>
      <c r="O19" s="561"/>
    </row>
    <row r="20" spans="1:15">
      <c r="A20" s="561">
        <v>14</v>
      </c>
      <c r="B20" s="566" t="s">
        <v>579</v>
      </c>
      <c r="C20" s="566"/>
      <c r="D20" s="561"/>
      <c r="E20" s="561"/>
      <c r="F20" s="596"/>
      <c r="G20" s="596"/>
      <c r="H20" s="561"/>
      <c r="I20" s="561"/>
      <c r="J20" s="596"/>
      <c r="K20" s="596"/>
      <c r="L20" s="596"/>
      <c r="M20" s="596"/>
      <c r="N20" s="596"/>
      <c r="O20" s="561"/>
    </row>
    <row r="21" spans="1:15">
      <c r="A21" s="561">
        <v>15</v>
      </c>
      <c r="B21" s="566" t="s">
        <v>580</v>
      </c>
      <c r="C21" s="566"/>
      <c r="D21" s="561"/>
      <c r="E21" s="561"/>
      <c r="F21" s="596"/>
      <c r="G21" s="596"/>
      <c r="H21" s="561"/>
      <c r="I21" s="561"/>
      <c r="J21" s="596"/>
      <c r="K21" s="596"/>
      <c r="L21" s="596"/>
      <c r="M21" s="596"/>
      <c r="N21" s="596"/>
      <c r="O21" s="561"/>
    </row>
    <row r="22" spans="1:15">
      <c r="A22" s="561">
        <v>16</v>
      </c>
      <c r="B22" s="566" t="s">
        <v>581</v>
      </c>
      <c r="C22" s="566"/>
      <c r="D22" s="561"/>
      <c r="E22" s="561"/>
      <c r="F22" s="596"/>
      <c r="G22" s="596"/>
      <c r="H22" s="561"/>
      <c r="I22" s="561"/>
      <c r="J22" s="596"/>
      <c r="K22" s="596"/>
      <c r="L22" s="596"/>
      <c r="M22" s="596"/>
      <c r="N22" s="596"/>
      <c r="O22" s="561"/>
    </row>
    <row r="23" spans="1:15">
      <c r="A23" s="561">
        <v>17</v>
      </c>
      <c r="B23" s="566" t="s">
        <v>702</v>
      </c>
      <c r="C23" s="566"/>
      <c r="D23" s="561"/>
      <c r="E23" s="561"/>
      <c r="F23" s="596"/>
      <c r="G23" s="596"/>
      <c r="H23" s="561"/>
      <c r="I23" s="561"/>
      <c r="J23" s="596"/>
      <c r="K23" s="596"/>
      <c r="L23" s="596"/>
      <c r="M23" s="596"/>
      <c r="N23" s="596"/>
      <c r="O23" s="561"/>
    </row>
    <row r="24" spans="1:15">
      <c r="A24" s="561">
        <v>18</v>
      </c>
      <c r="B24" s="566" t="s">
        <v>582</v>
      </c>
      <c r="C24" s="566"/>
      <c r="D24" s="561"/>
      <c r="E24" s="561"/>
      <c r="F24" s="596"/>
      <c r="G24" s="596"/>
      <c r="H24" s="561"/>
      <c r="I24" s="561"/>
      <c r="J24" s="596"/>
      <c r="K24" s="596"/>
      <c r="L24" s="596"/>
      <c r="M24" s="596"/>
      <c r="N24" s="596"/>
      <c r="O24" s="561"/>
    </row>
    <row r="25" spans="1:15">
      <c r="A25" s="561">
        <v>19</v>
      </c>
      <c r="B25" s="566" t="s">
        <v>583</v>
      </c>
      <c r="C25" s="566"/>
      <c r="D25" s="561"/>
      <c r="E25" s="561"/>
      <c r="F25" s="596"/>
      <c r="G25" s="596"/>
      <c r="H25" s="561"/>
      <c r="I25" s="561"/>
      <c r="J25" s="596"/>
      <c r="K25" s="596"/>
      <c r="L25" s="596"/>
      <c r="M25" s="596"/>
      <c r="N25" s="596"/>
      <c r="O25" s="561"/>
    </row>
    <row r="26" spans="1:15">
      <c r="A26" s="561">
        <v>20</v>
      </c>
      <c r="B26" s="566" t="s">
        <v>701</v>
      </c>
      <c r="C26" s="566"/>
      <c r="D26" s="561"/>
      <c r="E26" s="561"/>
      <c r="F26" s="596"/>
      <c r="G26" s="596"/>
      <c r="H26" s="561"/>
      <c r="I26" s="561"/>
      <c r="J26" s="596"/>
      <c r="K26" s="596"/>
      <c r="L26" s="596"/>
      <c r="M26" s="596"/>
      <c r="N26" s="596"/>
      <c r="O26" s="561"/>
    </row>
    <row r="27" spans="1:15">
      <c r="A27" s="561">
        <v>21</v>
      </c>
      <c r="B27" s="566" t="s">
        <v>584</v>
      </c>
      <c r="C27" s="566"/>
      <c r="D27" s="561"/>
      <c r="E27" s="561"/>
      <c r="F27" s="596"/>
      <c r="G27" s="596"/>
      <c r="H27" s="561"/>
      <c r="I27" s="561"/>
      <c r="J27" s="596"/>
      <c r="K27" s="596"/>
      <c r="L27" s="596"/>
      <c r="M27" s="596"/>
      <c r="N27" s="596"/>
      <c r="O27" s="561"/>
    </row>
    <row r="28" spans="1:15">
      <c r="A28" s="561">
        <v>22</v>
      </c>
      <c r="B28" s="566" t="s">
        <v>585</v>
      </c>
      <c r="C28" s="566"/>
      <c r="D28" s="561"/>
      <c r="E28" s="561"/>
      <c r="F28" s="596"/>
      <c r="G28" s="596"/>
      <c r="H28" s="561"/>
      <c r="I28" s="561"/>
      <c r="J28" s="596"/>
      <c r="K28" s="596"/>
      <c r="L28" s="596"/>
      <c r="M28" s="596"/>
      <c r="N28" s="596"/>
      <c r="O28" s="561"/>
    </row>
    <row r="29" spans="1:15">
      <c r="A29" s="561">
        <v>23</v>
      </c>
      <c r="B29" s="566" t="s">
        <v>586</v>
      </c>
      <c r="C29" s="566"/>
      <c r="D29" s="561"/>
      <c r="E29" s="561"/>
      <c r="F29" s="596"/>
      <c r="G29" s="596"/>
      <c r="H29" s="561"/>
      <c r="I29" s="561"/>
      <c r="J29" s="596"/>
      <c r="K29" s="596"/>
      <c r="L29" s="596"/>
      <c r="M29" s="596"/>
      <c r="N29" s="596"/>
      <c r="O29" s="561"/>
    </row>
    <row r="30" spans="1:15">
      <c r="A30" s="561">
        <v>24</v>
      </c>
      <c r="B30" s="566" t="s">
        <v>700</v>
      </c>
      <c r="C30" s="566"/>
      <c r="D30" s="561"/>
      <c r="E30" s="561"/>
      <c r="F30" s="596"/>
      <c r="G30" s="596"/>
      <c r="H30" s="561"/>
      <c r="I30" s="561"/>
      <c r="J30" s="596"/>
      <c r="K30" s="596"/>
      <c r="L30" s="596"/>
      <c r="M30" s="596"/>
      <c r="N30" s="596"/>
      <c r="O30" s="561"/>
    </row>
    <row r="31" spans="1:15">
      <c r="A31" s="561">
        <v>25</v>
      </c>
      <c r="B31" s="566" t="s">
        <v>587</v>
      </c>
      <c r="C31" s="566"/>
      <c r="D31" s="561"/>
      <c r="E31" s="561"/>
      <c r="F31" s="596"/>
      <c r="G31" s="596"/>
      <c r="H31" s="561"/>
      <c r="I31" s="561"/>
      <c r="J31" s="596"/>
      <c r="K31" s="596"/>
      <c r="L31" s="596"/>
      <c r="M31" s="596"/>
      <c r="N31" s="596"/>
      <c r="O31" s="561"/>
    </row>
    <row r="32" spans="1:15">
      <c r="A32" s="561">
        <v>26</v>
      </c>
      <c r="B32" s="566" t="s">
        <v>697</v>
      </c>
      <c r="C32" s="566"/>
      <c r="D32" s="561"/>
      <c r="E32" s="561"/>
      <c r="F32" s="596"/>
      <c r="G32" s="596"/>
      <c r="H32" s="561"/>
      <c r="I32" s="561"/>
      <c r="J32" s="596"/>
      <c r="K32" s="596"/>
      <c r="L32" s="596"/>
      <c r="M32" s="596"/>
      <c r="N32" s="596"/>
      <c r="O32" s="561"/>
    </row>
    <row r="33" spans="1:15">
      <c r="A33" s="561">
        <v>27</v>
      </c>
      <c r="B33" s="586" t="s">
        <v>110</v>
      </c>
      <c r="C33" s="586"/>
      <c r="D33" s="561"/>
      <c r="E33" s="561"/>
      <c r="F33" s="596"/>
      <c r="G33" s="596"/>
      <c r="H33" s="561"/>
      <c r="I33" s="561"/>
      <c r="J33" s="596"/>
      <c r="K33" s="596"/>
      <c r="L33" s="596"/>
      <c r="M33" s="596"/>
      <c r="N33" s="596"/>
      <c r="O33" s="561"/>
    </row>
    <row r="34" spans="1:15">
      <c r="A34" s="568"/>
      <c r="B34" s="568"/>
      <c r="C34" s="568"/>
      <c r="D34" s="568"/>
      <c r="E34" s="568"/>
      <c r="H34" s="568"/>
      <c r="I34" s="568"/>
      <c r="O34" s="568"/>
    </row>
    <row r="35" spans="1:15">
      <c r="A35" s="568"/>
      <c r="B35" s="601"/>
      <c r="C35" s="601"/>
      <c r="D35" s="568"/>
      <c r="E35" s="568"/>
      <c r="H35" s="568"/>
      <c r="I35" s="568"/>
      <c r="O35" s="568"/>
    </row>
    <row r="36" spans="1:15">
      <c r="A36" s="568"/>
      <c r="B36" s="568"/>
      <c r="C36" s="568"/>
      <c r="D36" s="568"/>
      <c r="E36" s="568"/>
      <c r="H36" s="568"/>
      <c r="I36" s="568"/>
      <c r="O36" s="568"/>
    </row>
    <row r="37" spans="1:15">
      <c r="A37" s="568"/>
      <c r="B37" s="568"/>
      <c r="C37" s="568"/>
      <c r="D37" s="568"/>
      <c r="E37" s="568"/>
      <c r="H37" s="568"/>
      <c r="I37" s="568"/>
      <c r="O37" s="568"/>
    </row>
    <row r="38" spans="1:15">
      <c r="A38" s="568"/>
      <c r="B38" s="568"/>
      <c r="C38" s="568"/>
      <c r="D38" s="568"/>
      <c r="E38" s="568"/>
      <c r="H38" s="568"/>
      <c r="I38" s="568"/>
      <c r="O38" s="568"/>
    </row>
    <row r="39" spans="1:15">
      <c r="A39" s="568"/>
      <c r="B39" s="568"/>
      <c r="C39" s="568"/>
      <c r="D39" s="568"/>
      <c r="E39" s="568"/>
      <c r="H39" s="568"/>
      <c r="I39" s="568"/>
      <c r="O39" s="568"/>
    </row>
    <row r="40" spans="1:15">
      <c r="A40" s="568"/>
      <c r="B40" s="568"/>
      <c r="C40" s="568"/>
      <c r="D40" s="568"/>
      <c r="E40" s="568"/>
      <c r="H40" s="568"/>
      <c r="I40" s="568"/>
      <c r="O40" s="568"/>
    </row>
    <row r="41" spans="1:15">
      <c r="A41" s="602"/>
      <c r="B41" s="602"/>
      <c r="C41" s="602"/>
      <c r="D41" s="568"/>
      <c r="E41" s="568"/>
      <c r="H41" s="568"/>
      <c r="I41" s="568"/>
      <c r="O41" s="568"/>
    </row>
    <row r="42" spans="1:15">
      <c r="A42" s="602"/>
      <c r="B42" s="602"/>
      <c r="C42" s="602"/>
      <c r="D42" s="568"/>
      <c r="E42" s="568"/>
      <c r="H42" s="568"/>
      <c r="I42" s="568"/>
      <c r="O42" s="568"/>
    </row>
    <row r="43" spans="1:15">
      <c r="A43" s="568"/>
      <c r="B43" s="568"/>
      <c r="C43" s="568"/>
      <c r="D43" s="568"/>
      <c r="E43" s="568"/>
      <c r="H43" s="568"/>
      <c r="I43" s="568"/>
      <c r="O43" s="568"/>
    </row>
    <row r="44" spans="1:15">
      <c r="A44" s="568"/>
      <c r="B44" s="568"/>
      <c r="C44" s="568"/>
      <c r="D44" s="568"/>
      <c r="E44" s="568"/>
      <c r="H44" s="568"/>
      <c r="I44" s="568"/>
      <c r="O44" s="568"/>
    </row>
    <row r="45" spans="1:15">
      <c r="A45" s="568"/>
      <c r="B45" s="568"/>
      <c r="C45" s="568"/>
      <c r="D45" s="568"/>
      <c r="E45" s="568"/>
      <c r="H45" s="568"/>
      <c r="I45" s="568"/>
      <c r="O45" s="568"/>
    </row>
    <row r="46" spans="1:15">
      <c r="A46" s="568"/>
      <c r="B46" s="568"/>
      <c r="C46" s="568"/>
      <c r="D46" s="568"/>
      <c r="E46" s="568"/>
      <c r="H46" s="568"/>
      <c r="I46" s="568"/>
      <c r="O46" s="56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RowHeight="12"/>
  <cols>
    <col min="1" max="1" width="11.81640625" style="613" bestFit="1" customWidth="1"/>
    <col min="2" max="2" width="80.1796875" style="613" customWidth="1"/>
    <col min="3" max="3" width="17.1796875" style="613" bestFit="1" customWidth="1"/>
    <col min="4" max="4" width="22.36328125" style="613" bestFit="1" customWidth="1"/>
    <col min="5" max="5" width="22.26953125" style="613" bestFit="1" customWidth="1"/>
    <col min="6" max="6" width="20.1796875" style="613" bestFit="1" customWidth="1"/>
    <col min="7" max="7" width="20.90625" style="613" bestFit="1" customWidth="1"/>
    <col min="8" max="8" width="23.36328125" style="613" bestFit="1" customWidth="1"/>
    <col min="9" max="9" width="22.1796875" style="613" customWidth="1"/>
    <col min="10" max="10" width="19.1796875" style="613" bestFit="1" customWidth="1"/>
    <col min="11" max="11" width="17.81640625" style="613" bestFit="1" customWidth="1"/>
    <col min="12" max="16384" width="8.7265625" style="613"/>
  </cols>
  <sheetData>
    <row r="1" spans="1:11" s="565" customFormat="1" ht="13">
      <c r="A1" s="555" t="s">
        <v>32</v>
      </c>
      <c r="B1" s="3">
        <f>'Info '!C2</f>
        <v>0</v>
      </c>
    </row>
    <row r="2" spans="1:11" s="565" customFormat="1" ht="13">
      <c r="A2" s="556" t="s">
        <v>33</v>
      </c>
      <c r="B2" s="592">
        <f>'1. key ratios '!B2</f>
        <v>44469</v>
      </c>
    </row>
    <row r="3" spans="1:11" s="565" customFormat="1">
      <c r="A3" s="557" t="s">
        <v>678</v>
      </c>
    </row>
    <row r="4" spans="1:11">
      <c r="C4" s="614" t="s">
        <v>0</v>
      </c>
      <c r="D4" s="614" t="s">
        <v>1</v>
      </c>
      <c r="E4" s="614" t="s">
        <v>2</v>
      </c>
      <c r="F4" s="614" t="s">
        <v>3</v>
      </c>
      <c r="G4" s="614" t="s">
        <v>4</v>
      </c>
      <c r="H4" s="614" t="s">
        <v>6</v>
      </c>
      <c r="I4" s="614" t="s">
        <v>9</v>
      </c>
      <c r="J4" s="614" t="s">
        <v>10</v>
      </c>
      <c r="K4" s="614" t="s">
        <v>11</v>
      </c>
    </row>
    <row r="5" spans="1:11" ht="105" customHeight="1">
      <c r="A5" s="740" t="s">
        <v>679</v>
      </c>
      <c r="B5" s="741"/>
      <c r="C5" s="589" t="s">
        <v>680</v>
      </c>
      <c r="D5" s="589" t="s">
        <v>681</v>
      </c>
      <c r="E5" s="589" t="s">
        <v>682</v>
      </c>
      <c r="F5" s="615" t="s">
        <v>683</v>
      </c>
      <c r="G5" s="589" t="s">
        <v>684</v>
      </c>
      <c r="H5" s="589" t="s">
        <v>685</v>
      </c>
      <c r="I5" s="589" t="s">
        <v>686</v>
      </c>
      <c r="J5" s="589" t="s">
        <v>687</v>
      </c>
      <c r="K5" s="589" t="s">
        <v>688</v>
      </c>
    </row>
    <row r="6" spans="1:11">
      <c r="A6" s="561">
        <v>1</v>
      </c>
      <c r="B6" s="561" t="s">
        <v>634</v>
      </c>
      <c r="C6" s="561"/>
      <c r="D6" s="561"/>
      <c r="E6" s="561"/>
      <c r="F6" s="561"/>
      <c r="G6" s="561"/>
      <c r="H6" s="561"/>
      <c r="I6" s="561"/>
      <c r="J6" s="561"/>
      <c r="K6" s="561"/>
    </row>
    <row r="7" spans="1:11">
      <c r="A7" s="561">
        <v>2</v>
      </c>
      <c r="B7" s="561" t="s">
        <v>689</v>
      </c>
      <c r="C7" s="561"/>
      <c r="D7" s="561"/>
      <c r="E7" s="561"/>
      <c r="F7" s="561"/>
      <c r="G7" s="561"/>
      <c r="H7" s="561"/>
      <c r="I7" s="561"/>
      <c r="J7" s="561"/>
      <c r="K7" s="561"/>
    </row>
    <row r="8" spans="1:11">
      <c r="A8" s="561">
        <v>3</v>
      </c>
      <c r="B8" s="561" t="s">
        <v>642</v>
      </c>
      <c r="C8" s="561"/>
      <c r="D8" s="561"/>
      <c r="E8" s="561"/>
      <c r="F8" s="561"/>
      <c r="G8" s="561"/>
      <c r="H8" s="561"/>
      <c r="I8" s="561"/>
      <c r="J8" s="561"/>
      <c r="K8" s="561"/>
    </row>
    <row r="9" spans="1:11">
      <c r="A9" s="561">
        <v>4</v>
      </c>
      <c r="B9" s="587" t="s">
        <v>690</v>
      </c>
      <c r="C9" s="561"/>
      <c r="D9" s="561"/>
      <c r="E9" s="561"/>
      <c r="F9" s="561"/>
      <c r="G9" s="561"/>
      <c r="H9" s="561"/>
      <c r="I9" s="561"/>
      <c r="J9" s="561"/>
      <c r="K9" s="561"/>
    </row>
    <row r="10" spans="1:11">
      <c r="A10" s="561">
        <v>5</v>
      </c>
      <c r="B10" s="587" t="s">
        <v>691</v>
      </c>
      <c r="C10" s="561"/>
      <c r="D10" s="561"/>
      <c r="E10" s="561"/>
      <c r="F10" s="561"/>
      <c r="G10" s="561"/>
      <c r="H10" s="561"/>
      <c r="I10" s="561"/>
      <c r="J10" s="561"/>
      <c r="K10" s="561"/>
    </row>
    <row r="11" spans="1:11">
      <c r="A11" s="561">
        <v>6</v>
      </c>
      <c r="B11" s="587" t="s">
        <v>692</v>
      </c>
      <c r="C11" s="561"/>
      <c r="D11" s="561"/>
      <c r="E11" s="561"/>
      <c r="F11" s="561"/>
      <c r="G11" s="561"/>
      <c r="H11" s="561"/>
      <c r="I11" s="561"/>
      <c r="J11" s="561"/>
      <c r="K11" s="56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zoomScale="90" zoomScaleNormal="90" workbookViewId="0">
      <selection activeCell="B24" sqref="B24"/>
    </sheetView>
  </sheetViews>
  <sheetFormatPr defaultRowHeight="14.5"/>
  <cols>
    <col min="1" max="1" width="10" bestFit="1" customWidth="1"/>
    <col min="2" max="2" width="71.7265625" customWidth="1"/>
    <col min="3" max="3" width="10.6328125" bestFit="1" customWidth="1"/>
    <col min="4" max="8" width="9.90625" customWidth="1"/>
    <col min="9" max="9" width="10.6328125" bestFit="1" customWidth="1"/>
    <col min="10" max="14" width="11.90625" customWidth="1"/>
    <col min="15" max="15" width="12.453125" bestFit="1" customWidth="1"/>
    <col min="16" max="16" width="34.08984375" bestFit="1" customWidth="1"/>
    <col min="17" max="17" width="34.08984375" customWidth="1"/>
    <col min="18" max="18" width="33.54296875" bestFit="1" customWidth="1"/>
    <col min="19" max="19" width="36.6328125" bestFit="1" customWidth="1"/>
  </cols>
  <sheetData>
    <row r="1" spans="1:19">
      <c r="A1" s="555" t="s">
        <v>32</v>
      </c>
      <c r="B1" s="3">
        <f>'Info '!C2</f>
        <v>0</v>
      </c>
    </row>
    <row r="2" spans="1:19">
      <c r="A2" s="556" t="s">
        <v>33</v>
      </c>
      <c r="B2" s="592">
        <f>'1. key ratios '!B2</f>
        <v>44469</v>
      </c>
    </row>
    <row r="3" spans="1:19">
      <c r="A3" s="557" t="s">
        <v>718</v>
      </c>
      <c r="B3" s="565"/>
    </row>
    <row r="4" spans="1:19">
      <c r="A4" s="557"/>
      <c r="B4" s="565"/>
    </row>
    <row r="5" spans="1:19">
      <c r="A5" s="744" t="s">
        <v>719</v>
      </c>
      <c r="B5" s="744"/>
      <c r="C5" s="742" t="s">
        <v>738</v>
      </c>
      <c r="D5" s="742"/>
      <c r="E5" s="742"/>
      <c r="F5" s="742"/>
      <c r="G5" s="742"/>
      <c r="H5" s="742"/>
      <c r="I5" s="742" t="s">
        <v>740</v>
      </c>
      <c r="J5" s="742"/>
      <c r="K5" s="742"/>
      <c r="L5" s="742"/>
      <c r="M5" s="742"/>
      <c r="N5" s="743"/>
      <c r="O5" s="745" t="s">
        <v>720</v>
      </c>
      <c r="P5" s="745" t="s">
        <v>734</v>
      </c>
      <c r="Q5" s="745" t="s">
        <v>735</v>
      </c>
      <c r="R5" s="745" t="s">
        <v>739</v>
      </c>
      <c r="S5" s="745" t="s">
        <v>736</v>
      </c>
    </row>
    <row r="6" spans="1:19" ht="24" customHeight="1">
      <c r="A6" s="744"/>
      <c r="B6" s="744"/>
      <c r="C6" s="633"/>
      <c r="D6" s="632" t="s">
        <v>673</v>
      </c>
      <c r="E6" s="632" t="s">
        <v>674</v>
      </c>
      <c r="F6" s="632" t="s">
        <v>675</v>
      </c>
      <c r="G6" s="632" t="s">
        <v>676</v>
      </c>
      <c r="H6" s="632" t="s">
        <v>677</v>
      </c>
      <c r="I6" s="633"/>
      <c r="J6" s="632" t="s">
        <v>673</v>
      </c>
      <c r="K6" s="632" t="s">
        <v>674</v>
      </c>
      <c r="L6" s="632" t="s">
        <v>675</v>
      </c>
      <c r="M6" s="632" t="s">
        <v>676</v>
      </c>
      <c r="N6" s="636" t="s">
        <v>677</v>
      </c>
      <c r="O6" s="745"/>
      <c r="P6" s="745"/>
      <c r="Q6" s="745"/>
      <c r="R6" s="745"/>
      <c r="S6" s="745"/>
    </row>
    <row r="7" spans="1:19">
      <c r="A7" s="622">
        <v>1</v>
      </c>
      <c r="B7" s="627" t="s">
        <v>728</v>
      </c>
      <c r="C7" s="634"/>
      <c r="D7" s="634"/>
      <c r="E7" s="634"/>
      <c r="F7" s="634"/>
      <c r="G7" s="634"/>
      <c r="H7" s="634"/>
      <c r="I7" s="634"/>
      <c r="J7" s="634"/>
      <c r="K7" s="634"/>
      <c r="L7" s="634"/>
      <c r="M7" s="634"/>
      <c r="N7" s="634"/>
      <c r="O7" s="623"/>
      <c r="P7" s="623"/>
      <c r="Q7" s="623"/>
      <c r="R7" s="623"/>
      <c r="S7" s="623"/>
    </row>
    <row r="8" spans="1:19">
      <c r="A8" s="622">
        <v>2</v>
      </c>
      <c r="B8" s="628" t="s">
        <v>727</v>
      </c>
      <c r="C8" s="634"/>
      <c r="D8" s="634"/>
      <c r="E8" s="634"/>
      <c r="F8" s="634"/>
      <c r="G8" s="634"/>
      <c r="H8" s="634"/>
      <c r="I8" s="634"/>
      <c r="J8" s="634"/>
      <c r="K8" s="634"/>
      <c r="L8" s="634"/>
      <c r="M8" s="634"/>
      <c r="N8" s="634"/>
      <c r="O8" s="623"/>
      <c r="P8" s="623"/>
      <c r="Q8" s="623"/>
      <c r="R8" s="623"/>
      <c r="S8" s="623"/>
    </row>
    <row r="9" spans="1:19">
      <c r="A9" s="622">
        <v>3</v>
      </c>
      <c r="B9" s="628" t="s">
        <v>726</v>
      </c>
      <c r="C9" s="634"/>
      <c r="D9" s="634"/>
      <c r="E9" s="634"/>
      <c r="F9" s="634"/>
      <c r="G9" s="634"/>
      <c r="H9" s="634"/>
      <c r="I9" s="634"/>
      <c r="J9" s="634"/>
      <c r="K9" s="634"/>
      <c r="L9" s="634"/>
      <c r="M9" s="634"/>
      <c r="N9" s="634"/>
      <c r="O9" s="623"/>
      <c r="P9" s="623"/>
      <c r="Q9" s="623"/>
      <c r="R9" s="623"/>
      <c r="S9" s="623"/>
    </row>
    <row r="10" spans="1:19">
      <c r="A10" s="622">
        <v>4</v>
      </c>
      <c r="B10" s="628" t="s">
        <v>725</v>
      </c>
      <c r="C10" s="634"/>
      <c r="D10" s="634"/>
      <c r="E10" s="634"/>
      <c r="F10" s="634"/>
      <c r="G10" s="634"/>
      <c r="H10" s="634"/>
      <c r="I10" s="634"/>
      <c r="J10" s="634"/>
      <c r="K10" s="634"/>
      <c r="L10" s="634"/>
      <c r="M10" s="634"/>
      <c r="N10" s="634"/>
      <c r="O10" s="623"/>
      <c r="P10" s="623"/>
      <c r="Q10" s="623"/>
      <c r="R10" s="623"/>
      <c r="S10" s="623"/>
    </row>
    <row r="11" spans="1:19">
      <c r="A11" s="622">
        <v>5</v>
      </c>
      <c r="B11" s="628" t="s">
        <v>724</v>
      </c>
      <c r="C11" s="634"/>
      <c r="D11" s="634"/>
      <c r="E11" s="634"/>
      <c r="F11" s="634"/>
      <c r="G11" s="634"/>
      <c r="H11" s="634"/>
      <c r="I11" s="634"/>
      <c r="J11" s="634"/>
      <c r="K11" s="634"/>
      <c r="L11" s="634"/>
      <c r="M11" s="634"/>
      <c r="N11" s="634"/>
      <c r="O11" s="623"/>
      <c r="P11" s="623"/>
      <c r="Q11" s="623"/>
      <c r="R11" s="623"/>
      <c r="S11" s="623"/>
    </row>
    <row r="12" spans="1:19">
      <c r="A12" s="622">
        <v>6</v>
      </c>
      <c r="B12" s="628" t="s">
        <v>723</v>
      </c>
      <c r="C12" s="634"/>
      <c r="D12" s="634"/>
      <c r="E12" s="634"/>
      <c r="F12" s="634"/>
      <c r="G12" s="634"/>
      <c r="H12" s="634"/>
      <c r="I12" s="634"/>
      <c r="J12" s="634"/>
      <c r="K12" s="634"/>
      <c r="L12" s="634"/>
      <c r="M12" s="634"/>
      <c r="N12" s="634"/>
      <c r="O12" s="623"/>
      <c r="P12" s="623"/>
      <c r="Q12" s="623"/>
      <c r="R12" s="623"/>
      <c r="S12" s="623"/>
    </row>
    <row r="13" spans="1:19">
      <c r="A13" s="622">
        <v>7</v>
      </c>
      <c r="B13" s="628" t="s">
        <v>722</v>
      </c>
      <c r="C13" s="634"/>
      <c r="D13" s="634"/>
      <c r="E13" s="634"/>
      <c r="F13" s="634"/>
      <c r="G13" s="634"/>
      <c r="H13" s="634"/>
      <c r="I13" s="634"/>
      <c r="J13" s="634"/>
      <c r="K13" s="634"/>
      <c r="L13" s="634"/>
      <c r="M13" s="634"/>
      <c r="N13" s="634"/>
      <c r="O13" s="623"/>
      <c r="P13" s="623"/>
      <c r="Q13" s="623"/>
      <c r="R13" s="623"/>
      <c r="S13" s="623"/>
    </row>
    <row r="14" spans="1:19">
      <c r="A14" s="637">
        <v>7.1</v>
      </c>
      <c r="B14" s="629" t="s">
        <v>731</v>
      </c>
      <c r="C14" s="634"/>
      <c r="D14" s="634"/>
      <c r="E14" s="634"/>
      <c r="F14" s="634"/>
      <c r="G14" s="634"/>
      <c r="H14" s="634"/>
      <c r="I14" s="634"/>
      <c r="J14" s="634"/>
      <c r="K14" s="634"/>
      <c r="L14" s="634"/>
      <c r="M14" s="634"/>
      <c r="N14" s="634"/>
      <c r="O14" s="623"/>
      <c r="P14" s="623"/>
      <c r="Q14" s="623"/>
      <c r="R14" s="623"/>
      <c r="S14" s="623"/>
    </row>
    <row r="15" spans="1:19">
      <c r="A15" s="637">
        <v>7.2</v>
      </c>
      <c r="B15" s="629" t="s">
        <v>733</v>
      </c>
      <c r="C15" s="634"/>
      <c r="D15" s="634"/>
      <c r="E15" s="634"/>
      <c r="F15" s="634"/>
      <c r="G15" s="634"/>
      <c r="H15" s="634"/>
      <c r="I15" s="634"/>
      <c r="J15" s="634"/>
      <c r="K15" s="634"/>
      <c r="L15" s="634"/>
      <c r="M15" s="634"/>
      <c r="N15" s="634"/>
      <c r="O15" s="623"/>
      <c r="P15" s="623"/>
      <c r="Q15" s="623"/>
      <c r="R15" s="623"/>
      <c r="S15" s="623"/>
    </row>
    <row r="16" spans="1:19">
      <c r="A16" s="637">
        <v>7.3</v>
      </c>
      <c r="B16" s="629" t="s">
        <v>730</v>
      </c>
      <c r="C16" s="634"/>
      <c r="D16" s="634"/>
      <c r="E16" s="634"/>
      <c r="F16" s="634"/>
      <c r="G16" s="634"/>
      <c r="H16" s="634"/>
      <c r="I16" s="634"/>
      <c r="J16" s="634"/>
      <c r="K16" s="634"/>
      <c r="L16" s="634"/>
      <c r="M16" s="634"/>
      <c r="N16" s="634"/>
      <c r="O16" s="623"/>
      <c r="P16" s="623"/>
      <c r="Q16" s="623"/>
      <c r="R16" s="623"/>
      <c r="S16" s="623"/>
    </row>
    <row r="17" spans="1:19">
      <c r="A17" s="622">
        <v>8</v>
      </c>
      <c r="B17" s="628" t="s">
        <v>729</v>
      </c>
      <c r="C17" s="634"/>
      <c r="D17" s="634"/>
      <c r="E17" s="634"/>
      <c r="F17" s="634"/>
      <c r="G17" s="634"/>
      <c r="H17" s="634"/>
      <c r="I17" s="634"/>
      <c r="J17" s="634"/>
      <c r="K17" s="634"/>
      <c r="L17" s="634"/>
      <c r="M17" s="634"/>
      <c r="N17" s="634"/>
      <c r="O17" s="623"/>
      <c r="P17" s="623"/>
      <c r="Q17" s="623"/>
      <c r="R17" s="623"/>
      <c r="S17" s="623"/>
    </row>
    <row r="18" spans="1:19">
      <c r="A18" s="624">
        <v>9</v>
      </c>
      <c r="B18" s="630" t="s">
        <v>721</v>
      </c>
      <c r="C18" s="635"/>
      <c r="D18" s="635"/>
      <c r="E18" s="635"/>
      <c r="F18" s="635"/>
      <c r="G18" s="635"/>
      <c r="H18" s="635"/>
      <c r="I18" s="635"/>
      <c r="J18" s="635"/>
      <c r="K18" s="635"/>
      <c r="L18" s="635"/>
      <c r="M18" s="635"/>
      <c r="N18" s="635"/>
      <c r="O18" s="625"/>
      <c r="P18" s="625"/>
      <c r="Q18" s="625"/>
      <c r="R18" s="625"/>
      <c r="S18" s="625"/>
    </row>
    <row r="19" spans="1:19">
      <c r="A19" s="626">
        <v>10</v>
      </c>
      <c r="B19" s="631" t="s">
        <v>732</v>
      </c>
      <c r="C19" s="634"/>
      <c r="D19" s="634"/>
      <c r="E19" s="634"/>
      <c r="F19" s="634"/>
      <c r="G19" s="634"/>
      <c r="H19" s="634"/>
      <c r="I19" s="634"/>
      <c r="J19" s="634"/>
      <c r="K19" s="634"/>
      <c r="L19" s="634"/>
      <c r="M19" s="634"/>
      <c r="N19" s="634"/>
      <c r="O19" s="623"/>
      <c r="P19" s="623"/>
      <c r="Q19" s="623"/>
      <c r="R19" s="623"/>
      <c r="S19" s="623"/>
    </row>
    <row r="20" spans="1:19">
      <c r="A20" s="637">
        <v>10.1</v>
      </c>
      <c r="B20" s="629" t="s">
        <v>737</v>
      </c>
      <c r="C20" s="634"/>
      <c r="D20" s="634"/>
      <c r="E20" s="634"/>
      <c r="F20" s="634"/>
      <c r="G20" s="634"/>
      <c r="H20" s="634"/>
      <c r="I20" s="634"/>
      <c r="J20" s="634"/>
      <c r="K20" s="634"/>
      <c r="L20" s="634"/>
      <c r="M20" s="634"/>
      <c r="N20" s="634"/>
      <c r="O20" s="623"/>
      <c r="P20" s="623"/>
      <c r="Q20" s="623"/>
      <c r="R20" s="623"/>
      <c r="S20" s="623"/>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B39" sqref="B39"/>
    </sheetView>
  </sheetViews>
  <sheetFormatPr defaultColWidth="9.1796875" defaultRowHeight="14"/>
  <cols>
    <col min="1" max="1" width="9.54296875" style="4" bestFit="1" customWidth="1"/>
    <col min="2" max="2" width="55.1796875" style="4" bestFit="1" customWidth="1"/>
    <col min="3" max="3" width="11.7265625" style="4" customWidth="1"/>
    <col min="4" max="4" width="13.26953125" style="4" customWidth="1"/>
    <col min="5" max="5" width="14.54296875" style="4" customWidth="1"/>
    <col min="6" max="6" width="11.7265625" style="4" customWidth="1"/>
    <col min="7" max="7" width="13.7265625" style="4" customWidth="1"/>
    <col min="8" max="8" width="14.54296875" style="4" customWidth="1"/>
    <col min="9" max="16384" width="9.1796875" style="5"/>
  </cols>
  <sheetData>
    <row r="1" spans="1:8">
      <c r="A1" s="2" t="s">
        <v>32</v>
      </c>
      <c r="B1" s="4">
        <f>'Info '!C2</f>
        <v>0</v>
      </c>
    </row>
    <row r="2" spans="1:8">
      <c r="A2" s="2" t="s">
        <v>33</v>
      </c>
      <c r="B2" s="507">
        <f>'1. key ratios '!B2</f>
        <v>44469</v>
      </c>
    </row>
    <row r="3" spans="1:8">
      <c r="A3" s="2"/>
    </row>
    <row r="4" spans="1:8" ht="14.5" thickBot="1">
      <c r="A4" s="31" t="s">
        <v>34</v>
      </c>
      <c r="B4" s="32" t="s">
        <v>35</v>
      </c>
      <c r="C4" s="31"/>
      <c r="D4" s="33"/>
      <c r="E4" s="33"/>
      <c r="F4" s="34"/>
      <c r="G4" s="34"/>
      <c r="H4" s="35" t="s">
        <v>75</v>
      </c>
    </row>
    <row r="5" spans="1:8">
      <c r="A5" s="36"/>
      <c r="B5" s="37"/>
      <c r="C5" s="640" t="s">
        <v>70</v>
      </c>
      <c r="D5" s="641"/>
      <c r="E5" s="642"/>
      <c r="F5" s="640" t="s">
        <v>74</v>
      </c>
      <c r="G5" s="641"/>
      <c r="H5" s="643"/>
    </row>
    <row r="6" spans="1:8">
      <c r="A6" s="38" t="s">
        <v>7</v>
      </c>
      <c r="B6" s="39" t="s">
        <v>36</v>
      </c>
      <c r="C6" s="40" t="s">
        <v>71</v>
      </c>
      <c r="D6" s="40" t="s">
        <v>72</v>
      </c>
      <c r="E6" s="40" t="s">
        <v>73</v>
      </c>
      <c r="F6" s="40" t="s">
        <v>71</v>
      </c>
      <c r="G6" s="40" t="s">
        <v>72</v>
      </c>
      <c r="H6" s="41" t="s">
        <v>73</v>
      </c>
    </row>
    <row r="7" spans="1:8">
      <c r="A7" s="38">
        <v>1</v>
      </c>
      <c r="B7" s="42" t="s">
        <v>37</v>
      </c>
      <c r="C7" s="43"/>
      <c r="D7" s="43"/>
      <c r="E7" s="44">
        <f>C7+D7</f>
        <v>0</v>
      </c>
      <c r="F7" s="45"/>
      <c r="G7" s="46"/>
      <c r="H7" s="47">
        <f>F7+G7</f>
        <v>0</v>
      </c>
    </row>
    <row r="8" spans="1:8">
      <c r="A8" s="38">
        <v>2</v>
      </c>
      <c r="B8" s="42" t="s">
        <v>38</v>
      </c>
      <c r="C8" s="43"/>
      <c r="D8" s="43"/>
      <c r="E8" s="44">
        <f t="shared" ref="E8:E19" si="0">C8+D8</f>
        <v>0</v>
      </c>
      <c r="F8" s="45"/>
      <c r="G8" s="46"/>
      <c r="H8" s="47">
        <f t="shared" ref="H8:H40" si="1">F8+G8</f>
        <v>0</v>
      </c>
    </row>
    <row r="9" spans="1:8">
      <c r="A9" s="38">
        <v>3</v>
      </c>
      <c r="B9" s="42" t="s">
        <v>39</v>
      </c>
      <c r="C9" s="43"/>
      <c r="D9" s="43"/>
      <c r="E9" s="44">
        <f t="shared" si="0"/>
        <v>0</v>
      </c>
      <c r="F9" s="45"/>
      <c r="G9" s="46"/>
      <c r="H9" s="47">
        <f t="shared" si="1"/>
        <v>0</v>
      </c>
    </row>
    <row r="10" spans="1:8">
      <c r="A10" s="38">
        <v>4</v>
      </c>
      <c r="B10" s="42" t="s">
        <v>40</v>
      </c>
      <c r="C10" s="43"/>
      <c r="D10" s="43"/>
      <c r="E10" s="44">
        <f t="shared" si="0"/>
        <v>0</v>
      </c>
      <c r="F10" s="45"/>
      <c r="G10" s="46"/>
      <c r="H10" s="47">
        <f t="shared" si="1"/>
        <v>0</v>
      </c>
    </row>
    <row r="11" spans="1:8">
      <c r="A11" s="38">
        <v>5</v>
      </c>
      <c r="B11" s="42" t="s">
        <v>41</v>
      </c>
      <c r="C11" s="43"/>
      <c r="D11" s="43"/>
      <c r="E11" s="44">
        <f t="shared" si="0"/>
        <v>0</v>
      </c>
      <c r="F11" s="45"/>
      <c r="G11" s="46"/>
      <c r="H11" s="47">
        <f t="shared" si="1"/>
        <v>0</v>
      </c>
    </row>
    <row r="12" spans="1:8">
      <c r="A12" s="38">
        <v>6.1</v>
      </c>
      <c r="B12" s="48" t="s">
        <v>42</v>
      </c>
      <c r="C12" s="43"/>
      <c r="D12" s="43"/>
      <c r="E12" s="44">
        <f t="shared" si="0"/>
        <v>0</v>
      </c>
      <c r="F12" s="45"/>
      <c r="G12" s="46"/>
      <c r="H12" s="47">
        <f t="shared" si="1"/>
        <v>0</v>
      </c>
    </row>
    <row r="13" spans="1:8">
      <c r="A13" s="38">
        <v>6.2</v>
      </c>
      <c r="B13" s="48" t="s">
        <v>43</v>
      </c>
      <c r="C13" s="43"/>
      <c r="D13" s="43"/>
      <c r="E13" s="44">
        <f t="shared" si="0"/>
        <v>0</v>
      </c>
      <c r="F13" s="45"/>
      <c r="G13" s="46"/>
      <c r="H13" s="47">
        <f t="shared" si="1"/>
        <v>0</v>
      </c>
    </row>
    <row r="14" spans="1:8">
      <c r="A14" s="38">
        <v>6</v>
      </c>
      <c r="B14" s="42" t="s">
        <v>44</v>
      </c>
      <c r="C14" s="44">
        <f>C12-C13</f>
        <v>0</v>
      </c>
      <c r="D14" s="44">
        <f>D12-D13</f>
        <v>0</v>
      </c>
      <c r="E14" s="44">
        <f t="shared" si="0"/>
        <v>0</v>
      </c>
      <c r="F14" s="44">
        <f>F12-F13</f>
        <v>0</v>
      </c>
      <c r="G14" s="44">
        <f>G12-G13</f>
        <v>0</v>
      </c>
      <c r="H14" s="47">
        <f t="shared" si="1"/>
        <v>0</v>
      </c>
    </row>
    <row r="15" spans="1:8">
      <c r="A15" s="38">
        <v>7</v>
      </c>
      <c r="B15" s="42" t="s">
        <v>45</v>
      </c>
      <c r="C15" s="43"/>
      <c r="D15" s="43"/>
      <c r="E15" s="44">
        <f t="shared" si="0"/>
        <v>0</v>
      </c>
      <c r="F15" s="45"/>
      <c r="G15" s="46"/>
      <c r="H15" s="47">
        <f t="shared" si="1"/>
        <v>0</v>
      </c>
    </row>
    <row r="16" spans="1:8">
      <c r="A16" s="38">
        <v>8</v>
      </c>
      <c r="B16" s="42" t="s">
        <v>200</v>
      </c>
      <c r="C16" s="43"/>
      <c r="D16" s="43"/>
      <c r="E16" s="44">
        <f t="shared" si="0"/>
        <v>0</v>
      </c>
      <c r="F16" s="45"/>
      <c r="G16" s="46"/>
      <c r="H16" s="47">
        <f t="shared" si="1"/>
        <v>0</v>
      </c>
    </row>
    <row r="17" spans="1:8">
      <c r="A17" s="38">
        <v>9</v>
      </c>
      <c r="B17" s="42" t="s">
        <v>46</v>
      </c>
      <c r="C17" s="43"/>
      <c r="D17" s="43"/>
      <c r="E17" s="44">
        <f t="shared" si="0"/>
        <v>0</v>
      </c>
      <c r="F17" s="45"/>
      <c r="G17" s="46"/>
      <c r="H17" s="47">
        <f t="shared" si="1"/>
        <v>0</v>
      </c>
    </row>
    <row r="18" spans="1:8">
      <c r="A18" s="38">
        <v>10</v>
      </c>
      <c r="B18" s="42" t="s">
        <v>47</v>
      </c>
      <c r="C18" s="43"/>
      <c r="D18" s="43"/>
      <c r="E18" s="44">
        <f t="shared" si="0"/>
        <v>0</v>
      </c>
      <c r="F18" s="45"/>
      <c r="G18" s="46"/>
      <c r="H18" s="47">
        <f t="shared" si="1"/>
        <v>0</v>
      </c>
    </row>
    <row r="19" spans="1:8">
      <c r="A19" s="38">
        <v>11</v>
      </c>
      <c r="B19" s="42" t="s">
        <v>48</v>
      </c>
      <c r="C19" s="43"/>
      <c r="D19" s="43"/>
      <c r="E19" s="44">
        <f t="shared" si="0"/>
        <v>0</v>
      </c>
      <c r="F19" s="45"/>
      <c r="G19" s="46"/>
      <c r="H19" s="47">
        <f t="shared" si="1"/>
        <v>0</v>
      </c>
    </row>
    <row r="20" spans="1:8">
      <c r="A20" s="38">
        <v>12</v>
      </c>
      <c r="B20" s="50" t="s">
        <v>49</v>
      </c>
      <c r="C20" s="44">
        <f>SUM(C7:C11)+SUM(C14:C19)</f>
        <v>0</v>
      </c>
      <c r="D20" s="44">
        <f>SUM(D7:D11)+SUM(D14:D19)</f>
        <v>0</v>
      </c>
      <c r="E20" s="44">
        <f>C20+D20</f>
        <v>0</v>
      </c>
      <c r="F20" s="44">
        <f>SUM(F7:F11)+SUM(F14:F19)</f>
        <v>0</v>
      </c>
      <c r="G20" s="44">
        <f>SUM(G7:G11)+SUM(G14:G19)</f>
        <v>0</v>
      </c>
      <c r="H20" s="47">
        <f t="shared" si="1"/>
        <v>0</v>
      </c>
    </row>
    <row r="21" spans="1:8">
      <c r="A21" s="38"/>
      <c r="B21" s="39" t="s">
        <v>50</v>
      </c>
      <c r="C21" s="51"/>
      <c r="D21" s="51"/>
      <c r="E21" s="51"/>
      <c r="F21" s="52"/>
      <c r="G21" s="53"/>
      <c r="H21" s="54"/>
    </row>
    <row r="22" spans="1:8">
      <c r="A22" s="38">
        <v>13</v>
      </c>
      <c r="B22" s="42" t="s">
        <v>51</v>
      </c>
      <c r="C22" s="43"/>
      <c r="D22" s="43"/>
      <c r="E22" s="44">
        <f>C22+D22</f>
        <v>0</v>
      </c>
      <c r="F22" s="45"/>
      <c r="G22" s="46"/>
      <c r="H22" s="47">
        <f t="shared" si="1"/>
        <v>0</v>
      </c>
    </row>
    <row r="23" spans="1:8">
      <c r="A23" s="38">
        <v>14</v>
      </c>
      <c r="B23" s="42" t="s">
        <v>52</v>
      </c>
      <c r="C23" s="43"/>
      <c r="D23" s="43"/>
      <c r="E23" s="44">
        <f t="shared" ref="E23:E40" si="2">C23+D23</f>
        <v>0</v>
      </c>
      <c r="F23" s="45"/>
      <c r="G23" s="46"/>
      <c r="H23" s="47">
        <f t="shared" si="1"/>
        <v>0</v>
      </c>
    </row>
    <row r="24" spans="1:8">
      <c r="A24" s="38">
        <v>15</v>
      </c>
      <c r="B24" s="42" t="s">
        <v>53</v>
      </c>
      <c r="C24" s="43"/>
      <c r="D24" s="43"/>
      <c r="E24" s="44">
        <f t="shared" si="2"/>
        <v>0</v>
      </c>
      <c r="F24" s="45"/>
      <c r="G24" s="46"/>
      <c r="H24" s="47">
        <f t="shared" si="1"/>
        <v>0</v>
      </c>
    </row>
    <row r="25" spans="1:8">
      <c r="A25" s="38">
        <v>16</v>
      </c>
      <c r="B25" s="42" t="s">
        <v>54</v>
      </c>
      <c r="C25" s="43"/>
      <c r="D25" s="43"/>
      <c r="E25" s="44">
        <f t="shared" si="2"/>
        <v>0</v>
      </c>
      <c r="F25" s="45"/>
      <c r="G25" s="46"/>
      <c r="H25" s="47">
        <f t="shared" si="1"/>
        <v>0</v>
      </c>
    </row>
    <row r="26" spans="1:8">
      <c r="A26" s="38">
        <v>17</v>
      </c>
      <c r="B26" s="42" t="s">
        <v>55</v>
      </c>
      <c r="C26" s="51"/>
      <c r="D26" s="51"/>
      <c r="E26" s="44">
        <f t="shared" si="2"/>
        <v>0</v>
      </c>
      <c r="F26" s="52"/>
      <c r="G26" s="53"/>
      <c r="H26" s="47">
        <f t="shared" si="1"/>
        <v>0</v>
      </c>
    </row>
    <row r="27" spans="1:8">
      <c r="A27" s="38">
        <v>18</v>
      </c>
      <c r="B27" s="42" t="s">
        <v>56</v>
      </c>
      <c r="C27" s="43"/>
      <c r="D27" s="43"/>
      <c r="E27" s="44">
        <f t="shared" si="2"/>
        <v>0</v>
      </c>
      <c r="F27" s="45"/>
      <c r="G27" s="46"/>
      <c r="H27" s="47">
        <f t="shared" si="1"/>
        <v>0</v>
      </c>
    </row>
    <row r="28" spans="1:8">
      <c r="A28" s="38">
        <v>19</v>
      </c>
      <c r="B28" s="42" t="s">
        <v>57</v>
      </c>
      <c r="C28" s="43"/>
      <c r="D28" s="43"/>
      <c r="E28" s="44">
        <f t="shared" si="2"/>
        <v>0</v>
      </c>
      <c r="F28" s="45"/>
      <c r="G28" s="46"/>
      <c r="H28" s="47">
        <f t="shared" si="1"/>
        <v>0</v>
      </c>
    </row>
    <row r="29" spans="1:8">
      <c r="A29" s="38">
        <v>20</v>
      </c>
      <c r="B29" s="42" t="s">
        <v>58</v>
      </c>
      <c r="C29" s="43"/>
      <c r="D29" s="43"/>
      <c r="E29" s="44">
        <f t="shared" si="2"/>
        <v>0</v>
      </c>
      <c r="F29" s="45"/>
      <c r="G29" s="46"/>
      <c r="H29" s="47">
        <f t="shared" si="1"/>
        <v>0</v>
      </c>
    </row>
    <row r="30" spans="1:8">
      <c r="A30" s="38">
        <v>21</v>
      </c>
      <c r="B30" s="42" t="s">
        <v>59</v>
      </c>
      <c r="C30" s="43"/>
      <c r="D30" s="43"/>
      <c r="E30" s="44">
        <f t="shared" si="2"/>
        <v>0</v>
      </c>
      <c r="F30" s="45"/>
      <c r="G30" s="46"/>
      <c r="H30" s="47">
        <f t="shared" si="1"/>
        <v>0</v>
      </c>
    </row>
    <row r="31" spans="1:8">
      <c r="A31" s="38">
        <v>22</v>
      </c>
      <c r="B31" s="50" t="s">
        <v>60</v>
      </c>
      <c r="C31" s="44">
        <f>SUM(C22:C30)</f>
        <v>0</v>
      </c>
      <c r="D31" s="44">
        <f>SUM(D22:D30)</f>
        <v>0</v>
      </c>
      <c r="E31" s="44">
        <f>C31+D31</f>
        <v>0</v>
      </c>
      <c r="F31" s="44">
        <f>SUM(F22:F30)</f>
        <v>0</v>
      </c>
      <c r="G31" s="44">
        <f>SUM(G22:G30)</f>
        <v>0</v>
      </c>
      <c r="H31" s="47">
        <f t="shared" si="1"/>
        <v>0</v>
      </c>
    </row>
    <row r="32" spans="1:8">
      <c r="A32" s="38"/>
      <c r="B32" s="39" t="s">
        <v>61</v>
      </c>
      <c r="C32" s="51"/>
      <c r="D32" s="51"/>
      <c r="E32" s="43"/>
      <c r="F32" s="52"/>
      <c r="G32" s="53"/>
      <c r="H32" s="54"/>
    </row>
    <row r="33" spans="1:8">
      <c r="A33" s="38">
        <v>23</v>
      </c>
      <c r="B33" s="42" t="s">
        <v>62</v>
      </c>
      <c r="C33" s="43"/>
      <c r="D33" s="51"/>
      <c r="E33" s="44">
        <f t="shared" si="2"/>
        <v>0</v>
      </c>
      <c r="F33" s="45"/>
      <c r="G33" s="53"/>
      <c r="H33" s="47">
        <f t="shared" si="1"/>
        <v>0</v>
      </c>
    </row>
    <row r="34" spans="1:8">
      <c r="A34" s="38">
        <v>24</v>
      </c>
      <c r="B34" s="42" t="s">
        <v>63</v>
      </c>
      <c r="C34" s="43"/>
      <c r="D34" s="51"/>
      <c r="E34" s="44">
        <f t="shared" si="2"/>
        <v>0</v>
      </c>
      <c r="F34" s="45"/>
      <c r="G34" s="53"/>
      <c r="H34" s="47">
        <f t="shared" si="1"/>
        <v>0</v>
      </c>
    </row>
    <row r="35" spans="1:8">
      <c r="A35" s="38">
        <v>25</v>
      </c>
      <c r="B35" s="49" t="s">
        <v>64</v>
      </c>
      <c r="C35" s="43"/>
      <c r="D35" s="51"/>
      <c r="E35" s="44">
        <f t="shared" si="2"/>
        <v>0</v>
      </c>
      <c r="F35" s="45"/>
      <c r="G35" s="53"/>
      <c r="H35" s="47">
        <f t="shared" si="1"/>
        <v>0</v>
      </c>
    </row>
    <row r="36" spans="1:8">
      <c r="A36" s="38">
        <v>26</v>
      </c>
      <c r="B36" s="42" t="s">
        <v>65</v>
      </c>
      <c r="C36" s="43"/>
      <c r="D36" s="51"/>
      <c r="E36" s="44">
        <f t="shared" si="2"/>
        <v>0</v>
      </c>
      <c r="F36" s="45"/>
      <c r="G36" s="53"/>
      <c r="H36" s="47">
        <f t="shared" si="1"/>
        <v>0</v>
      </c>
    </row>
    <row r="37" spans="1:8">
      <c r="A37" s="38">
        <v>27</v>
      </c>
      <c r="B37" s="42" t="s">
        <v>66</v>
      </c>
      <c r="C37" s="43"/>
      <c r="D37" s="51"/>
      <c r="E37" s="44">
        <f t="shared" si="2"/>
        <v>0</v>
      </c>
      <c r="F37" s="45"/>
      <c r="G37" s="53"/>
      <c r="H37" s="47">
        <f t="shared" si="1"/>
        <v>0</v>
      </c>
    </row>
    <row r="38" spans="1:8">
      <c r="A38" s="38">
        <v>28</v>
      </c>
      <c r="B38" s="42" t="s">
        <v>67</v>
      </c>
      <c r="C38" s="43"/>
      <c r="D38" s="51"/>
      <c r="E38" s="44">
        <f t="shared" si="2"/>
        <v>0</v>
      </c>
      <c r="F38" s="45"/>
      <c r="G38" s="53"/>
      <c r="H38" s="47">
        <f t="shared" si="1"/>
        <v>0</v>
      </c>
    </row>
    <row r="39" spans="1:8">
      <c r="A39" s="38">
        <v>29</v>
      </c>
      <c r="B39" s="42" t="s">
        <v>68</v>
      </c>
      <c r="C39" s="43"/>
      <c r="D39" s="51"/>
      <c r="E39" s="44">
        <f t="shared" si="2"/>
        <v>0</v>
      </c>
      <c r="F39" s="45"/>
      <c r="G39" s="53"/>
      <c r="H39" s="47">
        <f t="shared" si="1"/>
        <v>0</v>
      </c>
    </row>
    <row r="40" spans="1:8">
      <c r="A40" s="38">
        <v>30</v>
      </c>
      <c r="B40" s="320" t="s">
        <v>267</v>
      </c>
      <c r="C40" s="43"/>
      <c r="D40" s="51"/>
      <c r="E40" s="44">
        <f t="shared" si="2"/>
        <v>0</v>
      </c>
      <c r="F40" s="45"/>
      <c r="G40" s="53"/>
      <c r="H40" s="47">
        <f t="shared" si="1"/>
        <v>0</v>
      </c>
    </row>
    <row r="41" spans="1:8" ht="14.5" thickBot="1">
      <c r="A41" s="55">
        <v>31</v>
      </c>
      <c r="B41" s="56" t="s">
        <v>69</v>
      </c>
      <c r="C41" s="57">
        <f>C31+C40</f>
        <v>0</v>
      </c>
      <c r="D41" s="57">
        <f>D31+D40</f>
        <v>0</v>
      </c>
      <c r="E41" s="57">
        <f>C41+D41</f>
        <v>0</v>
      </c>
      <c r="F41" s="57">
        <f>F31+F40</f>
        <v>0</v>
      </c>
      <c r="G41" s="57">
        <f>G31+G40</f>
        <v>0</v>
      </c>
      <c r="H41" s="58">
        <f>F41+G41</f>
        <v>0</v>
      </c>
    </row>
    <row r="43" spans="1:8">
      <c r="B43" s="5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23" activePane="bottomRight" state="frozen"/>
      <selection activeCell="B9" sqref="B9"/>
      <selection pane="topRight" activeCell="B9" sqref="B9"/>
      <selection pane="bottomLeft" activeCell="B9" sqref="B9"/>
      <selection pane="bottomRight" activeCell="C2" sqref="C2"/>
    </sheetView>
  </sheetViews>
  <sheetFormatPr defaultColWidth="9.1796875" defaultRowHeight="12.5"/>
  <cols>
    <col min="1" max="1" width="9.54296875" style="4" bestFit="1" customWidth="1"/>
    <col min="2" max="2" width="89.1796875" style="4" customWidth="1"/>
    <col min="3" max="8" width="12.7265625" style="4" customWidth="1"/>
    <col min="9" max="9" width="8.81640625" style="4" customWidth="1"/>
    <col min="10" max="16384" width="9.1796875" style="4"/>
  </cols>
  <sheetData>
    <row r="1" spans="1:8">
      <c r="A1" s="2" t="s">
        <v>32</v>
      </c>
      <c r="B1" s="3">
        <f>'Info '!C2</f>
        <v>0</v>
      </c>
      <c r="C1" s="3">
        <f>'Info '!D2</f>
        <v>0</v>
      </c>
    </row>
    <row r="2" spans="1:8">
      <c r="A2" s="2" t="s">
        <v>33</v>
      </c>
      <c r="B2" s="3"/>
      <c r="C2" s="506">
        <v>44286</v>
      </c>
      <c r="D2" s="7"/>
      <c r="E2" s="7"/>
      <c r="F2" s="7"/>
      <c r="G2" s="7"/>
      <c r="H2" s="7"/>
    </row>
    <row r="3" spans="1:8">
      <c r="A3" s="2"/>
      <c r="B3" s="3"/>
      <c r="C3" s="6"/>
      <c r="D3" s="7"/>
      <c r="E3" s="7"/>
      <c r="F3" s="7"/>
      <c r="G3" s="7"/>
      <c r="H3" s="7"/>
    </row>
    <row r="4" spans="1:8" ht="13.5" thickBot="1">
      <c r="A4" s="61" t="s">
        <v>196</v>
      </c>
      <c r="B4" s="272" t="s">
        <v>24</v>
      </c>
      <c r="C4" s="31"/>
      <c r="D4" s="33"/>
      <c r="E4" s="33"/>
      <c r="F4" s="34"/>
      <c r="G4" s="34"/>
      <c r="H4" s="62" t="s">
        <v>75</v>
      </c>
    </row>
    <row r="5" spans="1:8">
      <c r="A5" s="63" t="s">
        <v>7</v>
      </c>
      <c r="B5" s="64"/>
      <c r="C5" s="640" t="s">
        <v>70</v>
      </c>
      <c r="D5" s="641"/>
      <c r="E5" s="642"/>
      <c r="F5" s="640" t="s">
        <v>74</v>
      </c>
      <c r="G5" s="641"/>
      <c r="H5" s="643"/>
    </row>
    <row r="6" spans="1:8">
      <c r="A6" s="65" t="s">
        <v>7</v>
      </c>
      <c r="B6" s="66"/>
      <c r="C6" s="67" t="s">
        <v>71</v>
      </c>
      <c r="D6" s="67" t="s">
        <v>72</v>
      </c>
      <c r="E6" s="67" t="s">
        <v>73</v>
      </c>
      <c r="F6" s="67" t="s">
        <v>71</v>
      </c>
      <c r="G6" s="67" t="s">
        <v>72</v>
      </c>
      <c r="H6" s="68" t="s">
        <v>73</v>
      </c>
    </row>
    <row r="7" spans="1:8" ht="13">
      <c r="A7" s="69"/>
      <c r="B7" s="272" t="s">
        <v>195</v>
      </c>
      <c r="C7" s="70"/>
      <c r="D7" s="70"/>
      <c r="E7" s="70"/>
      <c r="F7" s="70"/>
      <c r="G7" s="70"/>
      <c r="H7" s="71"/>
    </row>
    <row r="8" spans="1:8">
      <c r="A8" s="69">
        <v>1</v>
      </c>
      <c r="B8" s="72" t="s">
        <v>194</v>
      </c>
      <c r="C8" s="70"/>
      <c r="D8" s="70"/>
      <c r="E8" s="73">
        <f t="shared" ref="E8:E22" si="0">C8+D8</f>
        <v>0</v>
      </c>
      <c r="F8" s="70"/>
      <c r="G8" s="70"/>
      <c r="H8" s="74">
        <f t="shared" ref="H8:H22" si="1">F8+G8</f>
        <v>0</v>
      </c>
    </row>
    <row r="9" spans="1:8">
      <c r="A9" s="69">
        <v>2</v>
      </c>
      <c r="B9" s="72" t="s">
        <v>193</v>
      </c>
      <c r="C9" s="75">
        <f>C10+C11+C12+C13+C14+C15+C16+C17+C18</f>
        <v>0</v>
      </c>
      <c r="D9" s="75">
        <f>D10+D11+D12+D13+D14+D15+D16+D17+D18</f>
        <v>0</v>
      </c>
      <c r="E9" s="73">
        <f t="shared" si="0"/>
        <v>0</v>
      </c>
      <c r="F9" s="75">
        <f>F10+F11+F12+F13+F14+F15+F16+F17+F18</f>
        <v>0</v>
      </c>
      <c r="G9" s="75">
        <f>G10+G11+G12+G13+G14+G15+G16+G17+G18</f>
        <v>0</v>
      </c>
      <c r="H9" s="74">
        <f t="shared" si="1"/>
        <v>0</v>
      </c>
    </row>
    <row r="10" spans="1:8">
      <c r="A10" s="69">
        <v>2.1</v>
      </c>
      <c r="B10" s="76" t="s">
        <v>192</v>
      </c>
      <c r="C10" s="70"/>
      <c r="D10" s="70"/>
      <c r="E10" s="73">
        <f t="shared" si="0"/>
        <v>0</v>
      </c>
      <c r="F10" s="70"/>
      <c r="G10" s="70"/>
      <c r="H10" s="74">
        <f t="shared" si="1"/>
        <v>0</v>
      </c>
    </row>
    <row r="11" spans="1:8">
      <c r="A11" s="69">
        <v>2.2000000000000002</v>
      </c>
      <c r="B11" s="76" t="s">
        <v>191</v>
      </c>
      <c r="C11" s="70"/>
      <c r="D11" s="70"/>
      <c r="E11" s="73">
        <f t="shared" si="0"/>
        <v>0</v>
      </c>
      <c r="F11" s="70"/>
      <c r="G11" s="70"/>
      <c r="H11" s="74">
        <f t="shared" si="1"/>
        <v>0</v>
      </c>
    </row>
    <row r="12" spans="1:8">
      <c r="A12" s="69">
        <v>2.2999999999999998</v>
      </c>
      <c r="B12" s="76" t="s">
        <v>190</v>
      </c>
      <c r="C12" s="70"/>
      <c r="D12" s="70"/>
      <c r="E12" s="73">
        <f t="shared" si="0"/>
        <v>0</v>
      </c>
      <c r="F12" s="70"/>
      <c r="G12" s="70"/>
      <c r="H12" s="74">
        <f t="shared" si="1"/>
        <v>0</v>
      </c>
    </row>
    <row r="13" spans="1:8">
      <c r="A13" s="69">
        <v>2.4</v>
      </c>
      <c r="B13" s="76" t="s">
        <v>189</v>
      </c>
      <c r="C13" s="70"/>
      <c r="D13" s="70"/>
      <c r="E13" s="73">
        <f t="shared" si="0"/>
        <v>0</v>
      </c>
      <c r="F13" s="70"/>
      <c r="G13" s="70"/>
      <c r="H13" s="74">
        <f t="shared" si="1"/>
        <v>0</v>
      </c>
    </row>
    <row r="14" spans="1:8">
      <c r="A14" s="69">
        <v>2.5</v>
      </c>
      <c r="B14" s="76" t="s">
        <v>188</v>
      </c>
      <c r="C14" s="70"/>
      <c r="D14" s="70"/>
      <c r="E14" s="73">
        <f t="shared" si="0"/>
        <v>0</v>
      </c>
      <c r="F14" s="70"/>
      <c r="G14" s="70"/>
      <c r="H14" s="74">
        <f t="shared" si="1"/>
        <v>0</v>
      </c>
    </row>
    <row r="15" spans="1:8">
      <c r="A15" s="69">
        <v>2.6</v>
      </c>
      <c r="B15" s="76" t="s">
        <v>187</v>
      </c>
      <c r="C15" s="70"/>
      <c r="D15" s="70"/>
      <c r="E15" s="73">
        <f t="shared" si="0"/>
        <v>0</v>
      </c>
      <c r="F15" s="70"/>
      <c r="G15" s="70"/>
      <c r="H15" s="74">
        <f t="shared" si="1"/>
        <v>0</v>
      </c>
    </row>
    <row r="16" spans="1:8">
      <c r="A16" s="69">
        <v>2.7</v>
      </c>
      <c r="B16" s="76" t="s">
        <v>186</v>
      </c>
      <c r="C16" s="70"/>
      <c r="D16" s="70"/>
      <c r="E16" s="73">
        <f t="shared" si="0"/>
        <v>0</v>
      </c>
      <c r="F16" s="70"/>
      <c r="G16" s="70"/>
      <c r="H16" s="74">
        <f t="shared" si="1"/>
        <v>0</v>
      </c>
    </row>
    <row r="17" spans="1:8">
      <c r="A17" s="69">
        <v>2.8</v>
      </c>
      <c r="B17" s="76" t="s">
        <v>185</v>
      </c>
      <c r="C17" s="70"/>
      <c r="D17" s="70"/>
      <c r="E17" s="73">
        <f t="shared" si="0"/>
        <v>0</v>
      </c>
      <c r="F17" s="70"/>
      <c r="G17" s="70"/>
      <c r="H17" s="74">
        <f t="shared" si="1"/>
        <v>0</v>
      </c>
    </row>
    <row r="18" spans="1:8">
      <c r="A18" s="69">
        <v>2.9</v>
      </c>
      <c r="B18" s="76" t="s">
        <v>184</v>
      </c>
      <c r="C18" s="70"/>
      <c r="D18" s="70"/>
      <c r="E18" s="73">
        <f t="shared" si="0"/>
        <v>0</v>
      </c>
      <c r="F18" s="70"/>
      <c r="G18" s="70"/>
      <c r="H18" s="74">
        <f t="shared" si="1"/>
        <v>0</v>
      </c>
    </row>
    <row r="19" spans="1:8">
      <c r="A19" s="69">
        <v>3</v>
      </c>
      <c r="B19" s="72" t="s">
        <v>183</v>
      </c>
      <c r="C19" s="70"/>
      <c r="D19" s="70"/>
      <c r="E19" s="73">
        <f t="shared" si="0"/>
        <v>0</v>
      </c>
      <c r="F19" s="70"/>
      <c r="G19" s="70"/>
      <c r="H19" s="74">
        <f t="shared" si="1"/>
        <v>0</v>
      </c>
    </row>
    <row r="20" spans="1:8">
      <c r="A20" s="69">
        <v>4</v>
      </c>
      <c r="B20" s="72" t="s">
        <v>182</v>
      </c>
      <c r="C20" s="70"/>
      <c r="D20" s="70"/>
      <c r="E20" s="73">
        <f t="shared" si="0"/>
        <v>0</v>
      </c>
      <c r="F20" s="70"/>
      <c r="G20" s="70"/>
      <c r="H20" s="74">
        <f t="shared" si="1"/>
        <v>0</v>
      </c>
    </row>
    <row r="21" spans="1:8">
      <c r="A21" s="69">
        <v>5</v>
      </c>
      <c r="B21" s="72" t="s">
        <v>181</v>
      </c>
      <c r="C21" s="70"/>
      <c r="D21" s="70"/>
      <c r="E21" s="73">
        <f t="shared" si="0"/>
        <v>0</v>
      </c>
      <c r="F21" s="70"/>
      <c r="G21" s="70"/>
      <c r="H21" s="74">
        <f t="shared" si="1"/>
        <v>0</v>
      </c>
    </row>
    <row r="22" spans="1:8" ht="13">
      <c r="A22" s="69">
        <v>6</v>
      </c>
      <c r="B22" s="77" t="s">
        <v>180</v>
      </c>
      <c r="C22" s="75">
        <f>C8+C9+C19+C20+C21</f>
        <v>0</v>
      </c>
      <c r="D22" s="75">
        <f>D8+D9+D19+D20+D21</f>
        <v>0</v>
      </c>
      <c r="E22" s="73">
        <f t="shared" si="0"/>
        <v>0</v>
      </c>
      <c r="F22" s="75">
        <f>F8+F9+F19+F20+F21</f>
        <v>0</v>
      </c>
      <c r="G22" s="75">
        <f>G8+G9+G19+G20+G21</f>
        <v>0</v>
      </c>
      <c r="H22" s="74">
        <f t="shared" si="1"/>
        <v>0</v>
      </c>
    </row>
    <row r="23" spans="1:8" ht="13">
      <c r="A23" s="69"/>
      <c r="B23" s="272" t="s">
        <v>179</v>
      </c>
      <c r="C23" s="78"/>
      <c r="D23" s="78"/>
      <c r="E23" s="79"/>
      <c r="F23" s="78"/>
      <c r="G23" s="78"/>
      <c r="H23" s="80"/>
    </row>
    <row r="24" spans="1:8">
      <c r="A24" s="69">
        <v>7</v>
      </c>
      <c r="B24" s="72" t="s">
        <v>178</v>
      </c>
      <c r="C24" s="70"/>
      <c r="D24" s="70"/>
      <c r="E24" s="73">
        <f t="shared" ref="E24:E31" si="2">C24+D24</f>
        <v>0</v>
      </c>
      <c r="F24" s="70"/>
      <c r="G24" s="70"/>
      <c r="H24" s="74">
        <f t="shared" ref="H24:H31" si="3">F24+G24</f>
        <v>0</v>
      </c>
    </row>
    <row r="25" spans="1:8">
      <c r="A25" s="69">
        <v>8</v>
      </c>
      <c r="B25" s="72" t="s">
        <v>177</v>
      </c>
      <c r="C25" s="70"/>
      <c r="D25" s="70"/>
      <c r="E25" s="73">
        <f t="shared" si="2"/>
        <v>0</v>
      </c>
      <c r="F25" s="70"/>
      <c r="G25" s="70"/>
      <c r="H25" s="74">
        <f t="shared" si="3"/>
        <v>0</v>
      </c>
    </row>
    <row r="26" spans="1:8">
      <c r="A26" s="69">
        <v>9</v>
      </c>
      <c r="B26" s="72" t="s">
        <v>176</v>
      </c>
      <c r="C26" s="70"/>
      <c r="D26" s="70"/>
      <c r="E26" s="73">
        <f t="shared" si="2"/>
        <v>0</v>
      </c>
      <c r="F26" s="70"/>
      <c r="G26" s="70"/>
      <c r="H26" s="74">
        <f t="shared" si="3"/>
        <v>0</v>
      </c>
    </row>
    <row r="27" spans="1:8">
      <c r="A27" s="69">
        <v>10</v>
      </c>
      <c r="B27" s="72" t="s">
        <v>175</v>
      </c>
      <c r="C27" s="70"/>
      <c r="D27" s="70"/>
      <c r="E27" s="73">
        <f t="shared" si="2"/>
        <v>0</v>
      </c>
      <c r="F27" s="70"/>
      <c r="G27" s="70"/>
      <c r="H27" s="74">
        <f t="shared" si="3"/>
        <v>0</v>
      </c>
    </row>
    <row r="28" spans="1:8">
      <c r="A28" s="69">
        <v>11</v>
      </c>
      <c r="B28" s="72" t="s">
        <v>174</v>
      </c>
      <c r="C28" s="70"/>
      <c r="D28" s="70"/>
      <c r="E28" s="73">
        <f t="shared" si="2"/>
        <v>0</v>
      </c>
      <c r="F28" s="70"/>
      <c r="G28" s="70"/>
      <c r="H28" s="74">
        <f t="shared" si="3"/>
        <v>0</v>
      </c>
    </row>
    <row r="29" spans="1:8">
      <c r="A29" s="69">
        <v>12</v>
      </c>
      <c r="B29" s="72" t="s">
        <v>173</v>
      </c>
      <c r="C29" s="70"/>
      <c r="D29" s="70"/>
      <c r="E29" s="73">
        <f t="shared" si="2"/>
        <v>0</v>
      </c>
      <c r="F29" s="70"/>
      <c r="G29" s="70"/>
      <c r="H29" s="74">
        <f t="shared" si="3"/>
        <v>0</v>
      </c>
    </row>
    <row r="30" spans="1:8" ht="13">
      <c r="A30" s="69">
        <v>13</v>
      </c>
      <c r="B30" s="81" t="s">
        <v>172</v>
      </c>
      <c r="C30" s="75">
        <f>C24+C25+C26+C27+C28+C29</f>
        <v>0</v>
      </c>
      <c r="D30" s="75">
        <f>D24+D25+D26+D27+D28+D29</f>
        <v>0</v>
      </c>
      <c r="E30" s="73">
        <f t="shared" si="2"/>
        <v>0</v>
      </c>
      <c r="F30" s="75">
        <f>F24+F25+F26+F27+F28+F29</f>
        <v>0</v>
      </c>
      <c r="G30" s="75">
        <f>G24+G25+G26+G27+G28+G29</f>
        <v>0</v>
      </c>
      <c r="H30" s="74">
        <f t="shared" si="3"/>
        <v>0</v>
      </c>
    </row>
    <row r="31" spans="1:8" ht="13">
      <c r="A31" s="69">
        <v>14</v>
      </c>
      <c r="B31" s="81" t="s">
        <v>171</v>
      </c>
      <c r="C31" s="75">
        <f>C22-C30</f>
        <v>0</v>
      </c>
      <c r="D31" s="75">
        <f>D22-D30</f>
        <v>0</v>
      </c>
      <c r="E31" s="73">
        <f t="shared" si="2"/>
        <v>0</v>
      </c>
      <c r="F31" s="75">
        <f>F22-F30</f>
        <v>0</v>
      </c>
      <c r="G31" s="75">
        <f>G22-G30</f>
        <v>0</v>
      </c>
      <c r="H31" s="74">
        <f t="shared" si="3"/>
        <v>0</v>
      </c>
    </row>
    <row r="32" spans="1:8" ht="13">
      <c r="A32" s="69"/>
      <c r="B32" s="82"/>
      <c r="C32" s="82"/>
      <c r="D32" s="83"/>
      <c r="E32" s="79"/>
      <c r="F32" s="83"/>
      <c r="G32" s="83"/>
      <c r="H32" s="80"/>
    </row>
    <row r="33" spans="1:8" ht="13">
      <c r="A33" s="69"/>
      <c r="B33" s="82" t="s">
        <v>170</v>
      </c>
      <c r="C33" s="78"/>
      <c r="D33" s="78"/>
      <c r="E33" s="79"/>
      <c r="F33" s="78"/>
      <c r="G33" s="78"/>
      <c r="H33" s="80"/>
    </row>
    <row r="34" spans="1:8">
      <c r="A34" s="69">
        <v>15</v>
      </c>
      <c r="B34" s="84" t="s">
        <v>169</v>
      </c>
      <c r="C34" s="85">
        <f>C35+C36</f>
        <v>0</v>
      </c>
      <c r="D34" s="85">
        <f>D35+D36</f>
        <v>0</v>
      </c>
      <c r="E34" s="73">
        <f t="shared" ref="E34:E45" si="4">C34+D34</f>
        <v>0</v>
      </c>
      <c r="F34" s="85">
        <f>F35+F36</f>
        <v>0</v>
      </c>
      <c r="G34" s="85">
        <f>G35+G36</f>
        <v>0</v>
      </c>
      <c r="H34" s="73">
        <f t="shared" ref="H34:H45" si="5">F34+G34</f>
        <v>0</v>
      </c>
    </row>
    <row r="35" spans="1:8">
      <c r="A35" s="69">
        <v>15.1</v>
      </c>
      <c r="B35" s="76" t="s">
        <v>168</v>
      </c>
      <c r="C35" s="70"/>
      <c r="D35" s="70"/>
      <c r="E35" s="73">
        <f t="shared" si="4"/>
        <v>0</v>
      </c>
      <c r="F35" s="70"/>
      <c r="G35" s="70"/>
      <c r="H35" s="73">
        <f t="shared" si="5"/>
        <v>0</v>
      </c>
    </row>
    <row r="36" spans="1:8">
      <c r="A36" s="69">
        <v>15.2</v>
      </c>
      <c r="B36" s="76" t="s">
        <v>167</v>
      </c>
      <c r="C36" s="70"/>
      <c r="D36" s="70"/>
      <c r="E36" s="73">
        <f t="shared" si="4"/>
        <v>0</v>
      </c>
      <c r="F36" s="70"/>
      <c r="G36" s="70"/>
      <c r="H36" s="73">
        <f t="shared" si="5"/>
        <v>0</v>
      </c>
    </row>
    <row r="37" spans="1:8">
      <c r="A37" s="69">
        <v>16</v>
      </c>
      <c r="B37" s="72" t="s">
        <v>166</v>
      </c>
      <c r="C37" s="70"/>
      <c r="D37" s="70"/>
      <c r="E37" s="73">
        <f t="shared" si="4"/>
        <v>0</v>
      </c>
      <c r="F37" s="70"/>
      <c r="G37" s="70"/>
      <c r="H37" s="73">
        <f t="shared" si="5"/>
        <v>0</v>
      </c>
    </row>
    <row r="38" spans="1:8">
      <c r="A38" s="69">
        <v>17</v>
      </c>
      <c r="B38" s="72" t="s">
        <v>165</v>
      </c>
      <c r="C38" s="70"/>
      <c r="D38" s="70"/>
      <c r="E38" s="73">
        <f t="shared" si="4"/>
        <v>0</v>
      </c>
      <c r="F38" s="70"/>
      <c r="G38" s="70"/>
      <c r="H38" s="73">
        <f t="shared" si="5"/>
        <v>0</v>
      </c>
    </row>
    <row r="39" spans="1:8">
      <c r="A39" s="69">
        <v>18</v>
      </c>
      <c r="B39" s="72" t="s">
        <v>164</v>
      </c>
      <c r="C39" s="70"/>
      <c r="D39" s="70"/>
      <c r="E39" s="73">
        <f t="shared" si="4"/>
        <v>0</v>
      </c>
      <c r="F39" s="70"/>
      <c r="G39" s="70"/>
      <c r="H39" s="73">
        <f t="shared" si="5"/>
        <v>0</v>
      </c>
    </row>
    <row r="40" spans="1:8">
      <c r="A40" s="69">
        <v>19</v>
      </c>
      <c r="B40" s="72" t="s">
        <v>163</v>
      </c>
      <c r="C40" s="70"/>
      <c r="D40" s="70"/>
      <c r="E40" s="73">
        <f t="shared" si="4"/>
        <v>0</v>
      </c>
      <c r="F40" s="70"/>
      <c r="G40" s="70"/>
      <c r="H40" s="73">
        <f t="shared" si="5"/>
        <v>0</v>
      </c>
    </row>
    <row r="41" spans="1:8">
      <c r="A41" s="69">
        <v>20</v>
      </c>
      <c r="B41" s="72" t="s">
        <v>162</v>
      </c>
      <c r="C41" s="70"/>
      <c r="D41" s="70"/>
      <c r="E41" s="73">
        <f t="shared" si="4"/>
        <v>0</v>
      </c>
      <c r="F41" s="70"/>
      <c r="G41" s="70"/>
      <c r="H41" s="73">
        <f t="shared" si="5"/>
        <v>0</v>
      </c>
    </row>
    <row r="42" spans="1:8">
      <c r="A42" s="69">
        <v>21</v>
      </c>
      <c r="B42" s="72" t="s">
        <v>161</v>
      </c>
      <c r="C42" s="70"/>
      <c r="D42" s="70"/>
      <c r="E42" s="73">
        <f t="shared" si="4"/>
        <v>0</v>
      </c>
      <c r="F42" s="70"/>
      <c r="G42" s="70"/>
      <c r="H42" s="73">
        <f t="shared" si="5"/>
        <v>0</v>
      </c>
    </row>
    <row r="43" spans="1:8">
      <c r="A43" s="69">
        <v>22</v>
      </c>
      <c r="B43" s="72" t="s">
        <v>160</v>
      </c>
      <c r="C43" s="70"/>
      <c r="D43" s="70"/>
      <c r="E43" s="73">
        <f t="shared" si="4"/>
        <v>0</v>
      </c>
      <c r="F43" s="70"/>
      <c r="G43" s="70"/>
      <c r="H43" s="73">
        <f t="shared" si="5"/>
        <v>0</v>
      </c>
    </row>
    <row r="44" spans="1:8">
      <c r="A44" s="69">
        <v>23</v>
      </c>
      <c r="B44" s="72" t="s">
        <v>159</v>
      </c>
      <c r="C44" s="70"/>
      <c r="D44" s="70"/>
      <c r="E44" s="73">
        <f t="shared" si="4"/>
        <v>0</v>
      </c>
      <c r="F44" s="70"/>
      <c r="G44" s="70"/>
      <c r="H44" s="73">
        <f t="shared" si="5"/>
        <v>0</v>
      </c>
    </row>
    <row r="45" spans="1:8" ht="13">
      <c r="A45" s="69">
        <v>24</v>
      </c>
      <c r="B45" s="81" t="s">
        <v>274</v>
      </c>
      <c r="C45" s="75">
        <f>C34+C37+C38+C39+C40+C41+C42+C43+C44</f>
        <v>0</v>
      </c>
      <c r="D45" s="75">
        <f>D34+D37+D38+D39+D40+D41+D42+D43+D44</f>
        <v>0</v>
      </c>
      <c r="E45" s="73">
        <f t="shared" si="4"/>
        <v>0</v>
      </c>
      <c r="F45" s="75">
        <f>F34+F37+F38+F39+F40+F41+F42+F43+F44</f>
        <v>0</v>
      </c>
      <c r="G45" s="75">
        <f>G34+G37+G38+G39+G40+G41+G42+G43+G44</f>
        <v>0</v>
      </c>
      <c r="H45" s="73">
        <f t="shared" si="5"/>
        <v>0</v>
      </c>
    </row>
    <row r="46" spans="1:8" ht="13">
      <c r="A46" s="69"/>
      <c r="B46" s="272" t="s">
        <v>158</v>
      </c>
      <c r="C46" s="78"/>
      <c r="D46" s="78"/>
      <c r="E46" s="79"/>
      <c r="F46" s="78"/>
      <c r="G46" s="78"/>
      <c r="H46" s="80"/>
    </row>
    <row r="47" spans="1:8">
      <c r="A47" s="69">
        <v>25</v>
      </c>
      <c r="B47" s="72" t="s">
        <v>157</v>
      </c>
      <c r="C47" s="70"/>
      <c r="D47" s="70"/>
      <c r="E47" s="73">
        <f t="shared" ref="E47:E54" si="6">C47+D47</f>
        <v>0</v>
      </c>
      <c r="F47" s="70"/>
      <c r="G47" s="70"/>
      <c r="H47" s="74">
        <f t="shared" ref="H47:H54" si="7">F47+G47</f>
        <v>0</v>
      </c>
    </row>
    <row r="48" spans="1:8">
      <c r="A48" s="69">
        <v>26</v>
      </c>
      <c r="B48" s="72" t="s">
        <v>156</v>
      </c>
      <c r="C48" s="70"/>
      <c r="D48" s="70"/>
      <c r="E48" s="73">
        <f t="shared" si="6"/>
        <v>0</v>
      </c>
      <c r="F48" s="70"/>
      <c r="G48" s="70"/>
      <c r="H48" s="74">
        <f t="shared" si="7"/>
        <v>0</v>
      </c>
    </row>
    <row r="49" spans="1:8">
      <c r="A49" s="69">
        <v>27</v>
      </c>
      <c r="B49" s="72" t="s">
        <v>155</v>
      </c>
      <c r="C49" s="70"/>
      <c r="D49" s="70"/>
      <c r="E49" s="73">
        <f t="shared" si="6"/>
        <v>0</v>
      </c>
      <c r="F49" s="70"/>
      <c r="G49" s="70"/>
      <c r="H49" s="74">
        <f t="shared" si="7"/>
        <v>0</v>
      </c>
    </row>
    <row r="50" spans="1:8">
      <c r="A50" s="69">
        <v>28</v>
      </c>
      <c r="B50" s="72" t="s">
        <v>154</v>
      </c>
      <c r="C50" s="70"/>
      <c r="D50" s="70"/>
      <c r="E50" s="73">
        <f t="shared" si="6"/>
        <v>0</v>
      </c>
      <c r="F50" s="70"/>
      <c r="G50" s="70"/>
      <c r="H50" s="74">
        <f t="shared" si="7"/>
        <v>0</v>
      </c>
    </row>
    <row r="51" spans="1:8">
      <c r="A51" s="69">
        <v>29</v>
      </c>
      <c r="B51" s="72" t="s">
        <v>153</v>
      </c>
      <c r="C51" s="70"/>
      <c r="D51" s="70"/>
      <c r="E51" s="73">
        <f t="shared" si="6"/>
        <v>0</v>
      </c>
      <c r="F51" s="70"/>
      <c r="G51" s="70"/>
      <c r="H51" s="74">
        <f t="shared" si="7"/>
        <v>0</v>
      </c>
    </row>
    <row r="52" spans="1:8">
      <c r="A52" s="69">
        <v>30</v>
      </c>
      <c r="B52" s="72" t="s">
        <v>152</v>
      </c>
      <c r="C52" s="70"/>
      <c r="D52" s="70"/>
      <c r="E52" s="73">
        <f t="shared" si="6"/>
        <v>0</v>
      </c>
      <c r="F52" s="70"/>
      <c r="G52" s="70"/>
      <c r="H52" s="74">
        <f t="shared" si="7"/>
        <v>0</v>
      </c>
    </row>
    <row r="53" spans="1:8" ht="13">
      <c r="A53" s="69">
        <v>31</v>
      </c>
      <c r="B53" s="81" t="s">
        <v>275</v>
      </c>
      <c r="C53" s="75">
        <f>C47+C48+C49+C50+C51+C52</f>
        <v>0</v>
      </c>
      <c r="D53" s="75">
        <f>D47+D48+D49+D50+D51+D52</f>
        <v>0</v>
      </c>
      <c r="E53" s="73">
        <f t="shared" si="6"/>
        <v>0</v>
      </c>
      <c r="F53" s="75">
        <f>F47+F48+F49+F50+F51+F52</f>
        <v>0</v>
      </c>
      <c r="G53" s="75">
        <f>G47+G48+G49+G50+G51+G52</f>
        <v>0</v>
      </c>
      <c r="H53" s="73">
        <f t="shared" si="7"/>
        <v>0</v>
      </c>
    </row>
    <row r="54" spans="1:8" ht="13">
      <c r="A54" s="69">
        <v>32</v>
      </c>
      <c r="B54" s="81" t="s">
        <v>276</v>
      </c>
      <c r="C54" s="75">
        <f>C45-C53</f>
        <v>0</v>
      </c>
      <c r="D54" s="75">
        <f>D45-D53</f>
        <v>0</v>
      </c>
      <c r="E54" s="73">
        <f t="shared" si="6"/>
        <v>0</v>
      </c>
      <c r="F54" s="75">
        <f>F45-F53</f>
        <v>0</v>
      </c>
      <c r="G54" s="75">
        <f>G45-G53</f>
        <v>0</v>
      </c>
      <c r="H54" s="73">
        <f t="shared" si="7"/>
        <v>0</v>
      </c>
    </row>
    <row r="55" spans="1:8" ht="13">
      <c r="A55" s="69"/>
      <c r="B55" s="82"/>
      <c r="C55" s="83"/>
      <c r="D55" s="83"/>
      <c r="E55" s="79"/>
      <c r="F55" s="83"/>
      <c r="G55" s="83"/>
      <c r="H55" s="80"/>
    </row>
    <row r="56" spans="1:8" ht="13">
      <c r="A56" s="69">
        <v>33</v>
      </c>
      <c r="B56" s="81" t="s">
        <v>151</v>
      </c>
      <c r="C56" s="75">
        <f>C31+C54</f>
        <v>0</v>
      </c>
      <c r="D56" s="75">
        <f>D31+D54</f>
        <v>0</v>
      </c>
      <c r="E56" s="73">
        <f>C56+D56</f>
        <v>0</v>
      </c>
      <c r="F56" s="75">
        <f>F31+F54</f>
        <v>0</v>
      </c>
      <c r="G56" s="75">
        <f>G31+G54</f>
        <v>0</v>
      </c>
      <c r="H56" s="74">
        <f>F56+G56</f>
        <v>0</v>
      </c>
    </row>
    <row r="57" spans="1:8" ht="13">
      <c r="A57" s="69"/>
      <c r="B57" s="82"/>
      <c r="C57" s="83"/>
      <c r="D57" s="83"/>
      <c r="E57" s="79"/>
      <c r="F57" s="83"/>
      <c r="G57" s="83"/>
      <c r="H57" s="80"/>
    </row>
    <row r="58" spans="1:8">
      <c r="A58" s="69">
        <v>34</v>
      </c>
      <c r="B58" s="72" t="s">
        <v>150</v>
      </c>
      <c r="C58" s="70"/>
      <c r="D58" s="70"/>
      <c r="E58" s="73">
        <f>C58+D58</f>
        <v>0</v>
      </c>
      <c r="F58" s="70"/>
      <c r="G58" s="70"/>
      <c r="H58" s="74">
        <f>F58+G58</f>
        <v>0</v>
      </c>
    </row>
    <row r="59" spans="1:8" s="273" customFormat="1">
      <c r="A59" s="69">
        <v>35</v>
      </c>
      <c r="B59" s="72" t="s">
        <v>149</v>
      </c>
      <c r="C59" s="70"/>
      <c r="D59" s="70"/>
      <c r="E59" s="73">
        <f>C59+D59</f>
        <v>0</v>
      </c>
      <c r="F59" s="70"/>
      <c r="G59" s="70"/>
      <c r="H59" s="74">
        <f>F59+G59</f>
        <v>0</v>
      </c>
    </row>
    <row r="60" spans="1:8">
      <c r="A60" s="69">
        <v>36</v>
      </c>
      <c r="B60" s="72" t="s">
        <v>148</v>
      </c>
      <c r="C60" s="70"/>
      <c r="D60" s="70"/>
      <c r="E60" s="73">
        <f>C60+D60</f>
        <v>0</v>
      </c>
      <c r="F60" s="70"/>
      <c r="G60" s="70"/>
      <c r="H60" s="74">
        <f>F60+G60</f>
        <v>0</v>
      </c>
    </row>
    <row r="61" spans="1:8" ht="13">
      <c r="A61" s="69">
        <v>37</v>
      </c>
      <c r="B61" s="81" t="s">
        <v>147</v>
      </c>
      <c r="C61" s="75">
        <f>C58+C59+C60</f>
        <v>0</v>
      </c>
      <c r="D61" s="75">
        <f>D58+D59+D60</f>
        <v>0</v>
      </c>
      <c r="E61" s="73">
        <f>C61+D61</f>
        <v>0</v>
      </c>
      <c r="F61" s="75">
        <f>F58+F59+F60</f>
        <v>0</v>
      </c>
      <c r="G61" s="75">
        <f>G58+G59+G60</f>
        <v>0</v>
      </c>
      <c r="H61" s="74">
        <f>F61+G61</f>
        <v>0</v>
      </c>
    </row>
    <row r="62" spans="1:8" ht="13">
      <c r="A62" s="69"/>
      <c r="B62" s="86"/>
      <c r="C62" s="78"/>
      <c r="D62" s="78"/>
      <c r="E62" s="79"/>
      <c r="F62" s="78"/>
      <c r="G62" s="78"/>
      <c r="H62" s="80"/>
    </row>
    <row r="63" spans="1:8" ht="13">
      <c r="A63" s="69">
        <v>38</v>
      </c>
      <c r="B63" s="87" t="s">
        <v>146</v>
      </c>
      <c r="C63" s="75">
        <f>C56-C61</f>
        <v>0</v>
      </c>
      <c r="D63" s="75">
        <f>D56-D61</f>
        <v>0</v>
      </c>
      <c r="E63" s="73">
        <f>C63+D63</f>
        <v>0</v>
      </c>
      <c r="F63" s="75">
        <f>F56-F61</f>
        <v>0</v>
      </c>
      <c r="G63" s="75">
        <f>G56-G61</f>
        <v>0</v>
      </c>
      <c r="H63" s="74">
        <f>F63+G63</f>
        <v>0</v>
      </c>
    </row>
    <row r="64" spans="1:8">
      <c r="A64" s="65">
        <v>39</v>
      </c>
      <c r="B64" s="72" t="s">
        <v>145</v>
      </c>
      <c r="C64" s="88"/>
      <c r="D64" s="88"/>
      <c r="E64" s="73">
        <f>C64+D64</f>
        <v>0</v>
      </c>
      <c r="F64" s="88"/>
      <c r="G64" s="88"/>
      <c r="H64" s="74">
        <f>F64+G64</f>
        <v>0</v>
      </c>
    </row>
    <row r="65" spans="1:8" ht="13">
      <c r="A65" s="69">
        <v>40</v>
      </c>
      <c r="B65" s="81" t="s">
        <v>144</v>
      </c>
      <c r="C65" s="75">
        <f>C63-C64</f>
        <v>0</v>
      </c>
      <c r="D65" s="75">
        <f>D63-D64</f>
        <v>0</v>
      </c>
      <c r="E65" s="73">
        <f>C65+D65</f>
        <v>0</v>
      </c>
      <c r="F65" s="75">
        <f>F63-F64</f>
        <v>0</v>
      </c>
      <c r="G65" s="75">
        <f>G63-G64</f>
        <v>0</v>
      </c>
      <c r="H65" s="74">
        <f>F65+G65</f>
        <v>0</v>
      </c>
    </row>
    <row r="66" spans="1:8">
      <c r="A66" s="65">
        <v>41</v>
      </c>
      <c r="B66" s="72" t="s">
        <v>143</v>
      </c>
      <c r="C66" s="88"/>
      <c r="D66" s="88"/>
      <c r="E66" s="73">
        <f>C66+D66</f>
        <v>0</v>
      </c>
      <c r="F66" s="88"/>
      <c r="G66" s="88"/>
      <c r="H66" s="74">
        <f>F66+G66</f>
        <v>0</v>
      </c>
    </row>
    <row r="67" spans="1:8" ht="13.5" thickBot="1">
      <c r="A67" s="89">
        <v>42</v>
      </c>
      <c r="B67" s="90" t="s">
        <v>142</v>
      </c>
      <c r="C67" s="91">
        <f>C65+C66</f>
        <v>0</v>
      </c>
      <c r="D67" s="91">
        <f>D65+D66</f>
        <v>0</v>
      </c>
      <c r="E67" s="92">
        <f>C67+D67</f>
        <v>0</v>
      </c>
      <c r="F67" s="91">
        <f>F65+F66</f>
        <v>0</v>
      </c>
      <c r="G67" s="91">
        <f>G65+G66</f>
        <v>0</v>
      </c>
      <c r="H67" s="93">
        <f>F67+G67</f>
        <v>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B2" sqref="B2"/>
    </sheetView>
  </sheetViews>
  <sheetFormatPr defaultColWidth="9.1796875" defaultRowHeight="14"/>
  <cols>
    <col min="1" max="1" width="9.54296875" style="5" bestFit="1" customWidth="1"/>
    <col min="2" max="2" width="72.26953125" style="5" customWidth="1"/>
    <col min="3" max="8" width="12.7265625" style="5" customWidth="1"/>
    <col min="9" max="16384" width="9.1796875" style="5"/>
  </cols>
  <sheetData>
    <row r="1" spans="1:8">
      <c r="A1" s="2" t="s">
        <v>32</v>
      </c>
      <c r="B1" s="3">
        <f>'Info '!C2</f>
        <v>0</v>
      </c>
    </row>
    <row r="2" spans="1:8">
      <c r="A2" s="2" t="s">
        <v>33</v>
      </c>
      <c r="B2" s="506">
        <v>44286</v>
      </c>
    </row>
    <row r="3" spans="1:8">
      <c r="A3" s="4"/>
    </row>
    <row r="4" spans="1:8" ht="14.5" thickBot="1">
      <c r="A4" s="4" t="s">
        <v>76</v>
      </c>
      <c r="B4" s="4"/>
      <c r="C4" s="251"/>
      <c r="D4" s="251"/>
      <c r="E4" s="251"/>
      <c r="F4" s="252"/>
      <c r="G4" s="252"/>
      <c r="H4" s="253" t="s">
        <v>75</v>
      </c>
    </row>
    <row r="5" spans="1:8">
      <c r="A5" s="644" t="s">
        <v>7</v>
      </c>
      <c r="B5" s="646" t="s">
        <v>341</v>
      </c>
      <c r="C5" s="640" t="s">
        <v>70</v>
      </c>
      <c r="D5" s="641"/>
      <c r="E5" s="642"/>
      <c r="F5" s="640" t="s">
        <v>74</v>
      </c>
      <c r="G5" s="641"/>
      <c r="H5" s="643"/>
    </row>
    <row r="6" spans="1:8">
      <c r="A6" s="645"/>
      <c r="B6" s="647"/>
      <c r="C6" s="40" t="s">
        <v>288</v>
      </c>
      <c r="D6" s="40" t="s">
        <v>123</v>
      </c>
      <c r="E6" s="40" t="s">
        <v>110</v>
      </c>
      <c r="F6" s="40" t="s">
        <v>288</v>
      </c>
      <c r="G6" s="40" t="s">
        <v>123</v>
      </c>
      <c r="H6" s="41" t="s">
        <v>110</v>
      </c>
    </row>
    <row r="7" spans="1:8" s="21" customFormat="1">
      <c r="A7" s="254">
        <v>1</v>
      </c>
      <c r="B7" s="255" t="s">
        <v>375</v>
      </c>
      <c r="C7" s="46"/>
      <c r="D7" s="46"/>
      <c r="E7" s="256">
        <f>C7+D7</f>
        <v>0</v>
      </c>
      <c r="F7" s="46"/>
      <c r="G7" s="46"/>
      <c r="H7" s="47">
        <f t="shared" ref="H7:H53" si="0">F7+G7</f>
        <v>0</v>
      </c>
    </row>
    <row r="8" spans="1:8" s="21" customFormat="1">
      <c r="A8" s="254">
        <v>1.1000000000000001</v>
      </c>
      <c r="B8" s="308" t="s">
        <v>306</v>
      </c>
      <c r="C8" s="46"/>
      <c r="D8" s="46"/>
      <c r="E8" s="256">
        <f t="shared" ref="E8:E53" si="1">C8+D8</f>
        <v>0</v>
      </c>
      <c r="F8" s="46"/>
      <c r="G8" s="46"/>
      <c r="H8" s="47">
        <f t="shared" si="0"/>
        <v>0</v>
      </c>
    </row>
    <row r="9" spans="1:8" s="21" customFormat="1">
      <c r="A9" s="254">
        <v>1.2</v>
      </c>
      <c r="B9" s="308" t="s">
        <v>307</v>
      </c>
      <c r="C9" s="46"/>
      <c r="D9" s="46"/>
      <c r="E9" s="256">
        <f t="shared" si="1"/>
        <v>0</v>
      </c>
      <c r="F9" s="46"/>
      <c r="G9" s="46"/>
      <c r="H9" s="47">
        <f t="shared" si="0"/>
        <v>0</v>
      </c>
    </row>
    <row r="10" spans="1:8" s="21" customFormat="1">
      <c r="A10" s="254">
        <v>1.3</v>
      </c>
      <c r="B10" s="308" t="s">
        <v>308</v>
      </c>
      <c r="C10" s="46"/>
      <c r="D10" s="46"/>
      <c r="E10" s="256">
        <f t="shared" si="1"/>
        <v>0</v>
      </c>
      <c r="F10" s="46"/>
      <c r="G10" s="46"/>
      <c r="H10" s="47">
        <f t="shared" si="0"/>
        <v>0</v>
      </c>
    </row>
    <row r="11" spans="1:8" s="21" customFormat="1">
      <c r="A11" s="254">
        <v>1.4</v>
      </c>
      <c r="B11" s="308" t="s">
        <v>289</v>
      </c>
      <c r="C11" s="46"/>
      <c r="D11" s="46"/>
      <c r="E11" s="256">
        <f t="shared" si="1"/>
        <v>0</v>
      </c>
      <c r="F11" s="46"/>
      <c r="G11" s="46"/>
      <c r="H11" s="47">
        <f t="shared" si="0"/>
        <v>0</v>
      </c>
    </row>
    <row r="12" spans="1:8" s="21" customFormat="1" ht="29.25" customHeight="1">
      <c r="A12" s="254">
        <v>2</v>
      </c>
      <c r="B12" s="258" t="s">
        <v>310</v>
      </c>
      <c r="C12" s="46"/>
      <c r="D12" s="46"/>
      <c r="E12" s="256">
        <f t="shared" si="1"/>
        <v>0</v>
      </c>
      <c r="F12" s="46"/>
      <c r="G12" s="46"/>
      <c r="H12" s="47">
        <f t="shared" si="0"/>
        <v>0</v>
      </c>
    </row>
    <row r="13" spans="1:8" s="21" customFormat="1" ht="19.899999999999999" customHeight="1">
      <c r="A13" s="254">
        <v>3</v>
      </c>
      <c r="B13" s="258" t="s">
        <v>309</v>
      </c>
      <c r="C13" s="46"/>
      <c r="D13" s="46"/>
      <c r="E13" s="256">
        <f t="shared" si="1"/>
        <v>0</v>
      </c>
      <c r="F13" s="46"/>
      <c r="G13" s="46"/>
      <c r="H13" s="47">
        <f t="shared" si="0"/>
        <v>0</v>
      </c>
    </row>
    <row r="14" spans="1:8" s="21" customFormat="1">
      <c r="A14" s="254">
        <v>3.1</v>
      </c>
      <c r="B14" s="309" t="s">
        <v>290</v>
      </c>
      <c r="C14" s="46"/>
      <c r="D14" s="46"/>
      <c r="E14" s="256">
        <f t="shared" si="1"/>
        <v>0</v>
      </c>
      <c r="F14" s="46"/>
      <c r="G14" s="46"/>
      <c r="H14" s="47">
        <f t="shared" si="0"/>
        <v>0</v>
      </c>
    </row>
    <row r="15" spans="1:8" s="21" customFormat="1">
      <c r="A15" s="254">
        <v>3.2</v>
      </c>
      <c r="B15" s="309" t="s">
        <v>291</v>
      </c>
      <c r="C15" s="46"/>
      <c r="D15" s="46"/>
      <c r="E15" s="256">
        <f t="shared" si="1"/>
        <v>0</v>
      </c>
      <c r="F15" s="46"/>
      <c r="G15" s="46"/>
      <c r="H15" s="47">
        <f t="shared" si="0"/>
        <v>0</v>
      </c>
    </row>
    <row r="16" spans="1:8" s="21" customFormat="1">
      <c r="A16" s="254">
        <v>4</v>
      </c>
      <c r="B16" s="312" t="s">
        <v>320</v>
      </c>
      <c r="C16" s="46"/>
      <c r="D16" s="46"/>
      <c r="E16" s="256">
        <f t="shared" si="1"/>
        <v>0</v>
      </c>
      <c r="F16" s="46"/>
      <c r="G16" s="46"/>
      <c r="H16" s="47">
        <f t="shared" si="0"/>
        <v>0</v>
      </c>
    </row>
    <row r="17" spans="1:8" s="21" customFormat="1">
      <c r="A17" s="254">
        <v>4.0999999999999996</v>
      </c>
      <c r="B17" s="309" t="s">
        <v>311</v>
      </c>
      <c r="C17" s="46"/>
      <c r="D17" s="46"/>
      <c r="E17" s="256">
        <f t="shared" si="1"/>
        <v>0</v>
      </c>
      <c r="F17" s="46"/>
      <c r="G17" s="46"/>
      <c r="H17" s="47">
        <f t="shared" si="0"/>
        <v>0</v>
      </c>
    </row>
    <row r="18" spans="1:8" s="21" customFormat="1">
      <c r="A18" s="254">
        <v>4.2</v>
      </c>
      <c r="B18" s="309" t="s">
        <v>305</v>
      </c>
      <c r="C18" s="46"/>
      <c r="D18" s="46"/>
      <c r="E18" s="256">
        <f t="shared" si="1"/>
        <v>0</v>
      </c>
      <c r="F18" s="46"/>
      <c r="G18" s="46"/>
      <c r="H18" s="47">
        <f t="shared" si="0"/>
        <v>0</v>
      </c>
    </row>
    <row r="19" spans="1:8" s="21" customFormat="1">
      <c r="A19" s="254">
        <v>5</v>
      </c>
      <c r="B19" s="258" t="s">
        <v>319</v>
      </c>
      <c r="C19" s="46"/>
      <c r="D19" s="46"/>
      <c r="E19" s="256">
        <f t="shared" si="1"/>
        <v>0</v>
      </c>
      <c r="F19" s="46"/>
      <c r="G19" s="46"/>
      <c r="H19" s="47">
        <f t="shared" si="0"/>
        <v>0</v>
      </c>
    </row>
    <row r="20" spans="1:8" s="21" customFormat="1">
      <c r="A20" s="254">
        <v>5.0999999999999996</v>
      </c>
      <c r="B20" s="310" t="s">
        <v>294</v>
      </c>
      <c r="C20" s="46"/>
      <c r="D20" s="46"/>
      <c r="E20" s="256">
        <f t="shared" si="1"/>
        <v>0</v>
      </c>
      <c r="F20" s="46"/>
      <c r="G20" s="46"/>
      <c r="H20" s="47">
        <f t="shared" si="0"/>
        <v>0</v>
      </c>
    </row>
    <row r="21" spans="1:8" s="21" customFormat="1">
      <c r="A21" s="254">
        <v>5.2</v>
      </c>
      <c r="B21" s="310" t="s">
        <v>293</v>
      </c>
      <c r="C21" s="46"/>
      <c r="D21" s="46"/>
      <c r="E21" s="256">
        <f t="shared" si="1"/>
        <v>0</v>
      </c>
      <c r="F21" s="46"/>
      <c r="G21" s="46"/>
      <c r="H21" s="47">
        <f t="shared" si="0"/>
        <v>0</v>
      </c>
    </row>
    <row r="22" spans="1:8" s="21" customFormat="1">
      <c r="A22" s="254">
        <v>5.3</v>
      </c>
      <c r="B22" s="310" t="s">
        <v>292</v>
      </c>
      <c r="C22" s="46"/>
      <c r="D22" s="46"/>
      <c r="E22" s="256">
        <f t="shared" si="1"/>
        <v>0</v>
      </c>
      <c r="F22" s="46"/>
      <c r="G22" s="46"/>
      <c r="H22" s="47">
        <f t="shared" si="0"/>
        <v>0</v>
      </c>
    </row>
    <row r="23" spans="1:8" s="21" customFormat="1">
      <c r="A23" s="254" t="s">
        <v>17</v>
      </c>
      <c r="B23" s="259" t="s">
        <v>77</v>
      </c>
      <c r="C23" s="46"/>
      <c r="D23" s="46"/>
      <c r="E23" s="256">
        <f t="shared" si="1"/>
        <v>0</v>
      </c>
      <c r="F23" s="46"/>
      <c r="G23" s="46"/>
      <c r="H23" s="47">
        <f t="shared" si="0"/>
        <v>0</v>
      </c>
    </row>
    <row r="24" spans="1:8" s="21" customFormat="1">
      <c r="A24" s="254" t="s">
        <v>18</v>
      </c>
      <c r="B24" s="259" t="s">
        <v>78</v>
      </c>
      <c r="C24" s="46"/>
      <c r="D24" s="46"/>
      <c r="E24" s="256">
        <f t="shared" si="1"/>
        <v>0</v>
      </c>
      <c r="F24" s="46"/>
      <c r="G24" s="46"/>
      <c r="H24" s="47">
        <f t="shared" si="0"/>
        <v>0</v>
      </c>
    </row>
    <row r="25" spans="1:8" s="21" customFormat="1">
      <c r="A25" s="254" t="s">
        <v>19</v>
      </c>
      <c r="B25" s="259" t="s">
        <v>79</v>
      </c>
      <c r="C25" s="46"/>
      <c r="D25" s="46"/>
      <c r="E25" s="256">
        <f t="shared" si="1"/>
        <v>0</v>
      </c>
      <c r="F25" s="46"/>
      <c r="G25" s="46"/>
      <c r="H25" s="47">
        <f t="shared" si="0"/>
        <v>0</v>
      </c>
    </row>
    <row r="26" spans="1:8" s="21" customFormat="1">
      <c r="A26" s="254" t="s">
        <v>20</v>
      </c>
      <c r="B26" s="259" t="s">
        <v>80</v>
      </c>
      <c r="C26" s="46"/>
      <c r="D26" s="46"/>
      <c r="E26" s="256">
        <f t="shared" si="1"/>
        <v>0</v>
      </c>
      <c r="F26" s="46"/>
      <c r="G26" s="46"/>
      <c r="H26" s="47">
        <f t="shared" si="0"/>
        <v>0</v>
      </c>
    </row>
    <row r="27" spans="1:8" s="21" customFormat="1">
      <c r="A27" s="254" t="s">
        <v>21</v>
      </c>
      <c r="B27" s="259" t="s">
        <v>81</v>
      </c>
      <c r="C27" s="46"/>
      <c r="D27" s="46"/>
      <c r="E27" s="256">
        <f t="shared" si="1"/>
        <v>0</v>
      </c>
      <c r="F27" s="46"/>
      <c r="G27" s="46"/>
      <c r="H27" s="47">
        <f t="shared" si="0"/>
        <v>0</v>
      </c>
    </row>
    <row r="28" spans="1:8" s="21" customFormat="1">
      <c r="A28" s="254">
        <v>5.4</v>
      </c>
      <c r="B28" s="310" t="s">
        <v>295</v>
      </c>
      <c r="C28" s="46"/>
      <c r="D28" s="46"/>
      <c r="E28" s="256">
        <f t="shared" si="1"/>
        <v>0</v>
      </c>
      <c r="F28" s="46"/>
      <c r="G28" s="46"/>
      <c r="H28" s="47">
        <f t="shared" si="0"/>
        <v>0</v>
      </c>
    </row>
    <row r="29" spans="1:8" s="21" customFormat="1">
      <c r="A29" s="254">
        <v>5.5</v>
      </c>
      <c r="B29" s="310" t="s">
        <v>296</v>
      </c>
      <c r="C29" s="46"/>
      <c r="D29" s="46"/>
      <c r="E29" s="256">
        <f t="shared" si="1"/>
        <v>0</v>
      </c>
      <c r="F29" s="46"/>
      <c r="G29" s="46"/>
      <c r="H29" s="47">
        <f t="shared" si="0"/>
        <v>0</v>
      </c>
    </row>
    <row r="30" spans="1:8" s="21" customFormat="1">
      <c r="A30" s="254">
        <v>5.6</v>
      </c>
      <c r="B30" s="310" t="s">
        <v>297</v>
      </c>
      <c r="C30" s="46"/>
      <c r="D30" s="46"/>
      <c r="E30" s="256">
        <f t="shared" si="1"/>
        <v>0</v>
      </c>
      <c r="F30" s="46"/>
      <c r="G30" s="46"/>
      <c r="H30" s="47">
        <f t="shared" si="0"/>
        <v>0</v>
      </c>
    </row>
    <row r="31" spans="1:8" s="21" customFormat="1">
      <c r="A31" s="254">
        <v>5.7</v>
      </c>
      <c r="B31" s="310" t="s">
        <v>81</v>
      </c>
      <c r="C31" s="46"/>
      <c r="D31" s="46"/>
      <c r="E31" s="256">
        <f t="shared" si="1"/>
        <v>0</v>
      </c>
      <c r="F31" s="46"/>
      <c r="G31" s="46"/>
      <c r="H31" s="47">
        <f t="shared" si="0"/>
        <v>0</v>
      </c>
    </row>
    <row r="32" spans="1:8" s="21" customFormat="1">
      <c r="A32" s="254">
        <v>6</v>
      </c>
      <c r="B32" s="258" t="s">
        <v>325</v>
      </c>
      <c r="C32" s="46"/>
      <c r="D32" s="46"/>
      <c r="E32" s="256">
        <f t="shared" si="1"/>
        <v>0</v>
      </c>
      <c r="F32" s="46"/>
      <c r="G32" s="46"/>
      <c r="H32" s="47">
        <f t="shared" si="0"/>
        <v>0</v>
      </c>
    </row>
    <row r="33" spans="1:8" s="21" customFormat="1">
      <c r="A33" s="254">
        <v>6.1</v>
      </c>
      <c r="B33" s="311" t="s">
        <v>315</v>
      </c>
      <c r="C33" s="46"/>
      <c r="D33" s="46"/>
      <c r="E33" s="256">
        <f t="shared" si="1"/>
        <v>0</v>
      </c>
      <c r="F33" s="46"/>
      <c r="G33" s="46"/>
      <c r="H33" s="47">
        <f t="shared" si="0"/>
        <v>0</v>
      </c>
    </row>
    <row r="34" spans="1:8" s="21" customFormat="1">
      <c r="A34" s="254">
        <v>6.2</v>
      </c>
      <c r="B34" s="311" t="s">
        <v>316</v>
      </c>
      <c r="C34" s="46"/>
      <c r="D34" s="46"/>
      <c r="E34" s="256">
        <f t="shared" si="1"/>
        <v>0</v>
      </c>
      <c r="F34" s="46"/>
      <c r="G34" s="46"/>
      <c r="H34" s="47">
        <f t="shared" si="0"/>
        <v>0</v>
      </c>
    </row>
    <row r="35" spans="1:8" s="21" customFormat="1">
      <c r="A35" s="254">
        <v>6.3</v>
      </c>
      <c r="B35" s="311" t="s">
        <v>312</v>
      </c>
      <c r="C35" s="46"/>
      <c r="D35" s="46"/>
      <c r="E35" s="256">
        <f t="shared" si="1"/>
        <v>0</v>
      </c>
      <c r="F35" s="46"/>
      <c r="G35" s="46"/>
      <c r="H35" s="47">
        <f t="shared" si="0"/>
        <v>0</v>
      </c>
    </row>
    <row r="36" spans="1:8" s="21" customFormat="1">
      <c r="A36" s="254">
        <v>6.4</v>
      </c>
      <c r="B36" s="311" t="s">
        <v>313</v>
      </c>
      <c r="C36" s="46"/>
      <c r="D36" s="46"/>
      <c r="E36" s="256">
        <f t="shared" si="1"/>
        <v>0</v>
      </c>
      <c r="F36" s="46"/>
      <c r="G36" s="46"/>
      <c r="H36" s="47">
        <f t="shared" si="0"/>
        <v>0</v>
      </c>
    </row>
    <row r="37" spans="1:8" s="21" customFormat="1">
      <c r="A37" s="254">
        <v>6.5</v>
      </c>
      <c r="B37" s="311" t="s">
        <v>314</v>
      </c>
      <c r="C37" s="46"/>
      <c r="D37" s="46"/>
      <c r="E37" s="256">
        <f t="shared" si="1"/>
        <v>0</v>
      </c>
      <c r="F37" s="46"/>
      <c r="G37" s="46"/>
      <c r="H37" s="47">
        <f t="shared" si="0"/>
        <v>0</v>
      </c>
    </row>
    <row r="38" spans="1:8" s="21" customFormat="1">
      <c r="A38" s="254">
        <v>6.6</v>
      </c>
      <c r="B38" s="311" t="s">
        <v>317</v>
      </c>
      <c r="C38" s="46"/>
      <c r="D38" s="46"/>
      <c r="E38" s="256">
        <f t="shared" si="1"/>
        <v>0</v>
      </c>
      <c r="F38" s="46"/>
      <c r="G38" s="46"/>
      <c r="H38" s="47">
        <f t="shared" si="0"/>
        <v>0</v>
      </c>
    </row>
    <row r="39" spans="1:8" s="21" customFormat="1">
      <c r="A39" s="254">
        <v>6.7</v>
      </c>
      <c r="B39" s="311" t="s">
        <v>318</v>
      </c>
      <c r="C39" s="46"/>
      <c r="D39" s="46"/>
      <c r="E39" s="256">
        <f t="shared" si="1"/>
        <v>0</v>
      </c>
      <c r="F39" s="46"/>
      <c r="G39" s="46"/>
      <c r="H39" s="47">
        <f t="shared" si="0"/>
        <v>0</v>
      </c>
    </row>
    <row r="40" spans="1:8" s="21" customFormat="1">
      <c r="A40" s="254">
        <v>7</v>
      </c>
      <c r="B40" s="258" t="s">
        <v>321</v>
      </c>
      <c r="C40" s="46"/>
      <c r="D40" s="46"/>
      <c r="E40" s="256">
        <f t="shared" si="1"/>
        <v>0</v>
      </c>
      <c r="F40" s="46"/>
      <c r="G40" s="46"/>
      <c r="H40" s="47">
        <f t="shared" si="0"/>
        <v>0</v>
      </c>
    </row>
    <row r="41" spans="1:8" s="21" customFormat="1">
      <c r="A41" s="254">
        <v>7.1</v>
      </c>
      <c r="B41" s="257" t="s">
        <v>322</v>
      </c>
      <c r="C41" s="46"/>
      <c r="D41" s="46"/>
      <c r="E41" s="256">
        <f t="shared" si="1"/>
        <v>0</v>
      </c>
      <c r="F41" s="46"/>
      <c r="G41" s="46"/>
      <c r="H41" s="47">
        <f t="shared" si="0"/>
        <v>0</v>
      </c>
    </row>
    <row r="42" spans="1:8" s="21" customFormat="1" ht="25">
      <c r="A42" s="254">
        <v>7.2</v>
      </c>
      <c r="B42" s="257" t="s">
        <v>323</v>
      </c>
      <c r="C42" s="46"/>
      <c r="D42" s="46"/>
      <c r="E42" s="256">
        <f t="shared" si="1"/>
        <v>0</v>
      </c>
      <c r="F42" s="46"/>
      <c r="G42" s="46"/>
      <c r="H42" s="47">
        <f t="shared" si="0"/>
        <v>0</v>
      </c>
    </row>
    <row r="43" spans="1:8" s="21" customFormat="1" ht="25">
      <c r="A43" s="254">
        <v>7.3</v>
      </c>
      <c r="B43" s="257" t="s">
        <v>326</v>
      </c>
      <c r="C43" s="46"/>
      <c r="D43" s="46"/>
      <c r="E43" s="256">
        <f t="shared" si="1"/>
        <v>0</v>
      </c>
      <c r="F43" s="46"/>
      <c r="G43" s="46"/>
      <c r="H43" s="47">
        <f t="shared" si="0"/>
        <v>0</v>
      </c>
    </row>
    <row r="44" spans="1:8" s="21" customFormat="1" ht="25">
      <c r="A44" s="254">
        <v>7.4</v>
      </c>
      <c r="B44" s="257" t="s">
        <v>327</v>
      </c>
      <c r="C44" s="46"/>
      <c r="D44" s="46"/>
      <c r="E44" s="256">
        <f t="shared" si="1"/>
        <v>0</v>
      </c>
      <c r="F44" s="46"/>
      <c r="G44" s="46"/>
      <c r="H44" s="47">
        <f t="shared" si="0"/>
        <v>0</v>
      </c>
    </row>
    <row r="45" spans="1:8" s="21" customFormat="1">
      <c r="A45" s="254">
        <v>8</v>
      </c>
      <c r="B45" s="258" t="s">
        <v>304</v>
      </c>
      <c r="C45" s="46"/>
      <c r="D45" s="46"/>
      <c r="E45" s="256">
        <f t="shared" si="1"/>
        <v>0</v>
      </c>
      <c r="F45" s="46"/>
      <c r="G45" s="46"/>
      <c r="H45" s="47">
        <f t="shared" si="0"/>
        <v>0</v>
      </c>
    </row>
    <row r="46" spans="1:8" s="21" customFormat="1">
      <c r="A46" s="254">
        <v>8.1</v>
      </c>
      <c r="B46" s="309" t="s">
        <v>328</v>
      </c>
      <c r="C46" s="46"/>
      <c r="D46" s="46"/>
      <c r="E46" s="256">
        <f t="shared" si="1"/>
        <v>0</v>
      </c>
      <c r="F46" s="46"/>
      <c r="G46" s="46"/>
      <c r="H46" s="47">
        <f t="shared" si="0"/>
        <v>0</v>
      </c>
    </row>
    <row r="47" spans="1:8" s="21" customFormat="1">
      <c r="A47" s="254">
        <v>8.1999999999999993</v>
      </c>
      <c r="B47" s="309" t="s">
        <v>329</v>
      </c>
      <c r="C47" s="46"/>
      <c r="D47" s="46"/>
      <c r="E47" s="256">
        <f t="shared" si="1"/>
        <v>0</v>
      </c>
      <c r="F47" s="46"/>
      <c r="G47" s="46"/>
      <c r="H47" s="47">
        <f t="shared" si="0"/>
        <v>0</v>
      </c>
    </row>
    <row r="48" spans="1:8" s="21" customFormat="1">
      <c r="A48" s="254">
        <v>8.3000000000000007</v>
      </c>
      <c r="B48" s="309" t="s">
        <v>330</v>
      </c>
      <c r="C48" s="46"/>
      <c r="D48" s="46"/>
      <c r="E48" s="256">
        <f t="shared" si="1"/>
        <v>0</v>
      </c>
      <c r="F48" s="46"/>
      <c r="G48" s="46"/>
      <c r="H48" s="47">
        <f t="shared" si="0"/>
        <v>0</v>
      </c>
    </row>
    <row r="49" spans="1:8" s="21" customFormat="1">
      <c r="A49" s="254">
        <v>8.4</v>
      </c>
      <c r="B49" s="309" t="s">
        <v>331</v>
      </c>
      <c r="C49" s="46"/>
      <c r="D49" s="46"/>
      <c r="E49" s="256">
        <f t="shared" si="1"/>
        <v>0</v>
      </c>
      <c r="F49" s="46"/>
      <c r="G49" s="46"/>
      <c r="H49" s="47">
        <f t="shared" si="0"/>
        <v>0</v>
      </c>
    </row>
    <row r="50" spans="1:8" s="21" customFormat="1">
      <c r="A50" s="254">
        <v>8.5</v>
      </c>
      <c r="B50" s="309" t="s">
        <v>332</v>
      </c>
      <c r="C50" s="46"/>
      <c r="D50" s="46"/>
      <c r="E50" s="256">
        <f t="shared" si="1"/>
        <v>0</v>
      </c>
      <c r="F50" s="46"/>
      <c r="G50" s="46"/>
      <c r="H50" s="47">
        <f t="shared" si="0"/>
        <v>0</v>
      </c>
    </row>
    <row r="51" spans="1:8" s="21" customFormat="1">
      <c r="A51" s="254">
        <v>8.6</v>
      </c>
      <c r="B51" s="309" t="s">
        <v>333</v>
      </c>
      <c r="C51" s="46"/>
      <c r="D51" s="46"/>
      <c r="E51" s="256">
        <f t="shared" si="1"/>
        <v>0</v>
      </c>
      <c r="F51" s="46"/>
      <c r="G51" s="46"/>
      <c r="H51" s="47">
        <f t="shared" si="0"/>
        <v>0</v>
      </c>
    </row>
    <row r="52" spans="1:8" s="21" customFormat="1">
      <c r="A52" s="254">
        <v>8.6999999999999993</v>
      </c>
      <c r="B52" s="309" t="s">
        <v>334</v>
      </c>
      <c r="C52" s="46"/>
      <c r="D52" s="46"/>
      <c r="E52" s="256">
        <f t="shared" si="1"/>
        <v>0</v>
      </c>
      <c r="F52" s="46"/>
      <c r="G52" s="46"/>
      <c r="H52" s="47">
        <f t="shared" si="0"/>
        <v>0</v>
      </c>
    </row>
    <row r="53" spans="1:8" s="21" customFormat="1" ht="14.5" thickBot="1">
      <c r="A53" s="260">
        <v>9</v>
      </c>
      <c r="B53" s="261" t="s">
        <v>324</v>
      </c>
      <c r="C53" s="262"/>
      <c r="D53" s="262"/>
      <c r="E53" s="263">
        <f t="shared" si="1"/>
        <v>0</v>
      </c>
      <c r="F53" s="262"/>
      <c r="G53" s="262"/>
      <c r="H53" s="5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796875" defaultRowHeight="12.5"/>
  <cols>
    <col min="1" max="1" width="9.54296875" style="4" bestFit="1" customWidth="1"/>
    <col min="2" max="2" width="93.54296875" style="4" customWidth="1"/>
    <col min="3" max="4" width="10.7265625" style="4" customWidth="1"/>
    <col min="5" max="11" width="9.7265625" style="60" customWidth="1"/>
    <col min="12" max="16384" width="9.1796875" style="60"/>
  </cols>
  <sheetData>
    <row r="1" spans="1:8">
      <c r="A1" s="2" t="s">
        <v>32</v>
      </c>
      <c r="B1" s="3">
        <f>'Info '!C2</f>
        <v>0</v>
      </c>
      <c r="C1" s="3"/>
    </row>
    <row r="2" spans="1:8">
      <c r="A2" s="2" t="s">
        <v>33</v>
      </c>
      <c r="B2" s="506">
        <v>44286</v>
      </c>
      <c r="C2" s="6"/>
      <c r="D2" s="7"/>
      <c r="E2" s="94"/>
      <c r="F2" s="94"/>
      <c r="G2" s="94"/>
      <c r="H2" s="94"/>
    </row>
    <row r="3" spans="1:8">
      <c r="A3" s="2"/>
      <c r="B3" s="3"/>
      <c r="C3" s="6"/>
      <c r="D3" s="7"/>
      <c r="E3" s="94"/>
      <c r="F3" s="94"/>
      <c r="G3" s="94"/>
      <c r="H3" s="94"/>
    </row>
    <row r="4" spans="1:8" ht="15" customHeight="1" thickBot="1">
      <c r="A4" s="7" t="s">
        <v>199</v>
      </c>
      <c r="B4" s="197" t="s">
        <v>298</v>
      </c>
      <c r="C4" s="95" t="s">
        <v>75</v>
      </c>
    </row>
    <row r="5" spans="1:8" ht="15" customHeight="1">
      <c r="A5" s="294" t="s">
        <v>7</v>
      </c>
      <c r="B5" s="295"/>
      <c r="C5" s="504" t="str">
        <f>INT((MONTH($B$2))/3)&amp;"Q"&amp;"-"&amp;YEAR($B$2)</f>
        <v>1Q-2021</v>
      </c>
      <c r="D5" s="504" t="str">
        <f>IF(INT(MONTH($B$2))=3, "4"&amp;"Q"&amp;"-"&amp;YEAR($B$2)-1, IF(INT(MONTH($B$2))=6, "1"&amp;"Q"&amp;"-"&amp;YEAR($B$2), IF(INT(MONTH($B$2))=9, "2"&amp;"Q"&amp;"-"&amp;YEAR($B$2),IF(INT(MONTH($B$2))=12, "3"&amp;"Q"&amp;"-"&amp;YEAR($B$2), 0))))</f>
        <v>4Q-2020</v>
      </c>
      <c r="E5" s="504" t="str">
        <f>IF(INT(MONTH($B$2))=3, "3"&amp;"Q"&amp;"-"&amp;YEAR($B$2)-1, IF(INT(MONTH($B$2))=6, "4"&amp;"Q"&amp;"-"&amp;YEAR($B$2)-1, IF(INT(MONTH($B$2))=9, "1"&amp;"Q"&amp;"-"&amp;YEAR($B$2),IF(INT(MONTH($B$2))=12, "2"&amp;"Q"&amp;"-"&amp;YEAR($B$2), 0))))</f>
        <v>3Q-2020</v>
      </c>
      <c r="F5" s="504" t="str">
        <f>IF(INT(MONTH($B$2))=3, "2"&amp;"Q"&amp;"-"&amp;YEAR($B$2)-1, IF(INT(MONTH($B$2))=6, "3"&amp;"Q"&amp;"-"&amp;YEAR($B$2)-1, IF(INT(MONTH($B$2))=9, "4"&amp;"Q"&amp;"-"&amp;YEAR($B$2)-1,IF(INT(MONTH($B$2))=12, "1"&amp;"Q"&amp;"-"&amp;YEAR($B$2), 0))))</f>
        <v>2Q-2020</v>
      </c>
      <c r="G5" s="505" t="str">
        <f>IF(INT(MONTH($B$2))=3, "1"&amp;"Q"&amp;"-"&amp;YEAR($B$2)-1, IF(INT(MONTH($B$2))=6, "2"&amp;"Q"&amp;"-"&amp;YEAR($B$2)-1, IF(INT(MONTH($B$2))=9, "3"&amp;"Q"&amp;"-"&amp;YEAR($B$2)-1,IF(INT(MONTH($B$2))=12, "4"&amp;"Q"&amp;"-"&amp;YEAR($B$2)-1, 0))))</f>
        <v>1Q-2020</v>
      </c>
    </row>
    <row r="6" spans="1:8" ht="15" customHeight="1">
      <c r="A6" s="96">
        <v>1</v>
      </c>
      <c r="B6" s="420" t="s">
        <v>302</v>
      </c>
      <c r="C6" s="494">
        <f>C7+C9+C10</f>
        <v>0</v>
      </c>
      <c r="D6" s="497">
        <f>D7+D9+D10</f>
        <v>0</v>
      </c>
      <c r="E6" s="422">
        <f t="shared" ref="E6:G6" si="0">E7+E9+E10</f>
        <v>0</v>
      </c>
      <c r="F6" s="494">
        <f t="shared" si="0"/>
        <v>0</v>
      </c>
      <c r="G6" s="500">
        <f t="shared" si="0"/>
        <v>0</v>
      </c>
    </row>
    <row r="7" spans="1:8" ht="15" customHeight="1">
      <c r="A7" s="96">
        <v>1.1000000000000001</v>
      </c>
      <c r="B7" s="420" t="s">
        <v>482</v>
      </c>
      <c r="C7" s="495"/>
      <c r="D7" s="498"/>
      <c r="E7" s="495"/>
      <c r="F7" s="495"/>
      <c r="G7" s="501"/>
    </row>
    <row r="8" spans="1:8" ht="13">
      <c r="A8" s="96" t="s">
        <v>16</v>
      </c>
      <c r="B8" s="420" t="s">
        <v>198</v>
      </c>
      <c r="C8" s="495"/>
      <c r="D8" s="498"/>
      <c r="E8" s="495"/>
      <c r="F8" s="495"/>
      <c r="G8" s="501"/>
    </row>
    <row r="9" spans="1:8" ht="15" customHeight="1">
      <c r="A9" s="96">
        <v>1.2</v>
      </c>
      <c r="B9" s="421" t="s">
        <v>197</v>
      </c>
      <c r="C9" s="495"/>
      <c r="D9" s="498"/>
      <c r="E9" s="495"/>
      <c r="F9" s="495"/>
      <c r="G9" s="501"/>
    </row>
    <row r="10" spans="1:8" ht="15" customHeight="1">
      <c r="A10" s="96">
        <v>1.3</v>
      </c>
      <c r="B10" s="420" t="s">
        <v>30</v>
      </c>
      <c r="C10" s="496"/>
      <c r="D10" s="498"/>
      <c r="E10" s="496"/>
      <c r="F10" s="495"/>
      <c r="G10" s="502"/>
    </row>
    <row r="11" spans="1:8" ht="15" customHeight="1">
      <c r="A11" s="96">
        <v>2</v>
      </c>
      <c r="B11" s="420" t="s">
        <v>299</v>
      </c>
      <c r="C11" s="495"/>
      <c r="D11" s="498"/>
      <c r="E11" s="495"/>
      <c r="F11" s="495"/>
      <c r="G11" s="501"/>
    </row>
    <row r="12" spans="1:8" ht="15" customHeight="1">
      <c r="A12" s="96">
        <v>3</v>
      </c>
      <c r="B12" s="420" t="s">
        <v>300</v>
      </c>
      <c r="C12" s="496"/>
      <c r="D12" s="498"/>
      <c r="E12" s="496"/>
      <c r="F12" s="495"/>
      <c r="G12" s="502"/>
    </row>
    <row r="13" spans="1:8" ht="15" customHeight="1" thickBot="1">
      <c r="A13" s="98">
        <v>4</v>
      </c>
      <c r="B13" s="99" t="s">
        <v>301</v>
      </c>
      <c r="C13" s="423">
        <f>C6+C11+C12</f>
        <v>0</v>
      </c>
      <c r="D13" s="499">
        <f>D6+D11+D12</f>
        <v>0</v>
      </c>
      <c r="E13" s="424">
        <f t="shared" ref="E13:G13" si="1">E6+E11+E12</f>
        <v>0</v>
      </c>
      <c r="F13" s="423">
        <f t="shared" si="1"/>
        <v>0</v>
      </c>
      <c r="G13" s="503">
        <f t="shared" si="1"/>
        <v>0</v>
      </c>
    </row>
    <row r="14" spans="1:8">
      <c r="B14" s="102"/>
    </row>
    <row r="15" spans="1:8" ht="25">
      <c r="B15" s="103" t="s">
        <v>483</v>
      </c>
    </row>
    <row r="16" spans="1:8">
      <c r="B16" s="103"/>
    </row>
    <row r="17" spans="1:4" ht="10">
      <c r="A17" s="60"/>
      <c r="B17" s="60"/>
      <c r="C17" s="60"/>
      <c r="D17" s="60"/>
    </row>
    <row r="18" spans="1:4" ht="10">
      <c r="A18" s="60"/>
      <c r="B18" s="60"/>
      <c r="C18" s="60"/>
      <c r="D18" s="60"/>
    </row>
    <row r="19" spans="1:4" ht="10">
      <c r="A19" s="60"/>
      <c r="B19" s="60"/>
      <c r="C19" s="60"/>
      <c r="D19" s="60"/>
    </row>
    <row r="20" spans="1:4" ht="10">
      <c r="A20" s="60"/>
      <c r="B20" s="60"/>
      <c r="C20" s="60"/>
      <c r="D20" s="60"/>
    </row>
    <row r="21" spans="1:4" ht="10">
      <c r="A21" s="60"/>
      <c r="B21" s="60"/>
      <c r="C21" s="60"/>
      <c r="D21" s="60"/>
    </row>
    <row r="22" spans="1:4" ht="10">
      <c r="A22" s="60"/>
      <c r="B22" s="60"/>
      <c r="C22" s="60"/>
      <c r="D22" s="60"/>
    </row>
    <row r="23" spans="1:4" ht="10">
      <c r="A23" s="60"/>
      <c r="B23" s="60"/>
      <c r="C23" s="60"/>
      <c r="D23" s="60"/>
    </row>
    <row r="24" spans="1:4" ht="10">
      <c r="A24" s="60"/>
      <c r="B24" s="60"/>
      <c r="C24" s="60"/>
      <c r="D24" s="60"/>
    </row>
    <row r="25" spans="1:4" ht="10">
      <c r="A25" s="60"/>
      <c r="B25" s="60"/>
      <c r="C25" s="60"/>
      <c r="D25" s="60"/>
    </row>
    <row r="26" spans="1:4" ht="10">
      <c r="A26" s="60"/>
      <c r="B26" s="60"/>
      <c r="C26" s="60"/>
      <c r="D26" s="60"/>
    </row>
    <row r="27" spans="1:4" ht="10">
      <c r="A27" s="60"/>
      <c r="B27" s="60"/>
      <c r="C27" s="60"/>
      <c r="D27" s="60"/>
    </row>
    <row r="28" spans="1:4" ht="10">
      <c r="A28" s="60"/>
      <c r="B28" s="60"/>
      <c r="C28" s="60"/>
      <c r="D28" s="60"/>
    </row>
    <row r="29" spans="1:4" ht="10">
      <c r="A29" s="60"/>
      <c r="B29" s="60"/>
      <c r="C29" s="60"/>
      <c r="D29" s="6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796875" defaultRowHeight="14"/>
  <cols>
    <col min="1" max="1" width="9.54296875" style="4" bestFit="1" customWidth="1"/>
    <col min="2" max="2" width="65.54296875" style="4" customWidth="1"/>
    <col min="3" max="3" width="27.54296875" style="4" customWidth="1"/>
    <col min="4" max="16384" width="9.1796875" style="5"/>
  </cols>
  <sheetData>
    <row r="1" spans="1:8">
      <c r="A1" s="2" t="s">
        <v>32</v>
      </c>
      <c r="B1" s="3">
        <f>'Info '!C2</f>
        <v>0</v>
      </c>
    </row>
    <row r="2" spans="1:8">
      <c r="A2" s="2" t="s">
        <v>33</v>
      </c>
      <c r="B2" s="506">
        <v>44286</v>
      </c>
    </row>
    <row r="4" spans="1:8" ht="28" customHeight="1" thickBot="1">
      <c r="A4" s="104" t="s">
        <v>82</v>
      </c>
      <c r="B4" s="105" t="s">
        <v>268</v>
      </c>
      <c r="C4" s="106"/>
    </row>
    <row r="5" spans="1:8">
      <c r="A5" s="107"/>
      <c r="B5" s="488" t="s">
        <v>83</v>
      </c>
      <c r="C5" s="489" t="s">
        <v>496</v>
      </c>
    </row>
    <row r="6" spans="1:8">
      <c r="A6" s="108">
        <v>1</v>
      </c>
      <c r="B6" s="109"/>
      <c r="C6" s="110"/>
    </row>
    <row r="7" spans="1:8">
      <c r="A7" s="108">
        <v>2</v>
      </c>
      <c r="B7" s="109"/>
      <c r="C7" s="110"/>
    </row>
    <row r="8" spans="1:8">
      <c r="A8" s="108">
        <v>3</v>
      </c>
      <c r="B8" s="109"/>
      <c r="C8" s="110"/>
    </row>
    <row r="9" spans="1:8">
      <c r="A9" s="108">
        <v>4</v>
      </c>
      <c r="B9" s="109"/>
      <c r="C9" s="110"/>
    </row>
    <row r="10" spans="1:8">
      <c r="A10" s="108">
        <v>5</v>
      </c>
      <c r="B10" s="109"/>
      <c r="C10" s="110"/>
    </row>
    <row r="11" spans="1:8">
      <c r="A11" s="108">
        <v>6</v>
      </c>
      <c r="B11" s="109"/>
      <c r="C11" s="110"/>
    </row>
    <row r="12" spans="1:8">
      <c r="A12" s="108">
        <v>7</v>
      </c>
      <c r="B12" s="109"/>
      <c r="C12" s="110"/>
      <c r="H12" s="111"/>
    </row>
    <row r="13" spans="1:8">
      <c r="A13" s="108">
        <v>8</v>
      </c>
      <c r="B13" s="109"/>
      <c r="C13" s="110"/>
    </row>
    <row r="14" spans="1:8">
      <c r="A14" s="108">
        <v>9</v>
      </c>
      <c r="B14" s="109"/>
      <c r="C14" s="110"/>
    </row>
    <row r="15" spans="1:8">
      <c r="A15" s="108">
        <v>10</v>
      </c>
      <c r="B15" s="109"/>
      <c r="C15" s="110"/>
    </row>
    <row r="16" spans="1:8">
      <c r="A16" s="108"/>
      <c r="B16" s="490"/>
      <c r="C16" s="491"/>
    </row>
    <row r="17" spans="1:3" ht="26">
      <c r="A17" s="108"/>
      <c r="B17" s="492" t="s">
        <v>84</v>
      </c>
      <c r="C17" s="493" t="s">
        <v>497</v>
      </c>
    </row>
    <row r="18" spans="1:3">
      <c r="A18" s="108">
        <v>1</v>
      </c>
      <c r="B18" s="109"/>
      <c r="C18" s="112"/>
    </row>
    <row r="19" spans="1:3">
      <c r="A19" s="108">
        <v>2</v>
      </c>
      <c r="B19" s="109"/>
      <c r="C19" s="112"/>
    </row>
    <row r="20" spans="1:3">
      <c r="A20" s="108">
        <v>3</v>
      </c>
      <c r="B20" s="109"/>
      <c r="C20" s="112"/>
    </row>
    <row r="21" spans="1:3">
      <c r="A21" s="108">
        <v>4</v>
      </c>
      <c r="B21" s="109"/>
      <c r="C21" s="112"/>
    </row>
    <row r="22" spans="1:3">
      <c r="A22" s="108">
        <v>5</v>
      </c>
      <c r="B22" s="109"/>
      <c r="C22" s="112"/>
    </row>
    <row r="23" spans="1:3">
      <c r="A23" s="108">
        <v>6</v>
      </c>
      <c r="B23" s="109"/>
      <c r="C23" s="112"/>
    </row>
    <row r="24" spans="1:3">
      <c r="A24" s="108">
        <v>7</v>
      </c>
      <c r="B24" s="109"/>
      <c r="C24" s="112"/>
    </row>
    <row r="25" spans="1:3">
      <c r="A25" s="108">
        <v>8</v>
      </c>
      <c r="B25" s="109"/>
      <c r="C25" s="112"/>
    </row>
    <row r="26" spans="1:3">
      <c r="A26" s="108">
        <v>9</v>
      </c>
      <c r="B26" s="109"/>
      <c r="C26" s="112"/>
    </row>
    <row r="27" spans="1:3" ht="15.75" customHeight="1">
      <c r="A27" s="108">
        <v>10</v>
      </c>
      <c r="B27" s="109"/>
      <c r="C27" s="113"/>
    </row>
    <row r="28" spans="1:3" ht="15.75" customHeight="1">
      <c r="A28" s="108"/>
      <c r="B28" s="109"/>
      <c r="C28" s="113"/>
    </row>
    <row r="29" spans="1:3" ht="30" customHeight="1">
      <c r="A29" s="108"/>
      <c r="B29" s="648" t="s">
        <v>85</v>
      </c>
      <c r="C29" s="649"/>
    </row>
    <row r="30" spans="1:3">
      <c r="A30" s="108">
        <v>1</v>
      </c>
      <c r="B30" s="109"/>
      <c r="C30" s="110" t="s">
        <v>15</v>
      </c>
    </row>
    <row r="31" spans="1:3" ht="15.75" customHeight="1">
      <c r="A31" s="108"/>
      <c r="B31" s="109"/>
      <c r="C31" s="110"/>
    </row>
    <row r="32" spans="1:3" ht="29.25" customHeight="1">
      <c r="A32" s="108"/>
      <c r="B32" s="648" t="s">
        <v>86</v>
      </c>
      <c r="C32" s="649"/>
    </row>
    <row r="33" spans="1:3">
      <c r="A33" s="108">
        <v>1</v>
      </c>
      <c r="B33" s="109"/>
      <c r="C33" s="110" t="s">
        <v>15</v>
      </c>
    </row>
    <row r="34" spans="1:3" ht="14.5" thickBot="1">
      <c r="A34" s="114"/>
      <c r="B34" s="115"/>
      <c r="C34" s="116"/>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796875" defaultRowHeight="14"/>
  <cols>
    <col min="1" max="1" width="9.54296875" style="4" bestFit="1" customWidth="1"/>
    <col min="2" max="2" width="47.54296875" style="4" customWidth="1"/>
    <col min="3" max="3" width="28" style="4" customWidth="1"/>
    <col min="4" max="4" width="22.453125" style="4" customWidth="1"/>
    <col min="5" max="5" width="22.26953125" style="4" customWidth="1"/>
    <col min="6" max="6" width="12" style="5" bestFit="1" customWidth="1"/>
    <col min="7" max="7" width="12.54296875" style="5" bestFit="1" customWidth="1"/>
    <col min="8" max="16384" width="9.1796875" style="5"/>
  </cols>
  <sheetData>
    <row r="1" spans="1:7">
      <c r="A1" s="343" t="s">
        <v>32</v>
      </c>
      <c r="B1" s="3">
        <f>'Info '!C2</f>
        <v>0</v>
      </c>
      <c r="C1" s="130"/>
      <c r="D1" s="130"/>
      <c r="E1" s="130"/>
      <c r="F1" s="21"/>
    </row>
    <row r="2" spans="1:7" s="117" customFormat="1" ht="15.75" customHeight="1">
      <c r="A2" s="343" t="s">
        <v>33</v>
      </c>
      <c r="B2" s="506">
        <v>44286</v>
      </c>
    </row>
    <row r="3" spans="1:7" s="117" customFormat="1" ht="15.75" customHeight="1">
      <c r="A3" s="343"/>
    </row>
    <row r="4" spans="1:7" s="117" customFormat="1" ht="15.75" customHeight="1" thickBot="1">
      <c r="A4" s="344" t="s">
        <v>203</v>
      </c>
      <c r="B4" s="654" t="s">
        <v>348</v>
      </c>
      <c r="C4" s="655"/>
      <c r="D4" s="655"/>
      <c r="E4" s="655"/>
    </row>
    <row r="5" spans="1:7" s="121" customFormat="1" ht="17.5" customHeight="1">
      <c r="A5" s="274"/>
      <c r="B5" s="275"/>
      <c r="C5" s="119" t="s">
        <v>0</v>
      </c>
      <c r="D5" s="119" t="s">
        <v>1</v>
      </c>
      <c r="E5" s="120" t="s">
        <v>2</v>
      </c>
    </row>
    <row r="6" spans="1:7" s="21" customFormat="1" ht="14.5" customHeight="1">
      <c r="A6" s="345"/>
      <c r="B6" s="650" t="s">
        <v>355</v>
      </c>
      <c r="C6" s="650" t="s">
        <v>94</v>
      </c>
      <c r="D6" s="652" t="s">
        <v>202</v>
      </c>
      <c r="E6" s="653"/>
      <c r="G6" s="5"/>
    </row>
    <row r="7" spans="1:7" s="21" customFormat="1" ht="99.65" customHeight="1">
      <c r="A7" s="345"/>
      <c r="B7" s="651"/>
      <c r="C7" s="650"/>
      <c r="D7" s="397" t="s">
        <v>201</v>
      </c>
      <c r="E7" s="398" t="s">
        <v>356</v>
      </c>
      <c r="G7" s="5"/>
    </row>
    <row r="8" spans="1:7">
      <c r="A8" s="346">
        <v>1</v>
      </c>
      <c r="B8" s="399" t="s">
        <v>37</v>
      </c>
      <c r="C8" s="400"/>
      <c r="D8" s="400"/>
      <c r="E8" s="401"/>
      <c r="F8" s="21"/>
    </row>
    <row r="9" spans="1:7">
      <c r="A9" s="346">
        <v>2</v>
      </c>
      <c r="B9" s="399" t="s">
        <v>38</v>
      </c>
      <c r="C9" s="400"/>
      <c r="D9" s="400"/>
      <c r="E9" s="401"/>
      <c r="F9" s="21"/>
    </row>
    <row r="10" spans="1:7">
      <c r="A10" s="346">
        <v>3</v>
      </c>
      <c r="B10" s="399" t="s">
        <v>39</v>
      </c>
      <c r="C10" s="400"/>
      <c r="D10" s="400"/>
      <c r="E10" s="401"/>
      <c r="F10" s="21"/>
    </row>
    <row r="11" spans="1:7">
      <c r="A11" s="346">
        <v>4</v>
      </c>
      <c r="B11" s="399" t="s">
        <v>40</v>
      </c>
      <c r="C11" s="400"/>
      <c r="D11" s="400"/>
      <c r="E11" s="401"/>
      <c r="F11" s="21"/>
    </row>
    <row r="12" spans="1:7">
      <c r="A12" s="346">
        <v>5</v>
      </c>
      <c r="B12" s="399" t="s">
        <v>41</v>
      </c>
      <c r="C12" s="400"/>
      <c r="D12" s="400"/>
      <c r="E12" s="401"/>
      <c r="F12" s="21"/>
    </row>
    <row r="13" spans="1:7">
      <c r="A13" s="346">
        <v>6.1</v>
      </c>
      <c r="B13" s="402" t="s">
        <v>42</v>
      </c>
      <c r="C13" s="403"/>
      <c r="D13" s="400"/>
      <c r="E13" s="401"/>
      <c r="F13" s="21"/>
    </row>
    <row r="14" spans="1:7">
      <c r="A14" s="346">
        <v>6.2</v>
      </c>
      <c r="B14" s="404" t="s">
        <v>43</v>
      </c>
      <c r="C14" s="403"/>
      <c r="D14" s="400"/>
      <c r="E14" s="401"/>
      <c r="F14" s="21"/>
    </row>
    <row r="15" spans="1:7">
      <c r="A15" s="346">
        <v>6</v>
      </c>
      <c r="B15" s="399" t="s">
        <v>44</v>
      </c>
      <c r="C15" s="400"/>
      <c r="D15" s="400"/>
      <c r="E15" s="401"/>
      <c r="F15" s="21"/>
    </row>
    <row r="16" spans="1:7">
      <c r="A16" s="346">
        <v>7</v>
      </c>
      <c r="B16" s="399" t="s">
        <v>45</v>
      </c>
      <c r="C16" s="400"/>
      <c r="D16" s="400"/>
      <c r="E16" s="401"/>
      <c r="F16" s="21"/>
    </row>
    <row r="17" spans="1:7">
      <c r="A17" s="346">
        <v>8</v>
      </c>
      <c r="B17" s="399" t="s">
        <v>200</v>
      </c>
      <c r="C17" s="400"/>
      <c r="D17" s="400"/>
      <c r="E17" s="401"/>
      <c r="F17" s="347"/>
      <c r="G17" s="124"/>
    </row>
    <row r="18" spans="1:7">
      <c r="A18" s="346">
        <v>9</v>
      </c>
      <c r="B18" s="399" t="s">
        <v>46</v>
      </c>
      <c r="C18" s="400"/>
      <c r="D18" s="400"/>
      <c r="E18" s="401"/>
      <c r="F18" s="21"/>
      <c r="G18" s="124"/>
    </row>
    <row r="19" spans="1:7">
      <c r="A19" s="346">
        <v>10</v>
      </c>
      <c r="B19" s="399" t="s">
        <v>47</v>
      </c>
      <c r="C19" s="400"/>
      <c r="D19" s="400"/>
      <c r="E19" s="401"/>
      <c r="F19" s="21"/>
      <c r="G19" s="124"/>
    </row>
    <row r="20" spans="1:7">
      <c r="A20" s="346">
        <v>11</v>
      </c>
      <c r="B20" s="399" t="s">
        <v>48</v>
      </c>
      <c r="C20" s="400"/>
      <c r="D20" s="400"/>
      <c r="E20" s="401"/>
      <c r="F20" s="21"/>
    </row>
    <row r="21" spans="1:7" ht="26.5" thickBot="1">
      <c r="A21" s="218"/>
      <c r="B21" s="348" t="s">
        <v>358</v>
      </c>
      <c r="C21" s="276">
        <f>SUM(C8:C12, C15:C20)</f>
        <v>0</v>
      </c>
      <c r="D21" s="276">
        <f>SUM(D8:D12, D15:D20)</f>
        <v>0</v>
      </c>
      <c r="E21" s="405">
        <f>SUM(E8:E12, E15:E20)</f>
        <v>0</v>
      </c>
    </row>
    <row r="22" spans="1:7">
      <c r="A22" s="5"/>
      <c r="B22" s="5"/>
      <c r="C22" s="5"/>
      <c r="D22" s="5"/>
      <c r="E22" s="5"/>
    </row>
    <row r="23" spans="1:7">
      <c r="A23" s="5"/>
      <c r="B23" s="5"/>
      <c r="C23" s="5"/>
      <c r="D23" s="5"/>
      <c r="E23" s="5"/>
    </row>
    <row r="25" spans="1:7" s="4" customFormat="1">
      <c r="B25" s="125"/>
      <c r="F25" s="5"/>
      <c r="G25" s="5"/>
    </row>
    <row r="26" spans="1:7" s="4" customFormat="1">
      <c r="B26" s="125"/>
      <c r="F26" s="5"/>
      <c r="G26" s="5"/>
    </row>
    <row r="27" spans="1:7" s="4" customFormat="1">
      <c r="B27" s="125"/>
      <c r="F27" s="5"/>
      <c r="G27" s="5"/>
    </row>
    <row r="28" spans="1:7" s="4" customFormat="1">
      <c r="B28" s="125"/>
      <c r="F28" s="5"/>
      <c r="G28" s="5"/>
    </row>
    <row r="29" spans="1:7" s="4" customFormat="1">
      <c r="B29" s="125"/>
      <c r="F29" s="5"/>
      <c r="G29" s="5"/>
    </row>
    <row r="30" spans="1:7" s="4" customFormat="1">
      <c r="B30" s="125"/>
      <c r="F30" s="5"/>
      <c r="G30" s="5"/>
    </row>
    <row r="31" spans="1:7" s="4" customFormat="1">
      <c r="B31" s="125"/>
      <c r="F31" s="5"/>
      <c r="G31" s="5"/>
    </row>
    <row r="32" spans="1:7" s="4" customFormat="1">
      <c r="B32" s="125"/>
      <c r="F32" s="5"/>
      <c r="G32" s="5"/>
    </row>
    <row r="33" spans="2:7" s="4" customFormat="1">
      <c r="B33" s="125"/>
      <c r="F33" s="5"/>
      <c r="G33" s="5"/>
    </row>
    <row r="34" spans="2:7" s="4" customFormat="1">
      <c r="B34" s="125"/>
      <c r="F34" s="5"/>
      <c r="G34" s="5"/>
    </row>
    <row r="35" spans="2:7" s="4" customFormat="1">
      <c r="B35" s="125"/>
      <c r="F35" s="5"/>
      <c r="G35" s="5"/>
    </row>
    <row r="36" spans="2:7" s="4" customFormat="1">
      <c r="B36" s="125"/>
      <c r="F36" s="5"/>
      <c r="G36" s="5"/>
    </row>
    <row r="37" spans="2:7" s="4" customFormat="1">
      <c r="B37" s="12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2" sqref="B2"/>
    </sheetView>
  </sheetViews>
  <sheetFormatPr defaultColWidth="9.1796875" defaultRowHeight="12.5" outlineLevelRow="1"/>
  <cols>
    <col min="1" max="1" width="9.54296875" style="4" bestFit="1" customWidth="1"/>
    <col min="2" max="2" width="114.26953125" style="4" customWidth="1"/>
    <col min="3" max="3" width="18.81640625" style="4" customWidth="1"/>
    <col min="4" max="4" width="25.453125" style="4" customWidth="1"/>
    <col min="5" max="5" width="24.26953125" style="4" customWidth="1"/>
    <col min="6" max="6" width="24" style="4" customWidth="1"/>
    <col min="7" max="7" width="10" style="4" bestFit="1" customWidth="1"/>
    <col min="8" max="8" width="12" style="4" bestFit="1" customWidth="1"/>
    <col min="9" max="9" width="12.54296875" style="4" bestFit="1" customWidth="1"/>
    <col min="10" max="16384" width="9.1796875" style="4"/>
  </cols>
  <sheetData>
    <row r="1" spans="1:6">
      <c r="A1" s="2" t="s">
        <v>32</v>
      </c>
      <c r="B1" s="3">
        <f>'Info '!C2</f>
        <v>0</v>
      </c>
    </row>
    <row r="2" spans="1:6" s="117" customFormat="1" ht="15.75" customHeight="1">
      <c r="A2" s="2" t="s">
        <v>33</v>
      </c>
      <c r="B2" s="506">
        <v>44286</v>
      </c>
      <c r="C2" s="4"/>
      <c r="D2" s="4"/>
      <c r="E2" s="4"/>
      <c r="F2" s="4"/>
    </row>
    <row r="3" spans="1:6" s="117" customFormat="1" ht="15.75" customHeight="1">
      <c r="C3" s="4"/>
      <c r="D3" s="4"/>
      <c r="E3" s="4"/>
      <c r="F3" s="4"/>
    </row>
    <row r="4" spans="1:6" s="117" customFormat="1" ht="13.5" thickBot="1">
      <c r="A4" s="117" t="s">
        <v>87</v>
      </c>
      <c r="B4" s="349" t="s">
        <v>335</v>
      </c>
      <c r="C4" s="118" t="s">
        <v>75</v>
      </c>
      <c r="D4" s="4"/>
      <c r="E4" s="4"/>
      <c r="F4" s="4"/>
    </row>
    <row r="5" spans="1:6" ht="13">
      <c r="A5" s="281">
        <v>1</v>
      </c>
      <c r="B5" s="350" t="s">
        <v>357</v>
      </c>
      <c r="C5" s="282">
        <f>'7. LI1 '!E21</f>
        <v>0</v>
      </c>
    </row>
    <row r="6" spans="1:6" s="283" customFormat="1">
      <c r="A6" s="126">
        <v>2.1</v>
      </c>
      <c r="B6" s="278" t="s">
        <v>336</v>
      </c>
      <c r="C6" s="206"/>
    </row>
    <row r="7" spans="1:6" s="102" customFormat="1" outlineLevel="1">
      <c r="A7" s="96">
        <v>2.2000000000000002</v>
      </c>
      <c r="B7" s="97" t="s">
        <v>337</v>
      </c>
      <c r="C7" s="284"/>
    </row>
    <row r="8" spans="1:6" s="102" customFormat="1" ht="13">
      <c r="A8" s="96">
        <v>3</v>
      </c>
      <c r="B8" s="279" t="s">
        <v>338</v>
      </c>
      <c r="C8" s="285">
        <f>SUM(C5:C7)</f>
        <v>0</v>
      </c>
    </row>
    <row r="9" spans="1:6" s="283" customFormat="1">
      <c r="A9" s="126">
        <v>4</v>
      </c>
      <c r="B9" s="128" t="s">
        <v>89</v>
      </c>
      <c r="C9" s="206"/>
    </row>
    <row r="10" spans="1:6" s="102" customFormat="1" outlineLevel="1">
      <c r="A10" s="96">
        <v>5.0999999999999996</v>
      </c>
      <c r="B10" s="97" t="s">
        <v>339</v>
      </c>
      <c r="C10" s="284"/>
    </row>
    <row r="11" spans="1:6" s="102" customFormat="1" outlineLevel="1">
      <c r="A11" s="96">
        <v>5.2</v>
      </c>
      <c r="B11" s="97" t="s">
        <v>340</v>
      </c>
      <c r="C11" s="284"/>
    </row>
    <row r="12" spans="1:6" s="102" customFormat="1">
      <c r="A12" s="96">
        <v>6</v>
      </c>
      <c r="B12" s="277" t="s">
        <v>484</v>
      </c>
      <c r="C12" s="284"/>
    </row>
    <row r="13" spans="1:6" s="102" customFormat="1" ht="13.5" thickBot="1">
      <c r="A13" s="98">
        <v>7</v>
      </c>
      <c r="B13" s="280" t="s">
        <v>286</v>
      </c>
      <c r="C13" s="286">
        <f>SUM(C8:C12)</f>
        <v>0</v>
      </c>
    </row>
    <row r="15" spans="1:6" ht="25">
      <c r="A15" s="301"/>
      <c r="B15" s="103" t="s">
        <v>485</v>
      </c>
    </row>
    <row r="16" spans="1:6">
      <c r="A16" s="301"/>
      <c r="B16" s="301"/>
    </row>
    <row r="17" spans="1:5" ht="13.5">
      <c r="A17" s="296"/>
      <c r="B17" s="297"/>
      <c r="C17" s="301"/>
      <c r="D17" s="301"/>
      <c r="E17" s="301"/>
    </row>
    <row r="18" spans="1:5" ht="14.5">
      <c r="A18" s="302"/>
      <c r="B18" s="303"/>
      <c r="C18" s="301"/>
      <c r="D18" s="301"/>
      <c r="E18" s="301"/>
    </row>
    <row r="19" spans="1:5" ht="13.5">
      <c r="A19" s="304"/>
      <c r="B19" s="298"/>
      <c r="C19" s="301"/>
      <c r="D19" s="301"/>
      <c r="E19" s="301"/>
    </row>
    <row r="20" spans="1:5" ht="13.5">
      <c r="A20" s="305"/>
      <c r="B20" s="299"/>
      <c r="C20" s="301"/>
      <c r="D20" s="301"/>
      <c r="E20" s="301"/>
    </row>
    <row r="21" spans="1:5" ht="13.5">
      <c r="A21" s="305"/>
      <c r="B21" s="303"/>
      <c r="C21" s="301"/>
      <c r="D21" s="301"/>
      <c r="E21" s="301"/>
    </row>
    <row r="22" spans="1:5" ht="13.5">
      <c r="A22" s="304"/>
      <c r="B22" s="300"/>
      <c r="C22" s="301"/>
      <c r="D22" s="301"/>
      <c r="E22" s="301"/>
    </row>
    <row r="23" spans="1:5" ht="13.5">
      <c r="A23" s="305"/>
      <c r="B23" s="299"/>
      <c r="C23" s="301"/>
      <c r="D23" s="301"/>
      <c r="E23" s="301"/>
    </row>
    <row r="24" spans="1:5" ht="13.5">
      <c r="A24" s="305"/>
      <c r="B24" s="299"/>
      <c r="C24" s="301"/>
      <c r="D24" s="301"/>
      <c r="E24" s="301"/>
    </row>
    <row r="25" spans="1:5" ht="13.5">
      <c r="A25" s="305"/>
      <c r="B25" s="306"/>
      <c r="C25" s="301"/>
      <c r="D25" s="301"/>
      <c r="E25" s="301"/>
    </row>
    <row r="26" spans="1:5" ht="13.5">
      <c r="A26" s="305"/>
      <c r="B26" s="303"/>
      <c r="C26" s="301"/>
      <c r="D26" s="301"/>
      <c r="E26" s="301"/>
    </row>
    <row r="27" spans="1:5">
      <c r="A27" s="301"/>
      <c r="B27" s="307"/>
      <c r="C27" s="301"/>
      <c r="D27" s="301"/>
      <c r="E27" s="301"/>
    </row>
    <row r="28" spans="1:5">
      <c r="A28" s="301"/>
      <c r="B28" s="307"/>
      <c r="C28" s="301"/>
      <c r="D28" s="301"/>
      <c r="E28" s="301"/>
    </row>
    <row r="29" spans="1:5">
      <c r="A29" s="301"/>
      <c r="B29" s="307"/>
      <c r="C29" s="301"/>
      <c r="D29" s="301"/>
      <c r="E29" s="301"/>
    </row>
    <row r="30" spans="1:5">
      <c r="A30" s="301"/>
      <c r="B30" s="307"/>
      <c r="C30" s="301"/>
      <c r="D30" s="301"/>
      <c r="E30" s="301"/>
    </row>
    <row r="31" spans="1:5">
      <c r="A31" s="301"/>
      <c r="B31" s="307"/>
      <c r="C31" s="301"/>
      <c r="D31" s="301"/>
      <c r="E31" s="301"/>
    </row>
    <row r="32" spans="1:5">
      <c r="A32" s="301"/>
      <c r="B32" s="307"/>
      <c r="C32" s="301"/>
      <c r="D32" s="301"/>
      <c r="E32" s="301"/>
    </row>
    <row r="33" spans="1:5">
      <c r="A33" s="301"/>
      <c r="B33" s="307"/>
      <c r="C33" s="301"/>
      <c r="D33" s="301"/>
      <c r="E33" s="301"/>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2021-10-20T06:14:25Z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