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H26" i="2" l="1"/>
  <c r="H13" i="2"/>
  <c r="G6" i="2"/>
  <c r="F6" i="2"/>
  <c r="H6" i="2" l="1"/>
  <c r="H67" i="2" l="1"/>
  <c r="H66" i="2"/>
  <c r="H65" i="2"/>
  <c r="H64" i="2"/>
  <c r="G63" i="2"/>
  <c r="F63" i="2"/>
  <c r="H62" i="2"/>
  <c r="H61" i="2"/>
  <c r="H60" i="2"/>
  <c r="H59" i="2"/>
  <c r="H58" i="2"/>
  <c r="G57" i="2"/>
  <c r="F57" i="2"/>
  <c r="H56" i="2"/>
  <c r="H55" i="2"/>
  <c r="H54" i="2"/>
  <c r="G53" i="2"/>
  <c r="F53" i="2"/>
  <c r="H52" i="2"/>
  <c r="H51" i="2"/>
  <c r="H50" i="2"/>
  <c r="H49" i="2"/>
  <c r="G48" i="2"/>
  <c r="F48" i="2"/>
  <c r="H47" i="2"/>
  <c r="H46" i="2"/>
  <c r="H45" i="2"/>
  <c r="H44" i="2"/>
  <c r="G43" i="2"/>
  <c r="F43" i="2"/>
  <c r="H43" i="2" s="1"/>
  <c r="H42" i="2"/>
  <c r="H41" i="2"/>
  <c r="H40" i="2"/>
  <c r="G39" i="2"/>
  <c r="F39" i="2"/>
  <c r="H38" i="2"/>
  <c r="H37" i="2"/>
  <c r="H36" i="2"/>
  <c r="G35" i="2"/>
  <c r="F35" i="2"/>
  <c r="H34" i="2"/>
  <c r="H33" i="2"/>
  <c r="H32" i="2"/>
  <c r="H31" i="2"/>
  <c r="H30" i="2"/>
  <c r="H29" i="2"/>
  <c r="H28" i="2"/>
  <c r="G27" i="2"/>
  <c r="F27" i="2"/>
  <c r="H53" i="2" l="1"/>
  <c r="H63" i="2"/>
  <c r="H27" i="2"/>
  <c r="H39" i="2"/>
  <c r="H48" i="2"/>
  <c r="H57" i="2"/>
  <c r="H35" i="2"/>
  <c r="C2" i="5" l="1"/>
  <c r="C1" i="5"/>
  <c r="B3" i="4"/>
  <c r="B2" i="4"/>
  <c r="B3" i="3"/>
  <c r="B2" i="3"/>
</calcChain>
</file>

<file path=xl/sharedStrings.xml><?xml version="1.0" encoding="utf-8"?>
<sst xmlns="http://schemas.openxmlformats.org/spreadsheetml/2006/main" count="310" uniqueCount="247">
  <si>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</si>
  <si>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</si>
  <si>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</si>
  <si>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</si>
  <si>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</si>
  <si>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</si>
  <si>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</si>
  <si>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</si>
  <si>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</si>
  <si>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</si>
  <si>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</si>
  <si>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</si>
  <si>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</si>
  <si>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</si>
  <si>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</si>
  <si>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</si>
  <si>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</si>
  <si>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</si>
  <si>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</si>
  <si>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</si>
  <si>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</si>
  <si>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</si>
  <si>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</si>
  <si>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</si>
  <si>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</si>
  <si>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</si>
  <si>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</si>
  <si>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</si>
  <si>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</si>
  <si>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</si>
  <si>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</si>
  <si>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</si>
  <si>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</si>
  <si>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</si>
  <si>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</si>
  <si>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</si>
  <si>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</si>
  <si>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</si>
  <si>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</si>
  <si>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</si>
  <si>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</si>
  <si>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</si>
  <si>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</si>
  <si>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</si>
  <si>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</si>
  <si>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</si>
  <si>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</si>
  <si>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</si>
  <si>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</si>
  <si>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</si>
  <si>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</si>
  <si>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</si>
  <si>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</si>
  <si>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</si>
  <si>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</si>
  <si>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</si>
  <si>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</si>
  <si>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</si>
  <si>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</si>
  <si>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</si>
  <si>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</si>
  <si>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</si>
  <si>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</si>
  <si>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</si>
  <si>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</si>
  <si>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</si>
  <si>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</si>
  <si>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</si>
  <si>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</si>
  <si>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</si>
  <si>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</si>
  <si>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</si>
  <si>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</si>
  <si>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</si>
  <si>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</si>
  <si>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</si>
  <si>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</si>
  <si>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</si>
  <si>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</si>
  <si>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</si>
  <si>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</si>
  <si>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</si>
  <si>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</si>
  <si>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</si>
  <si>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</si>
  <si>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</si>
  <si>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</si>
  <si>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</si>
  <si>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</si>
  <si>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</si>
  <si>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</si>
  <si>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</si>
  <si>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</si>
  <si>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</si>
  <si>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</si>
  <si>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</si>
  <si>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</si>
  <si>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</si>
  <si>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</si>
  <si>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</si>
  <si>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</si>
  <si>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</si>
  <si>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</si>
  <si>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</si>
  <si>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</si>
  <si>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</si>
  <si>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</si>
  <si>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</si>
  <si>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</si>
  <si>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</si>
  <si>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</si>
  <si>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</si>
  <si>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</si>
  <si>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</si>
  <si>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</si>
  <si>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</si>
  <si>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</si>
  <si>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</si>
  <si>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</si>
  <si>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</si>
  <si>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</si>
  <si>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</si>
  <si>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</si>
  <si>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</si>
  <si>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</si>
  <si>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</si>
  <si>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</si>
  <si>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</si>
  <si>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</si>
  <si>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</si>
  <si>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</si>
  <si>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</si>
  <si>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</si>
  <si>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</si>
  <si>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</si>
  <si>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</si>
  <si>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</si>
  <si>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</si>
  <si>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</si>
  <si>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</si>
  <si>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</si>
  <si>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</si>
  <si>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</si>
  <si>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</si>
  <si>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</si>
  <si>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</si>
  <si>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</si>
  <si>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</si>
  <si>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</si>
  <si>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</si>
  <si>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</si>
  <si>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</si>
  <si>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</si>
  <si>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</si>
  <si>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</si>
  <si>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</si>
  <si>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</si>
  <si>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</si>
  <si>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</si>
  <si>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</si>
  <si>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</si>
  <si>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</si>
  <si>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</si>
  <si>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</si>
  <si>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</si>
  <si>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</si>
  <si>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</si>
  <si>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</si>
  <si>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</si>
  <si>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</si>
  <si>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</si>
  <si>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</si>
  <si>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</si>
  <si>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</si>
  <si>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</si>
  <si>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</si>
  <si>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</si>
  <si>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</si>
  <si>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</si>
  <si>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</si>
  <si>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</si>
  <si>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</si>
  <si>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</si>
  <si>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სს ”საქართველოს ბანკი”</t>
  </si>
  <si>
    <t>ნილ ჯანინი</t>
  </si>
  <si>
    <t>დევიდ მორისონი</t>
  </si>
  <si>
    <t>თამაზ გიორგაძე</t>
  </si>
  <si>
    <t>კიმ ბრედლი</t>
  </si>
  <si>
    <t>ალასდაირ ბრიჩი</t>
  </si>
  <si>
    <t>კახაბერ კიკნაველიძე</t>
  </si>
  <si>
    <t>ჰანნა ლოიკაინენი</t>
  </si>
  <si>
    <t>ლევან ყულიჯანიშვილი</t>
  </si>
  <si>
    <t>მიხეილ გომართელი</t>
  </si>
  <si>
    <t>გიორგი ჭილაძე</t>
  </si>
  <si>
    <t>ალექსანდრე კაცმანი</t>
  </si>
  <si>
    <t>თორნიკე გოგიჩაიშვილი</t>
  </si>
  <si>
    <t>სს ბიჯეო ჯგუფი</t>
  </si>
  <si>
    <t>Harding Loevner Management LP</t>
  </si>
  <si>
    <t>ირაკლი გილაური</t>
  </si>
  <si>
    <t xml:space="preserve">სს `საქართველოს ბანკის~  ფინანსური ანგარიშგება 31.03.2017 მდგომარეობით  </t>
  </si>
  <si>
    <t>ბალანსგარეშე ანგარიშგების უწყისი *</t>
  </si>
  <si>
    <t>მიღებული გარანტიები: **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</si>
  <si>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</si>
  <si>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</si>
  <si>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</si>
  <si>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</si>
  <si>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გირავნობის უზრუნველყოფის სახით მიღებული აქტივები: **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</si>
  <si>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</si>
  <si>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</si>
  <si>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</si>
  <si>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</si>
  <si>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</si>
  <si>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</si>
  <si>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</si>
  <si>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</si>
  <si>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</si>
  <si>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</si>
  <si>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</si>
  <si>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</si>
  <si>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</si>
  <si>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</si>
  <si>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</si>
  <si>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</si>
  <si>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</si>
  <si>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</si>
  <si>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</si>
  <si>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</si>
  <si>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</si>
  <si>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</si>
  <si>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</si>
  <si>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</si>
  <si>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</si>
  <si>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</si>
  <si>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</si>
  <si>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</si>
  <si>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</si>
  <si>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</si>
  <si>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*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</si>
  <si>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</si>
  <si>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</si>
  <si>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</si>
  <si>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რამაზ კუკულაძე</t>
  </si>
  <si>
    <t>დავით წიკლაური</t>
  </si>
  <si>
    <t>პირველადი კაპიტალის კოეფიციენტი ≥ 6.4%*</t>
  </si>
  <si>
    <t>* წინა წლის შესაბამისი პერიოდში პირველადი კაპიტალის კოეფიციენტი ≥ 7.2%</t>
  </si>
  <si>
    <t>საზედამხედველო კაპიტალის კოეფიციენტი ≥ 9.6%**</t>
  </si>
  <si>
    <t>** წინა წლის შესაბამისი პერიოდში საზედამხედველო კაპიტალის კოეფიციენტი ≥ 10.8%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</si>
</sst>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[$-409]d\-mmm\-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Acad Nusx Geo"/>
      <family val="2"/>
    </font>
    <font>
      <sz val="10"/>
      <name val="AcadNusx"/>
    </font>
    <font>
      <u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15" fontId="4" fillId="0" borderId="0" xfId="0" applyNumberFormat="1" applyFont="1" applyFill="1" applyBorder="1" applyAlignment="1" applyProtection="1">
      <alignment horizontal="left"/>
    </xf>
    <xf numFmtId="0" fontId="14" fillId="0" borderId="0" xfId="0" applyFont="1"/>
    <xf numFmtId="0" fontId="4" fillId="0" borderId="7" xfId="4" applyFont="1" applyFill="1" applyBorder="1" applyProtection="1">
      <protection locked="0"/>
    </xf>
    <xf numFmtId="0" fontId="4" fillId="0" borderId="6" xfId="4" applyFont="1" applyBorder="1" applyAlignment="1">
      <alignment wrapText="1"/>
    </xf>
    <xf numFmtId="0" fontId="4" fillId="0" borderId="16" xfId="4" applyFont="1" applyBorder="1" applyAlignment="1">
      <alignment wrapText="1"/>
    </xf>
    <xf numFmtId="0" fontId="11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>
      <alignment horizontal="center"/>
    </xf>
    <xf numFmtId="0" fontId="12" fillId="0" borderId="7" xfId="0" applyFont="1" applyFill="1" applyBorder="1" applyAlignment="1" applyProtection="1">
      <alignment horizontal="left"/>
      <protection locked="0"/>
    </xf>
    <xf numFmtId="38" fontId="11" fillId="2" borderId="7" xfId="0" applyNumberFormat="1" applyFont="1" applyFill="1" applyBorder="1" applyAlignment="1" applyProtection="1">
      <alignment horizontal="right"/>
    </xf>
    <xf numFmtId="0" fontId="16" fillId="0" borderId="7" xfId="0" applyFont="1" applyFill="1" applyBorder="1" applyAlignment="1" applyProtection="1">
      <alignment horizontal="left" indent="1"/>
      <protection locked="0"/>
    </xf>
    <xf numFmtId="38" fontId="11" fillId="0" borderId="7" xfId="0" applyNumberFormat="1" applyFont="1" applyFill="1" applyBorder="1" applyAlignment="1" applyProtection="1">
      <alignment horizontal="right"/>
      <protection locked="0"/>
    </xf>
    <xf numFmtId="0" fontId="17" fillId="0" borderId="7" xfId="0" applyFont="1" applyFill="1" applyBorder="1" applyAlignment="1" applyProtection="1">
      <alignment horizontal="left" indent="1"/>
      <protection locked="0"/>
    </xf>
    <xf numFmtId="0" fontId="17" fillId="0" borderId="7" xfId="0" applyFont="1" applyFill="1" applyBorder="1" applyAlignment="1" applyProtection="1">
      <alignment horizontal="left" vertical="center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0" fontId="11" fillId="0" borderId="7" xfId="0" applyFont="1" applyFill="1" applyBorder="1" applyAlignment="1" applyProtection="1">
      <alignment horizontal="left" vertical="center" indent="1"/>
      <protection locked="0"/>
    </xf>
    <xf numFmtId="0" fontId="17" fillId="0" borderId="7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indent="1"/>
      <protection locked="0"/>
    </xf>
    <xf numFmtId="38" fontId="11" fillId="2" borderId="7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>
      <alignment horizontal="left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wrapText="1" indent="1"/>
    </xf>
    <xf numFmtId="0" fontId="11" fillId="0" borderId="7" xfId="0" applyFont="1" applyFill="1" applyBorder="1" applyAlignment="1">
      <alignment horizontal="left" wrapText="1" indent="2"/>
    </xf>
    <xf numFmtId="0" fontId="12" fillId="0" borderId="7" xfId="0" applyFont="1" applyFill="1" applyBorder="1" applyAlignment="1"/>
    <xf numFmtId="0" fontId="12" fillId="0" borderId="7" xfId="0" applyFont="1" applyFill="1" applyBorder="1" applyAlignment="1">
      <alignment horizontal="left"/>
    </xf>
    <xf numFmtId="38" fontId="11" fillId="3" borderId="7" xfId="0" applyNumberFormat="1" applyFont="1" applyFill="1" applyBorder="1" applyAlignment="1" applyProtection="1">
      <alignment horizontal="right"/>
      <protection locked="0"/>
    </xf>
    <xf numFmtId="38" fontId="11" fillId="2" borderId="7" xfId="0" applyNumberFormat="1" applyFont="1" applyFill="1" applyBorder="1" applyAlignment="1" applyProtection="1">
      <alignment horizontal="right"/>
      <protection locked="0"/>
    </xf>
    <xf numFmtId="38" fontId="11" fillId="0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2" fillId="0" borderId="7" xfId="0" applyFont="1" applyFill="1" applyBorder="1" applyAlignment="1">
      <alignment horizontal="center" vertical="center" wrapText="1"/>
    </xf>
    <xf numFmtId="38" fontId="11" fillId="0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indent="1"/>
    </xf>
    <xf numFmtId="38" fontId="11" fillId="0" borderId="9" xfId="0" applyNumberFormat="1" applyFont="1" applyFill="1" applyBorder="1" applyAlignment="1" applyProtection="1">
      <alignment horizontal="right"/>
      <protection locked="0"/>
    </xf>
    <xf numFmtId="38" fontId="11" fillId="2" borderId="9" xfId="0" applyNumberFormat="1" applyFont="1" applyFill="1" applyBorder="1" applyAlignment="1">
      <alignment horizontal="right"/>
    </xf>
    <xf numFmtId="38" fontId="11" fillId="2" borderId="9" xfId="0" applyNumberFormat="1" applyFont="1" applyFill="1" applyBorder="1" applyAlignment="1" applyProtection="1">
      <alignment horizontal="right"/>
    </xf>
    <xf numFmtId="38" fontId="11" fillId="3" borderId="9" xfId="0" applyNumberFormat="1" applyFont="1" applyFill="1" applyBorder="1" applyAlignment="1" applyProtection="1">
      <alignment horizontal="right"/>
      <protection locked="0"/>
    </xf>
    <xf numFmtId="38" fontId="11" fillId="2" borderId="9" xfId="0" applyNumberFormat="1" applyFont="1" applyFill="1" applyBorder="1" applyAlignment="1" applyProtection="1">
      <alignment horizontal="right"/>
      <protection locked="0"/>
    </xf>
    <xf numFmtId="38" fontId="11" fillId="0" borderId="9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/>
    <xf numFmtId="38" fontId="11" fillId="2" borderId="12" xfId="0" applyNumberFormat="1" applyFont="1" applyFill="1" applyBorder="1" applyAlignment="1">
      <alignment horizontal="right"/>
    </xf>
    <xf numFmtId="38" fontId="11" fillId="2" borderId="14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 horizontal="left" indent="1"/>
    </xf>
    <xf numFmtId="0" fontId="12" fillId="0" borderId="12" xfId="0" applyFont="1" applyFill="1" applyBorder="1" applyAlignment="1" applyProtection="1">
      <alignment horizontal="left"/>
      <protection locked="0"/>
    </xf>
    <xf numFmtId="38" fontId="11" fillId="2" borderId="12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10" fontId="4" fillId="0" borderId="7" xfId="3" applyNumberFormat="1" applyFont="1" applyFill="1" applyBorder="1" applyProtection="1">
      <protection locked="0"/>
    </xf>
    <xf numFmtId="3" fontId="4" fillId="0" borderId="0" xfId="0" applyNumberFormat="1" applyFont="1"/>
    <xf numFmtId="9" fontId="4" fillId="0" borderId="0" xfId="3" applyFont="1"/>
    <xf numFmtId="10" fontId="4" fillId="0" borderId="0" xfId="3" applyNumberFormat="1" applyFont="1"/>
    <xf numFmtId="38" fontId="4" fillId="2" borderId="9" xfId="0" applyNumberFormat="1" applyFont="1" applyFill="1" applyBorder="1" applyAlignment="1" applyProtection="1">
      <alignment horizontal="right"/>
    </xf>
    <xf numFmtId="38" fontId="4" fillId="2" borderId="14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9" xfId="0" applyFont="1" applyBorder="1" applyAlignment="1"/>
  </cellXfs>
  <cellStyles count="5">
    <cellStyle name="Hyperlink" xfId="1" builtinId="8"/>
    <cellStyle name="Normal" xfId="0" builtinId="0"/>
    <cellStyle name="Normal 2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zoomScaleNormal="100" workbookViewId="0">
      <selection activeCell="B3" sqref="B3"/>
    </sheetView>
  </sheetViews>
  <sheetFormatPr defaultRowHeight="15" x14ac:dyDescent="0.3"/>
  <cols>
    <col min="1" max="1" width="5.7109375" style="1" customWidth="1"/>
    <col min="2" max="2" width="74.85546875" style="1" customWidth="1"/>
    <col min="3" max="8" width="16" style="1" customWidth="1"/>
    <col min="9" max="16384" width="9.140625" style="1"/>
  </cols>
  <sheetData>
    <row r="1" spans="1:26" ht="19.5" x14ac:dyDescent="0.35">
      <c r="B1" s="147" t="s">
        <v>199</v>
      </c>
      <c r="C1" s="147"/>
      <c r="D1" s="147"/>
      <c r="E1" s="147"/>
      <c r="F1" s="147"/>
      <c r="G1" s="147"/>
      <c r="H1" s="147"/>
    </row>
    <row r="2" spans="1:26" x14ac:dyDescent="0.3">
      <c r="A2" s="2" t="s">
        <v>123</v>
      </c>
      <c r="B2" s="3" t="s">
        <v>183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135</v>
      </c>
      <c r="B3" s="85">
        <v>42825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150</v>
      </c>
      <c r="D4" s="5"/>
      <c r="E4" s="5"/>
      <c r="F4" s="3"/>
      <c r="G4" s="3"/>
      <c r="H4" s="8" t="s">
        <v>124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44" t="s">
        <v>138</v>
      </c>
      <c r="D5" s="144"/>
      <c r="E5" s="144"/>
      <c r="F5" s="145" t="s">
        <v>151</v>
      </c>
      <c r="G5" s="145"/>
      <c r="H5" s="14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108</v>
      </c>
      <c r="B6" s="12" t="s">
        <v>132</v>
      </c>
      <c r="C6" s="13" t="s">
        <v>165</v>
      </c>
      <c r="D6" s="13" t="s">
        <v>166</v>
      </c>
      <c r="E6" s="13" t="s">
        <v>167</v>
      </c>
      <c r="F6" s="13" t="s">
        <v>165</v>
      </c>
      <c r="G6" s="13" t="s">
        <v>166</v>
      </c>
      <c r="H6" s="13" t="s">
        <v>167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136</v>
      </c>
      <c r="C7" s="15">
        <v>156221949.55000001</v>
      </c>
      <c r="D7" s="15">
        <v>322563039.84000003</v>
      </c>
      <c r="E7" s="16">
        <v>478784989.39000005</v>
      </c>
      <c r="F7" s="17">
        <v>125600434.61</v>
      </c>
      <c r="G7" s="15">
        <v>307976682.78999996</v>
      </c>
      <c r="H7" s="18">
        <v>433577117.39999998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154</v>
      </c>
      <c r="C8" s="15">
        <v>56004258.691500001</v>
      </c>
      <c r="D8" s="15">
        <v>973487861.68999994</v>
      </c>
      <c r="E8" s="16">
        <v>1029492120.3814999</v>
      </c>
      <c r="F8" s="17">
        <v>74780111.331499994</v>
      </c>
      <c r="G8" s="15">
        <v>639437432.09000003</v>
      </c>
      <c r="H8" s="18">
        <v>714217543.42149997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155</v>
      </c>
      <c r="C9" s="15">
        <v>3000000</v>
      </c>
      <c r="D9" s="15">
        <v>796252851.50999999</v>
      </c>
      <c r="E9" s="16">
        <v>799252851.50999999</v>
      </c>
      <c r="F9" s="17">
        <v>5900000</v>
      </c>
      <c r="G9" s="15">
        <v>892117081.12999988</v>
      </c>
      <c r="H9" s="18">
        <v>898017081.12999988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140</v>
      </c>
      <c r="C10" s="15">
        <v>303.24</v>
      </c>
      <c r="D10" s="15">
        <v>0</v>
      </c>
      <c r="E10" s="16">
        <v>303.24</v>
      </c>
      <c r="F10" s="17">
        <v>303.24</v>
      </c>
      <c r="G10" s="15">
        <v>0</v>
      </c>
      <c r="H10" s="18">
        <v>303.24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141</v>
      </c>
      <c r="C11" s="15">
        <v>1051932183.49</v>
      </c>
      <c r="D11" s="15">
        <v>60851556.960000001</v>
      </c>
      <c r="E11" s="16">
        <v>1112783740.45</v>
      </c>
      <c r="F11" s="17">
        <v>776313300.49999988</v>
      </c>
      <c r="G11" s="15">
        <v>20569699</v>
      </c>
      <c r="H11" s="18">
        <v>796882999.49999988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9" t="s">
        <v>156</v>
      </c>
      <c r="C12" s="15">
        <v>2263577628.77</v>
      </c>
      <c r="D12" s="15">
        <v>3787457533.5899997</v>
      </c>
      <c r="E12" s="16">
        <v>6051035162.3599997</v>
      </c>
      <c r="F12" s="17">
        <v>1535059835.4499998</v>
      </c>
      <c r="G12" s="15">
        <v>3646815217.6999998</v>
      </c>
      <c r="H12" s="18">
        <v>5181875053.1499996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9" t="s">
        <v>157</v>
      </c>
      <c r="C13" s="15">
        <v>-112781979.0923</v>
      </c>
      <c r="D13" s="15">
        <v>-259203769.94229999</v>
      </c>
      <c r="E13" s="16">
        <v>-371985749.03460002</v>
      </c>
      <c r="F13" s="17">
        <v>-94577797.408000007</v>
      </c>
      <c r="G13" s="15">
        <v>-297146870.01810002</v>
      </c>
      <c r="H13" s="18">
        <v>-391724667.42610002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158</v>
      </c>
      <c r="C14" s="15">
        <v>2150795649.6777</v>
      </c>
      <c r="D14" s="15">
        <v>3528253763.6476998</v>
      </c>
      <c r="E14" s="16">
        <v>5679049413.3253994</v>
      </c>
      <c r="F14" s="17">
        <v>1440482038.0419998</v>
      </c>
      <c r="G14" s="15">
        <v>3349668347.6819</v>
      </c>
      <c r="H14" s="18">
        <v>4790150385.7238998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159</v>
      </c>
      <c r="C15" s="15">
        <v>48929172.07</v>
      </c>
      <c r="D15" s="15">
        <v>25363339.767700005</v>
      </c>
      <c r="E15" s="16">
        <v>74292511.837700009</v>
      </c>
      <c r="F15" s="17">
        <v>32576532.119999997</v>
      </c>
      <c r="G15" s="15">
        <v>23458199.579999998</v>
      </c>
      <c r="H15" s="18">
        <v>56034731.699999996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148</v>
      </c>
      <c r="C16" s="15">
        <v>65247469.870999999</v>
      </c>
      <c r="D16" s="15" t="s">
        <v>182</v>
      </c>
      <c r="E16" s="16">
        <v>65247469.870999999</v>
      </c>
      <c r="F16" s="17">
        <v>60400288.393999994</v>
      </c>
      <c r="G16" s="15" t="s">
        <v>182</v>
      </c>
      <c r="H16" s="18">
        <v>60400288.393999994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152</v>
      </c>
      <c r="C17" s="15">
        <v>95914067.689999998</v>
      </c>
      <c r="D17" s="15">
        <v>0</v>
      </c>
      <c r="E17" s="16">
        <v>95914067.689999998</v>
      </c>
      <c r="F17" s="17">
        <v>69190455.239999995</v>
      </c>
      <c r="G17" s="15">
        <v>0</v>
      </c>
      <c r="H17" s="18">
        <v>69190455.239999995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149</v>
      </c>
      <c r="C18" s="15">
        <v>361522468.99980003</v>
      </c>
      <c r="D18" s="15" t="s">
        <v>182</v>
      </c>
      <c r="E18" s="16">
        <v>361522468.99980003</v>
      </c>
      <c r="F18" s="17">
        <v>347741370.20929998</v>
      </c>
      <c r="G18" s="15" t="s">
        <v>182</v>
      </c>
      <c r="H18" s="18">
        <v>347741370.20929998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160</v>
      </c>
      <c r="C19" s="15">
        <v>95560217.106711686</v>
      </c>
      <c r="D19" s="15">
        <v>19865450.029999997</v>
      </c>
      <c r="E19" s="16">
        <v>115425667.13671169</v>
      </c>
      <c r="F19" s="17">
        <v>107146990.04640001</v>
      </c>
      <c r="G19" s="15">
        <v>19634733.185399998</v>
      </c>
      <c r="H19" s="18">
        <v>126781723.2318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20" t="s">
        <v>133</v>
      </c>
      <c r="C20" s="15">
        <v>4085127740.3867121</v>
      </c>
      <c r="D20" s="15">
        <v>5726637863.4453993</v>
      </c>
      <c r="E20" s="16">
        <v>9811765603.8321114</v>
      </c>
      <c r="F20" s="17">
        <v>3040131823.7331996</v>
      </c>
      <c r="G20" s="15">
        <v>5252862175.4573002</v>
      </c>
      <c r="H20" s="18">
        <v>8292993999.1905003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129</v>
      </c>
      <c r="C21" s="21"/>
      <c r="D21" s="21"/>
      <c r="E21" s="22"/>
      <c r="F21" s="23"/>
      <c r="G21" s="21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126</v>
      </c>
      <c r="C22" s="15">
        <v>75731667.38000001</v>
      </c>
      <c r="D22" s="15">
        <v>190698834.00999999</v>
      </c>
      <c r="E22" s="16">
        <v>266430501.38999999</v>
      </c>
      <c r="F22" s="17">
        <v>102517910.28</v>
      </c>
      <c r="G22" s="15">
        <v>123695200.69</v>
      </c>
      <c r="H22" s="18">
        <v>226213110.97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139</v>
      </c>
      <c r="C23" s="15">
        <v>801643089.35549998</v>
      </c>
      <c r="D23" s="15">
        <v>883541771.62999988</v>
      </c>
      <c r="E23" s="16">
        <v>1685184860.9854999</v>
      </c>
      <c r="F23" s="17">
        <v>568254527.28550005</v>
      </c>
      <c r="G23" s="15">
        <v>739765837.91999996</v>
      </c>
      <c r="H23" s="18">
        <v>1308020365.2055001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161</v>
      </c>
      <c r="C24" s="15">
        <v>306960758.986</v>
      </c>
      <c r="D24" s="15">
        <v>745625492.99000001</v>
      </c>
      <c r="E24" s="16">
        <v>1052586251.9760001</v>
      </c>
      <c r="F24" s="17">
        <v>314059431.34599996</v>
      </c>
      <c r="G24" s="15">
        <v>617882259.93999994</v>
      </c>
      <c r="H24" s="18">
        <v>931941691.28599989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127</v>
      </c>
      <c r="C25" s="15">
        <v>386384907.74000001</v>
      </c>
      <c r="D25" s="15">
        <v>2156632619.98</v>
      </c>
      <c r="E25" s="16">
        <v>2543017527.7200003</v>
      </c>
      <c r="F25" s="17">
        <v>354703830.81</v>
      </c>
      <c r="G25" s="15">
        <v>2141685336.2</v>
      </c>
      <c r="H25" s="18">
        <v>2496389167.0100002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137</v>
      </c>
      <c r="C26" s="21">
        <v>71000000</v>
      </c>
      <c r="D26" s="21">
        <v>168287200.59999999</v>
      </c>
      <c r="E26" s="16">
        <v>239287200.59999999</v>
      </c>
      <c r="F26" s="23">
        <v>0</v>
      </c>
      <c r="G26" s="21">
        <v>902130963.80999994</v>
      </c>
      <c r="H26" s="18">
        <v>902130963.80999994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162</v>
      </c>
      <c r="C27" s="15">
        <v>1172404000</v>
      </c>
      <c r="D27" s="15">
        <v>998027599.6193099</v>
      </c>
      <c r="E27" s="16">
        <v>2170431599.6193099</v>
      </c>
      <c r="F27" s="17">
        <v>377608195.99000001</v>
      </c>
      <c r="G27" s="15">
        <v>532995586.59322399</v>
      </c>
      <c r="H27" s="18">
        <v>910603782.58322406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163</v>
      </c>
      <c r="C28" s="15">
        <v>16205778.180000003</v>
      </c>
      <c r="D28" s="15">
        <v>31682232.099999998</v>
      </c>
      <c r="E28" s="16">
        <v>47888010.280000001</v>
      </c>
      <c r="F28" s="17">
        <v>11159335.75</v>
      </c>
      <c r="G28" s="15">
        <v>56095691.409999996</v>
      </c>
      <c r="H28" s="18">
        <v>67255027.159999996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164</v>
      </c>
      <c r="C29" s="15">
        <v>80064167.286400005</v>
      </c>
      <c r="D29" s="15">
        <v>233663498.7861</v>
      </c>
      <c r="E29" s="16">
        <v>313727666.07249999</v>
      </c>
      <c r="F29" s="17">
        <v>66581313.340200007</v>
      </c>
      <c r="G29" s="15">
        <v>75834791.084600002</v>
      </c>
      <c r="H29" s="18">
        <v>142416104.42480001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130</v>
      </c>
      <c r="C30" s="15">
        <v>0</v>
      </c>
      <c r="D30" s="15">
        <v>403458000</v>
      </c>
      <c r="E30" s="16">
        <v>403458000</v>
      </c>
      <c r="F30" s="17">
        <v>0</v>
      </c>
      <c r="G30" s="15">
        <v>390703500</v>
      </c>
      <c r="H30" s="18">
        <v>390703500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20" t="s">
        <v>131</v>
      </c>
      <c r="C31" s="15">
        <v>2910394368.9278998</v>
      </c>
      <c r="D31" s="15">
        <v>5811617249.7154102</v>
      </c>
      <c r="E31" s="16">
        <v>8722011618.6433105</v>
      </c>
      <c r="F31" s="17">
        <v>1794884544.8016999</v>
      </c>
      <c r="G31" s="15">
        <v>5580789167.6478233</v>
      </c>
      <c r="H31" s="18">
        <v>7375673712.449523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142</v>
      </c>
      <c r="C32" s="21"/>
      <c r="D32" s="21"/>
      <c r="E32" s="22"/>
      <c r="F32" s="23"/>
      <c r="G32" s="21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143</v>
      </c>
      <c r="C33" s="15">
        <v>27821150.18</v>
      </c>
      <c r="D33" s="25" t="s">
        <v>182</v>
      </c>
      <c r="E33" s="16">
        <v>27821150.18</v>
      </c>
      <c r="F33" s="17">
        <v>27821150.18</v>
      </c>
      <c r="G33" s="25" t="s">
        <v>182</v>
      </c>
      <c r="H33" s="18">
        <v>27821150.18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144</v>
      </c>
      <c r="C34" s="15">
        <v>0</v>
      </c>
      <c r="D34" s="25" t="s">
        <v>182</v>
      </c>
      <c r="E34" s="16">
        <v>0</v>
      </c>
      <c r="F34" s="17">
        <v>0</v>
      </c>
      <c r="G34" s="25" t="s">
        <v>182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9" t="s">
        <v>145</v>
      </c>
      <c r="C35" s="15">
        <v>-1768157.2</v>
      </c>
      <c r="D35" s="25" t="s">
        <v>182</v>
      </c>
      <c r="E35" s="16">
        <v>-1768157.2</v>
      </c>
      <c r="F35" s="17">
        <v>-1162089</v>
      </c>
      <c r="G35" s="25" t="s">
        <v>182</v>
      </c>
      <c r="H35" s="18">
        <v>-1162089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128</v>
      </c>
      <c r="C36" s="15">
        <v>221552491.56</v>
      </c>
      <c r="D36" s="25" t="s">
        <v>182</v>
      </c>
      <c r="E36" s="16">
        <v>221552491.56</v>
      </c>
      <c r="F36" s="17">
        <v>301868122.57999998</v>
      </c>
      <c r="G36" s="25" t="s">
        <v>182</v>
      </c>
      <c r="H36" s="18">
        <v>301868122.57999998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125</v>
      </c>
      <c r="C37" s="15">
        <v>0</v>
      </c>
      <c r="D37" s="25" t="s">
        <v>182</v>
      </c>
      <c r="E37" s="16">
        <v>0</v>
      </c>
      <c r="F37" s="17">
        <v>0</v>
      </c>
      <c r="G37" s="25" t="s">
        <v>182</v>
      </c>
      <c r="H37" s="18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153</v>
      </c>
      <c r="C38" s="15">
        <v>790048247.60179996</v>
      </c>
      <c r="D38" s="25" t="s">
        <v>182</v>
      </c>
      <c r="E38" s="16">
        <v>790048247.60179996</v>
      </c>
      <c r="F38" s="17">
        <v>575703498.00950003</v>
      </c>
      <c r="G38" s="25" t="s">
        <v>182</v>
      </c>
      <c r="H38" s="18">
        <v>575703498.00950003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134</v>
      </c>
      <c r="C39" s="15">
        <v>52100253.049999997</v>
      </c>
      <c r="D39" s="25" t="s">
        <v>182</v>
      </c>
      <c r="E39" s="16">
        <v>52100253.049999997</v>
      </c>
      <c r="F39" s="17">
        <v>13089604.969999999</v>
      </c>
      <c r="G39" s="25" t="s">
        <v>182</v>
      </c>
      <c r="H39" s="18">
        <v>13089604.969999999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1">
        <v>30</v>
      </c>
      <c r="B40" s="20" t="s">
        <v>146</v>
      </c>
      <c r="C40" s="15">
        <v>1089753985.1917999</v>
      </c>
      <c r="D40" s="25" t="s">
        <v>182</v>
      </c>
      <c r="E40" s="16">
        <v>1089753985.1917999</v>
      </c>
      <c r="F40" s="17">
        <v>917320286.73950005</v>
      </c>
      <c r="G40" s="25" t="s">
        <v>182</v>
      </c>
      <c r="H40" s="18">
        <v>917320286.73950005</v>
      </c>
    </row>
    <row r="41" spans="1:58" ht="15.75" thickBot="1" x14ac:dyDescent="0.35">
      <c r="A41" s="26">
        <v>31</v>
      </c>
      <c r="B41" s="27" t="s">
        <v>147</v>
      </c>
      <c r="C41" s="28">
        <v>4000148354.1196995</v>
      </c>
      <c r="D41" s="28">
        <v>5811617249.7154102</v>
      </c>
      <c r="E41" s="29">
        <v>9811765603.8351097</v>
      </c>
      <c r="F41" s="30">
        <v>2712204831.5411997</v>
      </c>
      <c r="G41" s="28">
        <v>5580789167.6478233</v>
      </c>
      <c r="H41" s="31">
        <v>8292993999.189023</v>
      </c>
    </row>
    <row r="42" spans="1:58" x14ac:dyDescent="0.3">
      <c r="A42" s="32"/>
      <c r="B42" s="3"/>
      <c r="C42" s="3"/>
      <c r="D42" s="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2"/>
      <c r="B43" s="86" t="s">
        <v>122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B3" sqref="B3"/>
    </sheetView>
  </sheetViews>
  <sheetFormatPr defaultRowHeight="15" x14ac:dyDescent="0.3"/>
  <cols>
    <col min="1" max="1" width="7.7109375" style="35" bestFit="1" customWidth="1"/>
    <col min="2" max="2" width="6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8"/>
      <c r="E1" s="149"/>
      <c r="F1" s="149"/>
      <c r="G1" s="149"/>
      <c r="H1" s="149"/>
    </row>
    <row r="2" spans="1:8" x14ac:dyDescent="0.3">
      <c r="A2" s="6" t="s">
        <v>123</v>
      </c>
      <c r="B2" s="37" t="str">
        <f>+'RC'!B2</f>
        <v>სს ”საქართველოს ბანკი”</v>
      </c>
      <c r="C2" s="3"/>
      <c r="D2" s="3"/>
      <c r="E2" s="3"/>
      <c r="H2" s="3"/>
    </row>
    <row r="3" spans="1:8" x14ac:dyDescent="0.3">
      <c r="A3" s="6" t="s">
        <v>135</v>
      </c>
      <c r="B3" s="85">
        <f>+'RC'!B3</f>
        <v>42825</v>
      </c>
      <c r="C3" s="3"/>
      <c r="D3" s="3"/>
      <c r="E3" s="3"/>
      <c r="H3" s="1"/>
    </row>
    <row r="4" spans="1:8" ht="15.75" thickBot="1" x14ac:dyDescent="0.35">
      <c r="A4" s="38"/>
      <c r="B4" s="39" t="s">
        <v>63</v>
      </c>
      <c r="C4" s="3"/>
      <c r="D4" s="3"/>
      <c r="E4" s="3"/>
      <c r="H4" s="40" t="s">
        <v>124</v>
      </c>
    </row>
    <row r="5" spans="1:8" ht="18" x14ac:dyDescent="0.35">
      <c r="A5" s="117"/>
      <c r="B5" s="118"/>
      <c r="C5" s="145" t="s">
        <v>138</v>
      </c>
      <c r="D5" s="150"/>
      <c r="E5" s="150"/>
      <c r="F5" s="145" t="s">
        <v>151</v>
      </c>
      <c r="G5" s="150"/>
      <c r="H5" s="151"/>
    </row>
    <row r="6" spans="1:8" s="83" customFormat="1" ht="12.75" x14ac:dyDescent="0.2">
      <c r="A6" s="119" t="s">
        <v>108</v>
      </c>
      <c r="B6" s="104"/>
      <c r="C6" s="105" t="s">
        <v>165</v>
      </c>
      <c r="D6" s="105" t="s">
        <v>181</v>
      </c>
      <c r="E6" s="105" t="s">
        <v>167</v>
      </c>
      <c r="F6" s="105" t="s">
        <v>165</v>
      </c>
      <c r="G6" s="105" t="s">
        <v>181</v>
      </c>
      <c r="H6" s="120" t="s">
        <v>167</v>
      </c>
    </row>
    <row r="7" spans="1:8" s="83" customFormat="1" ht="12.75" x14ac:dyDescent="0.2">
      <c r="A7" s="121"/>
      <c r="B7" s="106" t="s">
        <v>58</v>
      </c>
      <c r="C7" s="95"/>
      <c r="D7" s="95"/>
      <c r="E7" s="95"/>
      <c r="F7" s="95"/>
      <c r="G7" s="95"/>
      <c r="H7" s="122"/>
    </row>
    <row r="8" spans="1:8" s="83" customFormat="1" ht="25.5" x14ac:dyDescent="0.2">
      <c r="A8" s="121">
        <v>1</v>
      </c>
      <c r="B8" s="107" t="s">
        <v>68</v>
      </c>
      <c r="C8" s="95">
        <v>1082863.48</v>
      </c>
      <c r="D8" s="95">
        <v>915578.99</v>
      </c>
      <c r="E8" s="102">
        <v>1998442.47</v>
      </c>
      <c r="F8" s="95">
        <v>1521230.84</v>
      </c>
      <c r="G8" s="95">
        <v>927689.98</v>
      </c>
      <c r="H8" s="123">
        <v>2448920.8200000003</v>
      </c>
    </row>
    <row r="9" spans="1:8" s="83" customFormat="1" ht="12.75" x14ac:dyDescent="0.2">
      <c r="A9" s="121">
        <v>2</v>
      </c>
      <c r="B9" s="107" t="s">
        <v>69</v>
      </c>
      <c r="C9" s="102">
        <v>108430976.48999999</v>
      </c>
      <c r="D9" s="102">
        <v>93217198.780000016</v>
      </c>
      <c r="E9" s="102">
        <v>201648175.27000001</v>
      </c>
      <c r="F9" s="102">
        <v>81976911.150000006</v>
      </c>
      <c r="G9" s="102">
        <v>91376316.820000008</v>
      </c>
      <c r="H9" s="123">
        <v>173353227.97000003</v>
      </c>
    </row>
    <row r="10" spans="1:8" s="83" customFormat="1" ht="12.75" x14ac:dyDescent="0.2">
      <c r="A10" s="121">
        <v>2.1</v>
      </c>
      <c r="B10" s="108" t="s">
        <v>70</v>
      </c>
      <c r="C10" s="95">
        <v>154.49</v>
      </c>
      <c r="D10" s="95">
        <v>179.09</v>
      </c>
      <c r="E10" s="102">
        <v>333.58000000000004</v>
      </c>
      <c r="F10" s="95">
        <v>14458.39</v>
      </c>
      <c r="G10" s="95">
        <v>178.24</v>
      </c>
      <c r="H10" s="123">
        <v>14636.63</v>
      </c>
    </row>
    <row r="11" spans="1:8" s="83" customFormat="1" ht="12.75" x14ac:dyDescent="0.2">
      <c r="A11" s="121">
        <v>2.2000000000000002</v>
      </c>
      <c r="B11" s="108" t="s">
        <v>168</v>
      </c>
      <c r="C11" s="95">
        <v>13327751.8014</v>
      </c>
      <c r="D11" s="95">
        <v>26898704.374200001</v>
      </c>
      <c r="E11" s="102">
        <v>40226456.1756</v>
      </c>
      <c r="F11" s="95">
        <v>8568445.1899999995</v>
      </c>
      <c r="G11" s="95">
        <v>25651286.098700002</v>
      </c>
      <c r="H11" s="123">
        <v>34219731.288699999</v>
      </c>
    </row>
    <row r="12" spans="1:8" s="83" customFormat="1" ht="12.75" x14ac:dyDescent="0.2">
      <c r="A12" s="121">
        <v>2.2999999999999998</v>
      </c>
      <c r="B12" s="108" t="s">
        <v>71</v>
      </c>
      <c r="C12" s="95">
        <v>8760.2099999999991</v>
      </c>
      <c r="D12" s="95">
        <v>822754.68130000005</v>
      </c>
      <c r="E12" s="102">
        <v>831514.89130000002</v>
      </c>
      <c r="F12" s="95">
        <v>374911.28</v>
      </c>
      <c r="G12" s="95">
        <v>1701270.1402</v>
      </c>
      <c r="H12" s="123">
        <v>2076181.4202000001</v>
      </c>
    </row>
    <row r="13" spans="1:8" s="83" customFormat="1" ht="25.5" x14ac:dyDescent="0.2">
      <c r="A13" s="121">
        <v>2.4</v>
      </c>
      <c r="B13" s="108" t="s">
        <v>169</v>
      </c>
      <c r="C13" s="95">
        <v>723251.57</v>
      </c>
      <c r="D13" s="95">
        <v>1379527.96</v>
      </c>
      <c r="E13" s="102">
        <v>2102779.5299999998</v>
      </c>
      <c r="F13" s="95">
        <v>568599.05000000005</v>
      </c>
      <c r="G13" s="95">
        <v>1710550.89</v>
      </c>
      <c r="H13" s="123">
        <v>2279149.94</v>
      </c>
    </row>
    <row r="14" spans="1:8" s="83" customFormat="1" ht="12.75" x14ac:dyDescent="0.2">
      <c r="A14" s="121">
        <v>2.5</v>
      </c>
      <c r="B14" s="108" t="s">
        <v>72</v>
      </c>
      <c r="C14" s="95">
        <v>1164540.06</v>
      </c>
      <c r="D14" s="95">
        <v>5511869.25</v>
      </c>
      <c r="E14" s="102">
        <v>6676409.3100000005</v>
      </c>
      <c r="F14" s="95">
        <v>1246645.75</v>
      </c>
      <c r="G14" s="95">
        <v>3042242.79</v>
      </c>
      <c r="H14" s="123">
        <v>4288888.54</v>
      </c>
    </row>
    <row r="15" spans="1:8" s="83" customFormat="1" ht="25.5" x14ac:dyDescent="0.2">
      <c r="A15" s="121">
        <v>2.6</v>
      </c>
      <c r="B15" s="108" t="s">
        <v>73</v>
      </c>
      <c r="C15" s="95">
        <v>1933749.07</v>
      </c>
      <c r="D15" s="95">
        <v>12988116.014599999</v>
      </c>
      <c r="E15" s="102">
        <v>14921865.0846</v>
      </c>
      <c r="F15" s="95">
        <v>1495194.42</v>
      </c>
      <c r="G15" s="95">
        <v>18021607.800000001</v>
      </c>
      <c r="H15" s="123">
        <v>19516802.219999999</v>
      </c>
    </row>
    <row r="16" spans="1:8" s="83" customFormat="1" ht="25.5" x14ac:dyDescent="0.2">
      <c r="A16" s="121">
        <v>2.7</v>
      </c>
      <c r="B16" s="108" t="s">
        <v>74</v>
      </c>
      <c r="C16" s="95">
        <v>2436487.5685999999</v>
      </c>
      <c r="D16" s="95">
        <v>1826264.3099</v>
      </c>
      <c r="E16" s="102">
        <v>4262751.8784999996</v>
      </c>
      <c r="F16" s="95">
        <v>774627.18</v>
      </c>
      <c r="G16" s="95">
        <v>3553869.2211000002</v>
      </c>
      <c r="H16" s="123">
        <v>4328496.4011000004</v>
      </c>
    </row>
    <row r="17" spans="1:8" s="83" customFormat="1" ht="12.75" x14ac:dyDescent="0.2">
      <c r="A17" s="121">
        <v>2.8</v>
      </c>
      <c r="B17" s="108" t="s">
        <v>75</v>
      </c>
      <c r="C17" s="95">
        <v>88582443.569999993</v>
      </c>
      <c r="D17" s="95">
        <v>43294117.797700003</v>
      </c>
      <c r="E17" s="102">
        <v>131876561.3677</v>
      </c>
      <c r="F17" s="95">
        <v>70335586.390000001</v>
      </c>
      <c r="G17" s="95">
        <v>36893911.399999999</v>
      </c>
      <c r="H17" s="123">
        <v>107229497.78999999</v>
      </c>
    </row>
    <row r="18" spans="1:8" s="83" customFormat="1" ht="12.75" x14ac:dyDescent="0.2">
      <c r="A18" s="121">
        <v>2.9</v>
      </c>
      <c r="B18" s="108" t="s">
        <v>76</v>
      </c>
      <c r="C18" s="95">
        <v>253838.15000001073</v>
      </c>
      <c r="D18" s="95">
        <v>495665.30230002821</v>
      </c>
      <c r="E18" s="102">
        <v>749503.45230003889</v>
      </c>
      <c r="F18" s="95">
        <v>-1401556.5</v>
      </c>
      <c r="G18" s="95">
        <v>801400.24</v>
      </c>
      <c r="H18" s="123">
        <v>-600156.26</v>
      </c>
    </row>
    <row r="19" spans="1:8" s="83" customFormat="1" ht="25.5" x14ac:dyDescent="0.2">
      <c r="A19" s="121">
        <v>3</v>
      </c>
      <c r="B19" s="107" t="s">
        <v>170</v>
      </c>
      <c r="C19" s="95">
        <v>1979007.68</v>
      </c>
      <c r="D19" s="95">
        <v>691586.99</v>
      </c>
      <c r="E19" s="102">
        <v>2670594.67</v>
      </c>
      <c r="F19" s="95">
        <v>1208482.96</v>
      </c>
      <c r="G19" s="95">
        <v>886824.87</v>
      </c>
      <c r="H19" s="123">
        <v>2095307.83</v>
      </c>
    </row>
    <row r="20" spans="1:8" s="83" customFormat="1" ht="12.75" x14ac:dyDescent="0.2">
      <c r="A20" s="121">
        <v>4</v>
      </c>
      <c r="B20" s="107" t="s">
        <v>59</v>
      </c>
      <c r="C20" s="95">
        <v>23763111.350000001</v>
      </c>
      <c r="D20" s="95">
        <v>1250102.24</v>
      </c>
      <c r="E20" s="102">
        <v>25013213.59</v>
      </c>
      <c r="F20" s="95">
        <v>20110330.66</v>
      </c>
      <c r="G20" s="95">
        <v>248286.79</v>
      </c>
      <c r="H20" s="123">
        <v>20358617.449999999</v>
      </c>
    </row>
    <row r="21" spans="1:8" s="83" customFormat="1" ht="12.75" x14ac:dyDescent="0.2">
      <c r="A21" s="121">
        <v>5</v>
      </c>
      <c r="B21" s="107" t="s">
        <v>77</v>
      </c>
      <c r="C21" s="95"/>
      <c r="D21" s="95"/>
      <c r="E21" s="102">
        <v>0</v>
      </c>
      <c r="F21" s="95"/>
      <c r="G21" s="95"/>
      <c r="H21" s="123">
        <v>0</v>
      </c>
    </row>
    <row r="22" spans="1:8" s="83" customFormat="1" ht="12.75" x14ac:dyDescent="0.2">
      <c r="A22" s="121">
        <v>6</v>
      </c>
      <c r="B22" s="109" t="s">
        <v>171</v>
      </c>
      <c r="C22" s="102">
        <v>135255959</v>
      </c>
      <c r="D22" s="102">
        <v>96074467</v>
      </c>
      <c r="E22" s="102">
        <v>231330426</v>
      </c>
      <c r="F22" s="102">
        <v>104816955.61</v>
      </c>
      <c r="G22" s="102">
        <v>93439118.460000023</v>
      </c>
      <c r="H22" s="123">
        <v>198256074.07000002</v>
      </c>
    </row>
    <row r="23" spans="1:8" s="83" customFormat="1" ht="12.75" x14ac:dyDescent="0.2">
      <c r="A23" s="121"/>
      <c r="B23" s="106" t="s">
        <v>89</v>
      </c>
      <c r="C23" s="95"/>
      <c r="D23" s="95"/>
      <c r="E23" s="95"/>
      <c r="F23" s="95"/>
      <c r="G23" s="95"/>
      <c r="H23" s="122"/>
    </row>
    <row r="24" spans="1:8" s="83" customFormat="1" ht="12.75" x14ac:dyDescent="0.2">
      <c r="A24" s="121">
        <v>7</v>
      </c>
      <c r="B24" s="107" t="s">
        <v>78</v>
      </c>
      <c r="C24" s="95">
        <v>11490615.65</v>
      </c>
      <c r="D24" s="95">
        <v>3269637.62</v>
      </c>
      <c r="E24" s="93">
        <v>14760253.27</v>
      </c>
      <c r="F24" s="95">
        <v>12386756.859999999</v>
      </c>
      <c r="G24" s="95">
        <v>2797341.48</v>
      </c>
      <c r="H24" s="124">
        <v>15184098.34</v>
      </c>
    </row>
    <row r="25" spans="1:8" s="83" customFormat="1" ht="12.75" x14ac:dyDescent="0.2">
      <c r="A25" s="121">
        <v>8</v>
      </c>
      <c r="B25" s="107" t="s">
        <v>79</v>
      </c>
      <c r="C25" s="95">
        <v>8538981.4800000004</v>
      </c>
      <c r="D25" s="95">
        <v>23817934.870000001</v>
      </c>
      <c r="E25" s="93">
        <v>32356916.350000001</v>
      </c>
      <c r="F25" s="95">
        <v>9178080.8800000008</v>
      </c>
      <c r="G25" s="95">
        <v>24824359.859999999</v>
      </c>
      <c r="H25" s="124">
        <v>34002440.740000002</v>
      </c>
    </row>
    <row r="26" spans="1:8" s="83" customFormat="1" ht="12.75" x14ac:dyDescent="0.2">
      <c r="A26" s="121">
        <v>9</v>
      </c>
      <c r="B26" s="107" t="s">
        <v>172</v>
      </c>
      <c r="C26" s="95">
        <v>1548269.74</v>
      </c>
      <c r="D26" s="95">
        <v>115434.06</v>
      </c>
      <c r="E26" s="93">
        <v>1663703.8</v>
      </c>
      <c r="F26" s="95">
        <v>2435849.2799999998</v>
      </c>
      <c r="G26" s="95">
        <v>835086.24</v>
      </c>
      <c r="H26" s="124">
        <v>3270935.5199999996</v>
      </c>
    </row>
    <row r="27" spans="1:8" s="83" customFormat="1" ht="12.75" x14ac:dyDescent="0.2">
      <c r="A27" s="121">
        <v>10</v>
      </c>
      <c r="B27" s="107" t="s">
        <v>173</v>
      </c>
      <c r="C27" s="95">
        <v>2327409.0099999998</v>
      </c>
      <c r="D27" s="95">
        <v>2315932.44</v>
      </c>
      <c r="E27" s="93">
        <v>4643341.4499999993</v>
      </c>
      <c r="F27" s="95">
        <v>286245.71999999997</v>
      </c>
      <c r="G27" s="95">
        <v>17043159.530000001</v>
      </c>
      <c r="H27" s="124">
        <v>17329405.25</v>
      </c>
    </row>
    <row r="28" spans="1:8" s="83" customFormat="1" ht="12.75" x14ac:dyDescent="0.2">
      <c r="A28" s="121">
        <v>11</v>
      </c>
      <c r="B28" s="107" t="s">
        <v>80</v>
      </c>
      <c r="C28" s="95">
        <v>21028232.73</v>
      </c>
      <c r="D28" s="95">
        <v>23850277.5</v>
      </c>
      <c r="E28" s="93">
        <v>44878510.230000004</v>
      </c>
      <c r="F28" s="95">
        <v>6499063.7000000002</v>
      </c>
      <c r="G28" s="95">
        <v>13945800.630000001</v>
      </c>
      <c r="H28" s="124">
        <v>20444864.330000002</v>
      </c>
    </row>
    <row r="29" spans="1:8" s="83" customFormat="1" ht="12.75" x14ac:dyDescent="0.2">
      <c r="A29" s="121">
        <v>12</v>
      </c>
      <c r="B29" s="107" t="s">
        <v>90</v>
      </c>
      <c r="C29" s="95"/>
      <c r="D29" s="95"/>
      <c r="E29" s="93">
        <v>0</v>
      </c>
      <c r="F29" s="95"/>
      <c r="G29" s="95"/>
      <c r="H29" s="124">
        <v>0</v>
      </c>
    </row>
    <row r="30" spans="1:8" s="83" customFormat="1" ht="12.75" x14ac:dyDescent="0.2">
      <c r="A30" s="121">
        <v>13</v>
      </c>
      <c r="B30" s="110" t="s">
        <v>91</v>
      </c>
      <c r="C30" s="102">
        <v>44933508.609999999</v>
      </c>
      <c r="D30" s="102">
        <v>53369216.490000002</v>
      </c>
      <c r="E30" s="93">
        <v>98302725.099999994</v>
      </c>
      <c r="F30" s="102">
        <v>30785996.440000001</v>
      </c>
      <c r="G30" s="102">
        <v>59445747.740000002</v>
      </c>
      <c r="H30" s="124">
        <v>90231744.180000007</v>
      </c>
    </row>
    <row r="31" spans="1:8" s="83" customFormat="1" ht="12.75" x14ac:dyDescent="0.2">
      <c r="A31" s="121">
        <v>14</v>
      </c>
      <c r="B31" s="110" t="s">
        <v>64</v>
      </c>
      <c r="C31" s="102">
        <v>90322450.390000001</v>
      </c>
      <c r="D31" s="102">
        <v>42705250.509999998</v>
      </c>
      <c r="E31" s="102">
        <v>133027700.90000001</v>
      </c>
      <c r="F31" s="102">
        <v>74030959.170000002</v>
      </c>
      <c r="G31" s="102">
        <v>33993370.720000021</v>
      </c>
      <c r="H31" s="123">
        <v>108024329.89000002</v>
      </c>
    </row>
    <row r="32" spans="1:8" s="83" customFormat="1" ht="12.75" x14ac:dyDescent="0.2">
      <c r="A32" s="121"/>
      <c r="B32" s="106"/>
      <c r="C32" s="95"/>
      <c r="D32" s="95"/>
      <c r="E32" s="95"/>
      <c r="F32" s="95"/>
      <c r="G32" s="95"/>
      <c r="H32" s="122"/>
    </row>
    <row r="33" spans="1:8" s="83" customFormat="1" ht="12.75" x14ac:dyDescent="0.2">
      <c r="A33" s="121"/>
      <c r="B33" s="106" t="s">
        <v>60</v>
      </c>
      <c r="C33" s="95"/>
      <c r="D33" s="95"/>
      <c r="E33" s="111"/>
      <c r="F33" s="95"/>
      <c r="G33" s="95"/>
      <c r="H33" s="125"/>
    </row>
    <row r="34" spans="1:8" s="83" customFormat="1" ht="12.75" x14ac:dyDescent="0.2">
      <c r="A34" s="121">
        <v>15</v>
      </c>
      <c r="B34" s="90" t="s">
        <v>174</v>
      </c>
      <c r="C34" s="112">
        <v>26190334.23</v>
      </c>
      <c r="D34" s="112">
        <v>-87691.419999999925</v>
      </c>
      <c r="E34" s="112">
        <v>26102642.810000002</v>
      </c>
      <c r="F34" s="112">
        <v>20303588.23</v>
      </c>
      <c r="G34" s="112">
        <v>1143218.58</v>
      </c>
      <c r="H34" s="126">
        <v>21446806.810000002</v>
      </c>
    </row>
    <row r="35" spans="1:8" s="83" customFormat="1" ht="12.75" x14ac:dyDescent="0.2">
      <c r="A35" s="121">
        <v>15.1</v>
      </c>
      <c r="B35" s="108" t="s">
        <v>175</v>
      </c>
      <c r="C35" s="95">
        <v>30942070.539999999</v>
      </c>
      <c r="D35" s="95">
        <v>9605612.4700000007</v>
      </c>
      <c r="E35" s="112">
        <v>40547683.009999998</v>
      </c>
      <c r="F35" s="95">
        <v>24740965.170000002</v>
      </c>
      <c r="G35" s="95">
        <v>8264355.4900000002</v>
      </c>
      <c r="H35" s="126">
        <v>33005320.660000004</v>
      </c>
    </row>
    <row r="36" spans="1:8" s="83" customFormat="1" ht="12.75" x14ac:dyDescent="0.2">
      <c r="A36" s="121">
        <v>15.2</v>
      </c>
      <c r="B36" s="108" t="s">
        <v>176</v>
      </c>
      <c r="C36" s="95">
        <v>4751736.3099999996</v>
      </c>
      <c r="D36" s="95">
        <v>9693303.8900000006</v>
      </c>
      <c r="E36" s="112">
        <v>14445040.199999999</v>
      </c>
      <c r="F36" s="95">
        <v>4437376.9400000004</v>
      </c>
      <c r="G36" s="95">
        <v>7121136.9100000001</v>
      </c>
      <c r="H36" s="126">
        <v>11558513.850000001</v>
      </c>
    </row>
    <row r="37" spans="1:8" s="83" customFormat="1" ht="12.75" x14ac:dyDescent="0.2">
      <c r="A37" s="121">
        <v>16</v>
      </c>
      <c r="B37" s="107" t="s">
        <v>56</v>
      </c>
      <c r="C37" s="95">
        <v>0</v>
      </c>
      <c r="D37" s="95">
        <v>0</v>
      </c>
      <c r="E37" s="102">
        <v>0</v>
      </c>
      <c r="F37" s="95">
        <v>0</v>
      </c>
      <c r="G37" s="95">
        <v>24889.88</v>
      </c>
      <c r="H37" s="123">
        <v>24889.88</v>
      </c>
    </row>
    <row r="38" spans="1:8" s="83" customFormat="1" ht="12.75" x14ac:dyDescent="0.2">
      <c r="A38" s="121">
        <v>17</v>
      </c>
      <c r="B38" s="107" t="s">
        <v>57</v>
      </c>
      <c r="C38" s="95">
        <v>0</v>
      </c>
      <c r="D38" s="95">
        <v>0</v>
      </c>
      <c r="E38" s="102">
        <v>0</v>
      </c>
      <c r="F38" s="95">
        <v>0</v>
      </c>
      <c r="G38" s="95">
        <v>0</v>
      </c>
      <c r="H38" s="123">
        <v>0</v>
      </c>
    </row>
    <row r="39" spans="1:8" s="83" customFormat="1" ht="12.75" x14ac:dyDescent="0.2">
      <c r="A39" s="121">
        <v>18</v>
      </c>
      <c r="B39" s="107" t="s">
        <v>61</v>
      </c>
      <c r="C39" s="95">
        <v>48436.52</v>
      </c>
      <c r="D39" s="95">
        <v>377420.87</v>
      </c>
      <c r="E39" s="102">
        <v>425857.39</v>
      </c>
      <c r="F39" s="95">
        <v>1528.73</v>
      </c>
      <c r="G39" s="95">
        <v>7916.32</v>
      </c>
      <c r="H39" s="123">
        <v>9445.0499999999993</v>
      </c>
    </row>
    <row r="40" spans="1:8" s="83" customFormat="1" ht="12.75" x14ac:dyDescent="0.2">
      <c r="A40" s="121">
        <v>19</v>
      </c>
      <c r="B40" s="107" t="s">
        <v>177</v>
      </c>
      <c r="C40" s="95">
        <v>19115632.789999999</v>
      </c>
      <c r="D40" s="95"/>
      <c r="E40" s="102">
        <v>19115632.789999999</v>
      </c>
      <c r="F40" s="95">
        <v>53805535.950000003</v>
      </c>
      <c r="G40" s="95"/>
      <c r="H40" s="123">
        <v>53805535.950000003</v>
      </c>
    </row>
    <row r="41" spans="1:8" s="83" customFormat="1" ht="12.75" x14ac:dyDescent="0.2">
      <c r="A41" s="121">
        <v>20</v>
      </c>
      <c r="B41" s="107" t="s">
        <v>81</v>
      </c>
      <c r="C41" s="95">
        <v>1642498.65</v>
      </c>
      <c r="D41" s="95"/>
      <c r="E41" s="102">
        <v>1642498.65</v>
      </c>
      <c r="F41" s="95">
        <v>-37996008.200000003</v>
      </c>
      <c r="G41" s="95"/>
      <c r="H41" s="123">
        <v>-37996008.200000003</v>
      </c>
    </row>
    <row r="42" spans="1:8" s="83" customFormat="1" ht="12.75" x14ac:dyDescent="0.2">
      <c r="A42" s="121">
        <v>21</v>
      </c>
      <c r="B42" s="107" t="s">
        <v>178</v>
      </c>
      <c r="C42" s="95">
        <v>1862730.4</v>
      </c>
      <c r="D42" s="95"/>
      <c r="E42" s="102">
        <v>1862730.4</v>
      </c>
      <c r="F42" s="95">
        <v>1527506.24</v>
      </c>
      <c r="G42" s="95"/>
      <c r="H42" s="123">
        <v>1527506.24</v>
      </c>
    </row>
    <row r="43" spans="1:8" s="83" customFormat="1" ht="12.75" x14ac:dyDescent="0.2">
      <c r="A43" s="121">
        <v>22</v>
      </c>
      <c r="B43" s="107" t="s">
        <v>179</v>
      </c>
      <c r="C43" s="95">
        <v>2593100</v>
      </c>
      <c r="D43" s="95">
        <v>2928240.03</v>
      </c>
      <c r="E43" s="102">
        <v>5521340.0299999993</v>
      </c>
      <c r="F43" s="95">
        <v>3160875.47</v>
      </c>
      <c r="G43" s="95">
        <v>4268393.43</v>
      </c>
      <c r="H43" s="123">
        <v>7429268.9000000004</v>
      </c>
    </row>
    <row r="44" spans="1:8" s="83" customFormat="1" ht="12.75" x14ac:dyDescent="0.2">
      <c r="A44" s="121">
        <v>23</v>
      </c>
      <c r="B44" s="107" t="s">
        <v>82</v>
      </c>
      <c r="C44" s="95">
        <v>19636.939999999999</v>
      </c>
      <c r="D44" s="95">
        <v>387847.32</v>
      </c>
      <c r="E44" s="102">
        <v>407484.26</v>
      </c>
      <c r="F44" s="95">
        <v>31916.95</v>
      </c>
      <c r="G44" s="95">
        <v>383747.69</v>
      </c>
      <c r="H44" s="123">
        <v>415664.64000000001</v>
      </c>
    </row>
    <row r="45" spans="1:8" s="83" customFormat="1" ht="12.75" x14ac:dyDescent="0.2">
      <c r="A45" s="121">
        <v>24</v>
      </c>
      <c r="B45" s="110" t="s">
        <v>62</v>
      </c>
      <c r="C45" s="102">
        <v>51472369.529999994</v>
      </c>
      <c r="D45" s="102">
        <v>3605816.8</v>
      </c>
      <c r="E45" s="102">
        <v>55078186.329999991</v>
      </c>
      <c r="F45" s="102">
        <v>40834943.369999997</v>
      </c>
      <c r="G45" s="102">
        <v>5828165.9000000004</v>
      </c>
      <c r="H45" s="123">
        <v>46663109.269999996</v>
      </c>
    </row>
    <row r="46" spans="1:8" s="83" customFormat="1" ht="12.75" x14ac:dyDescent="0.2">
      <c r="A46" s="121"/>
      <c r="B46" s="106" t="s">
        <v>92</v>
      </c>
      <c r="C46" s="95"/>
      <c r="D46" s="95"/>
      <c r="E46" s="111"/>
      <c r="F46" s="95"/>
      <c r="G46" s="95"/>
      <c r="H46" s="125"/>
    </row>
    <row r="47" spans="1:8" s="83" customFormat="1" ht="12.75" x14ac:dyDescent="0.2">
      <c r="A47" s="121">
        <v>25</v>
      </c>
      <c r="B47" s="107" t="s">
        <v>93</v>
      </c>
      <c r="C47" s="95">
        <v>6102583.3499999996</v>
      </c>
      <c r="D47" s="95">
        <v>416547.9</v>
      </c>
      <c r="E47" s="102">
        <v>6519131.25</v>
      </c>
      <c r="F47" s="95">
        <v>4567029.4800000004</v>
      </c>
      <c r="G47" s="95">
        <v>595868.4</v>
      </c>
      <c r="H47" s="123">
        <v>5162897.8800000008</v>
      </c>
    </row>
    <row r="48" spans="1:8" s="83" customFormat="1" ht="12.75" x14ac:dyDescent="0.2">
      <c r="A48" s="121">
        <v>26</v>
      </c>
      <c r="B48" s="107" t="s">
        <v>94</v>
      </c>
      <c r="C48" s="95">
        <v>4799804.16</v>
      </c>
      <c r="D48" s="95">
        <v>1406054.15</v>
      </c>
      <c r="E48" s="102">
        <v>6205858.3100000005</v>
      </c>
      <c r="F48" s="95">
        <v>5979199.3700000001</v>
      </c>
      <c r="G48" s="95">
        <v>1489804.21</v>
      </c>
      <c r="H48" s="123">
        <v>7469003.5800000001</v>
      </c>
    </row>
    <row r="49" spans="1:8" s="83" customFormat="1" ht="12.75" x14ac:dyDescent="0.2">
      <c r="A49" s="121">
        <v>27</v>
      </c>
      <c r="B49" s="107" t="s">
        <v>95</v>
      </c>
      <c r="C49" s="95">
        <v>39794561.780000001</v>
      </c>
      <c r="D49" s="95"/>
      <c r="E49" s="102">
        <v>39794561.780000001</v>
      </c>
      <c r="F49" s="95">
        <v>33261742.289999999</v>
      </c>
      <c r="G49" s="95"/>
      <c r="H49" s="123">
        <v>33261742.289999999</v>
      </c>
    </row>
    <row r="50" spans="1:8" s="83" customFormat="1" ht="12.75" x14ac:dyDescent="0.2">
      <c r="A50" s="121">
        <v>28</v>
      </c>
      <c r="B50" s="107" t="s">
        <v>96</v>
      </c>
      <c r="C50" s="95">
        <v>1616412.74</v>
      </c>
      <c r="D50" s="95"/>
      <c r="E50" s="102">
        <v>1616412.74</v>
      </c>
      <c r="F50" s="95">
        <v>1029419.01</v>
      </c>
      <c r="G50" s="95"/>
      <c r="H50" s="123">
        <v>1029419.01</v>
      </c>
    </row>
    <row r="51" spans="1:8" s="83" customFormat="1" ht="12.75" x14ac:dyDescent="0.2">
      <c r="A51" s="121">
        <v>29</v>
      </c>
      <c r="B51" s="107" t="s">
        <v>97</v>
      </c>
      <c r="C51" s="95">
        <v>8620643.8002000004</v>
      </c>
      <c r="D51" s="95"/>
      <c r="E51" s="102">
        <v>8620643.8002000004</v>
      </c>
      <c r="F51" s="95">
        <v>8101721.7407</v>
      </c>
      <c r="G51" s="95"/>
      <c r="H51" s="123">
        <v>8101721.7407</v>
      </c>
    </row>
    <row r="52" spans="1:8" s="83" customFormat="1" ht="12.75" x14ac:dyDescent="0.2">
      <c r="A52" s="121">
        <v>30</v>
      </c>
      <c r="B52" s="107" t="s">
        <v>98</v>
      </c>
      <c r="C52" s="95">
        <v>9084605.0399999991</v>
      </c>
      <c r="D52" s="95">
        <v>583006.04</v>
      </c>
      <c r="E52" s="102">
        <v>9667611.0799999982</v>
      </c>
      <c r="F52" s="95">
        <v>7100602.54</v>
      </c>
      <c r="G52" s="95">
        <v>310067.78000000003</v>
      </c>
      <c r="H52" s="123">
        <v>7410670.3200000003</v>
      </c>
    </row>
    <row r="53" spans="1:8" s="83" customFormat="1" ht="12.75" x14ac:dyDescent="0.2">
      <c r="A53" s="121">
        <v>31</v>
      </c>
      <c r="B53" s="110" t="s">
        <v>99</v>
      </c>
      <c r="C53" s="102">
        <v>70018610.870200008</v>
      </c>
      <c r="D53" s="102">
        <v>2405608.09</v>
      </c>
      <c r="E53" s="102">
        <v>72424218.960200012</v>
      </c>
      <c r="F53" s="102">
        <v>60039714.430699997</v>
      </c>
      <c r="G53" s="102">
        <v>2395740.3899999997</v>
      </c>
      <c r="H53" s="123">
        <v>62435454.820699997</v>
      </c>
    </row>
    <row r="54" spans="1:8" s="83" customFormat="1" ht="12.75" x14ac:dyDescent="0.2">
      <c r="A54" s="121">
        <v>32</v>
      </c>
      <c r="B54" s="110" t="s">
        <v>65</v>
      </c>
      <c r="C54" s="102">
        <v>-18546241.340200014</v>
      </c>
      <c r="D54" s="102">
        <v>1200208.71</v>
      </c>
      <c r="E54" s="102">
        <v>-17346032.630200014</v>
      </c>
      <c r="F54" s="102">
        <v>-19204771.060699999</v>
      </c>
      <c r="G54" s="102">
        <v>3432425.5100000007</v>
      </c>
      <c r="H54" s="123">
        <v>-15772345.550699998</v>
      </c>
    </row>
    <row r="55" spans="1:8" s="83" customFormat="1" ht="12.75" x14ac:dyDescent="0.2">
      <c r="A55" s="121"/>
      <c r="B55" s="106"/>
      <c r="C55" s="113"/>
      <c r="D55" s="113"/>
      <c r="E55" s="113"/>
      <c r="F55" s="113"/>
      <c r="G55" s="113"/>
      <c r="H55" s="127"/>
    </row>
    <row r="56" spans="1:8" s="83" customFormat="1" ht="12.75" x14ac:dyDescent="0.2">
      <c r="A56" s="121">
        <v>33</v>
      </c>
      <c r="B56" s="110" t="s">
        <v>66</v>
      </c>
      <c r="C56" s="102">
        <v>71776209.049799979</v>
      </c>
      <c r="D56" s="102">
        <v>43905459.219999999</v>
      </c>
      <c r="E56" s="102">
        <v>115681668.26979998</v>
      </c>
      <c r="F56" s="102">
        <v>54826188.109300002</v>
      </c>
      <c r="G56" s="102">
        <v>37425796.230000019</v>
      </c>
      <c r="H56" s="123">
        <v>92251984.339300022</v>
      </c>
    </row>
    <row r="57" spans="1:8" s="83" customFormat="1" ht="12.75" x14ac:dyDescent="0.2">
      <c r="A57" s="121"/>
      <c r="B57" s="106"/>
      <c r="C57" s="113"/>
      <c r="D57" s="113"/>
      <c r="E57" s="113"/>
      <c r="F57" s="113"/>
      <c r="G57" s="113"/>
      <c r="H57" s="127"/>
    </row>
    <row r="58" spans="1:8" s="83" customFormat="1" ht="12.75" x14ac:dyDescent="0.2">
      <c r="A58" s="121">
        <v>34</v>
      </c>
      <c r="B58" s="107" t="s">
        <v>83</v>
      </c>
      <c r="C58" s="95">
        <v>-18605153.788199998</v>
      </c>
      <c r="D58" s="95" t="s">
        <v>182</v>
      </c>
      <c r="E58" s="102">
        <v>-18605153.788199998</v>
      </c>
      <c r="F58" s="95">
        <v>67408084.976999998</v>
      </c>
      <c r="G58" s="95" t="s">
        <v>182</v>
      </c>
      <c r="H58" s="123">
        <v>67408084.976999998</v>
      </c>
    </row>
    <row r="59" spans="1:8" s="83" customFormat="1" ht="25.5" x14ac:dyDescent="0.2">
      <c r="A59" s="121">
        <v>35</v>
      </c>
      <c r="B59" s="107" t="s">
        <v>84</v>
      </c>
      <c r="C59" s="95">
        <v>4815820.5</v>
      </c>
      <c r="D59" s="95" t="s">
        <v>182</v>
      </c>
      <c r="E59" s="102">
        <v>4815820.5</v>
      </c>
      <c r="F59" s="95">
        <v>-8457896.3399999999</v>
      </c>
      <c r="G59" s="95" t="s">
        <v>182</v>
      </c>
      <c r="H59" s="123">
        <v>-8457896.3399999999</v>
      </c>
    </row>
    <row r="60" spans="1:8" s="83" customFormat="1" ht="12.75" x14ac:dyDescent="0.2">
      <c r="A60" s="121">
        <v>36</v>
      </c>
      <c r="B60" s="107" t="s">
        <v>85</v>
      </c>
      <c r="C60" s="95">
        <v>-6419035.6538000004</v>
      </c>
      <c r="D60" s="95" t="s">
        <v>182</v>
      </c>
      <c r="E60" s="102">
        <v>-6419035.6538000004</v>
      </c>
      <c r="F60" s="95">
        <v>4598700.2828000002</v>
      </c>
      <c r="G60" s="95" t="s">
        <v>182</v>
      </c>
      <c r="H60" s="123">
        <v>4598700.2828000002</v>
      </c>
    </row>
    <row r="61" spans="1:8" s="83" customFormat="1" ht="12.75" x14ac:dyDescent="0.2">
      <c r="A61" s="121">
        <v>37</v>
      </c>
      <c r="B61" s="110" t="s">
        <v>86</v>
      </c>
      <c r="C61" s="102">
        <v>-20208368.941999998</v>
      </c>
      <c r="D61" s="102">
        <v>0</v>
      </c>
      <c r="E61" s="102">
        <v>-20208368.941999998</v>
      </c>
      <c r="F61" s="102">
        <v>63548888.919799998</v>
      </c>
      <c r="G61" s="102">
        <v>0</v>
      </c>
      <c r="H61" s="123">
        <v>63548888.919799998</v>
      </c>
    </row>
    <row r="62" spans="1:8" s="83" customFormat="1" ht="12.75" x14ac:dyDescent="0.2">
      <c r="A62" s="121"/>
      <c r="B62" s="114"/>
      <c r="C62" s="95"/>
      <c r="D62" s="95"/>
      <c r="E62" s="111"/>
      <c r="F62" s="95"/>
      <c r="G62" s="95"/>
      <c r="H62" s="125"/>
    </row>
    <row r="63" spans="1:8" s="83" customFormat="1" ht="25.5" x14ac:dyDescent="0.2">
      <c r="A63" s="121">
        <v>38</v>
      </c>
      <c r="B63" s="115" t="s">
        <v>180</v>
      </c>
      <c r="C63" s="102">
        <v>91984577.99179998</v>
      </c>
      <c r="D63" s="102">
        <v>43905459.219999999</v>
      </c>
      <c r="E63" s="102">
        <v>135890037.21179998</v>
      </c>
      <c r="F63" s="102">
        <v>-8722700.8104999959</v>
      </c>
      <c r="G63" s="102">
        <v>37425796.230000019</v>
      </c>
      <c r="H63" s="123">
        <v>28703095.419500023</v>
      </c>
    </row>
    <row r="64" spans="1:8" s="84" customFormat="1" ht="12.75" x14ac:dyDescent="0.2">
      <c r="A64" s="119">
        <v>39</v>
      </c>
      <c r="B64" s="107" t="s">
        <v>87</v>
      </c>
      <c r="C64" s="116">
        <v>10006427</v>
      </c>
      <c r="D64" s="116"/>
      <c r="E64" s="102">
        <v>10006427</v>
      </c>
      <c r="F64" s="116">
        <v>1431123.01</v>
      </c>
      <c r="G64" s="116"/>
      <c r="H64" s="123">
        <v>1431123.01</v>
      </c>
    </row>
    <row r="65" spans="1:8" s="83" customFormat="1" ht="12.75" x14ac:dyDescent="0.2">
      <c r="A65" s="121">
        <v>40</v>
      </c>
      <c r="B65" s="110" t="s">
        <v>88</v>
      </c>
      <c r="C65" s="102">
        <v>81978150.99179998</v>
      </c>
      <c r="D65" s="102">
        <v>43905459.219999999</v>
      </c>
      <c r="E65" s="102">
        <v>125883610.21179998</v>
      </c>
      <c r="F65" s="102">
        <v>-10153823.820499996</v>
      </c>
      <c r="G65" s="102">
        <v>37425796.230000019</v>
      </c>
      <c r="H65" s="123">
        <v>27271972.409500025</v>
      </c>
    </row>
    <row r="66" spans="1:8" s="84" customFormat="1" ht="12.75" x14ac:dyDescent="0.2">
      <c r="A66" s="119">
        <v>41</v>
      </c>
      <c r="B66" s="107" t="s">
        <v>100</v>
      </c>
      <c r="C66" s="116">
        <v>-7524611.6100000003</v>
      </c>
      <c r="D66" s="116"/>
      <c r="E66" s="102">
        <v>-7524611.6100000003</v>
      </c>
      <c r="F66" s="116">
        <v>-519355.1</v>
      </c>
      <c r="G66" s="116"/>
      <c r="H66" s="123">
        <v>-519355.1</v>
      </c>
    </row>
    <row r="67" spans="1:8" s="83" customFormat="1" ht="13.5" thickBot="1" x14ac:dyDescent="0.25">
      <c r="A67" s="128">
        <v>42</v>
      </c>
      <c r="B67" s="129" t="s">
        <v>67</v>
      </c>
      <c r="C67" s="130">
        <v>74453539.381799981</v>
      </c>
      <c r="D67" s="130">
        <v>43905459.219999999</v>
      </c>
      <c r="E67" s="130">
        <v>118358998.60179998</v>
      </c>
      <c r="F67" s="130">
        <v>-10673178.920499995</v>
      </c>
      <c r="G67" s="130">
        <v>37425796.230000019</v>
      </c>
      <c r="H67" s="131">
        <v>26752617.309500024</v>
      </c>
    </row>
    <row r="68" spans="1:8" x14ac:dyDescent="0.3">
      <c r="A68" s="32"/>
      <c r="B68" s="86" t="s">
        <v>122</v>
      </c>
      <c r="C68" s="42"/>
      <c r="D68" s="42"/>
      <c r="E68" s="42"/>
    </row>
    <row r="69" spans="1:8" x14ac:dyDescent="0.3">
      <c r="A69" s="32"/>
      <c r="B69" s="3"/>
      <c r="C69" s="42"/>
      <c r="D69" s="42"/>
      <c r="E69" s="43"/>
    </row>
    <row r="70" spans="1:8" x14ac:dyDescent="0.3">
      <c r="A70" s="42"/>
      <c r="B70" s="42"/>
      <c r="C70" s="42"/>
      <c r="D70" s="42"/>
      <c r="E70" s="42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zoomScaleNormal="100" workbookViewId="0"/>
  </sheetViews>
  <sheetFormatPr defaultRowHeight="15" x14ac:dyDescent="0.3"/>
  <cols>
    <col min="1" max="1" width="8" style="35" bestFit="1" customWidth="1"/>
    <col min="2" max="2" width="68.85546875" style="35" customWidth="1"/>
    <col min="3" max="4" width="12.85546875" style="35" bestFit="1" customWidth="1"/>
    <col min="5" max="8" width="14" style="35" bestFit="1" customWidth="1"/>
    <col min="9" max="16384" width="9.140625" style="35"/>
  </cols>
  <sheetData>
    <row r="1" spans="1:42" x14ac:dyDescent="0.3">
      <c r="A1" s="6" t="s">
        <v>123</v>
      </c>
      <c r="B1" s="37" t="s">
        <v>183</v>
      </c>
      <c r="C1" s="3"/>
      <c r="D1" s="3"/>
      <c r="E1" s="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x14ac:dyDescent="0.3">
      <c r="A2" s="6" t="s">
        <v>135</v>
      </c>
      <c r="B2" s="103">
        <v>42825</v>
      </c>
      <c r="C2" s="3"/>
      <c r="D2" s="3"/>
      <c r="E2" s="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</row>
    <row r="3" spans="1:42" ht="16.5" thickBot="1" x14ac:dyDescent="0.35">
      <c r="B3" s="44" t="s">
        <v>200</v>
      </c>
      <c r="C3" s="36"/>
      <c r="D3" s="36"/>
      <c r="E3" s="36"/>
      <c r="F3" s="36"/>
      <c r="G3" s="36"/>
      <c r="H3" s="36" t="s">
        <v>124</v>
      </c>
    </row>
    <row r="4" spans="1:42" ht="18" x14ac:dyDescent="0.35">
      <c r="A4" s="45"/>
      <c r="B4" s="41"/>
      <c r="C4" s="145" t="s">
        <v>138</v>
      </c>
      <c r="D4" s="150"/>
      <c r="E4" s="150"/>
      <c r="F4" s="145" t="s">
        <v>151</v>
      </c>
      <c r="G4" s="150"/>
      <c r="H4" s="151"/>
    </row>
    <row r="5" spans="1:42" s="47" customFormat="1" ht="12.75" x14ac:dyDescent="0.2">
      <c r="A5" s="121" t="s">
        <v>108</v>
      </c>
      <c r="B5" s="91"/>
      <c r="C5" s="13" t="s">
        <v>165</v>
      </c>
      <c r="D5" s="13" t="s">
        <v>166</v>
      </c>
      <c r="E5" s="13" t="s">
        <v>167</v>
      </c>
      <c r="F5" s="13" t="s">
        <v>165</v>
      </c>
      <c r="G5" s="13" t="s">
        <v>166</v>
      </c>
      <c r="H5" s="132" t="s">
        <v>167</v>
      </c>
      <c r="I5" s="46"/>
    </row>
    <row r="6" spans="1:42" x14ac:dyDescent="0.3">
      <c r="A6" s="121">
        <v>1</v>
      </c>
      <c r="B6" s="92" t="s">
        <v>101</v>
      </c>
      <c r="C6" s="93">
        <v>4370017213.71</v>
      </c>
      <c r="D6" s="93">
        <v>6281298755.2610235</v>
      </c>
      <c r="E6" s="93">
        <v>10651315968.971001</v>
      </c>
      <c r="F6" s="93">
        <f>SUM(F7:F13)+F26</f>
        <v>13080950671.25</v>
      </c>
      <c r="G6" s="93">
        <f>SUM(G7:G13)+G26</f>
        <v>67174720843.327324</v>
      </c>
      <c r="H6" s="124">
        <f>F6+G6</f>
        <v>80255671514.577332</v>
      </c>
      <c r="I6" s="42"/>
    </row>
    <row r="7" spans="1:42" x14ac:dyDescent="0.3">
      <c r="A7" s="121">
        <v>1.1000000000000001</v>
      </c>
      <c r="B7" s="94" t="s">
        <v>8</v>
      </c>
      <c r="C7" s="95"/>
      <c r="D7" s="95"/>
      <c r="E7" s="93">
        <v>0</v>
      </c>
      <c r="F7" s="95"/>
      <c r="G7" s="95"/>
      <c r="H7" s="124">
        <v>0</v>
      </c>
      <c r="I7" s="42"/>
    </row>
    <row r="8" spans="1:42" x14ac:dyDescent="0.3">
      <c r="A8" s="121">
        <v>1.2</v>
      </c>
      <c r="B8" s="94" t="s">
        <v>9</v>
      </c>
      <c r="C8" s="95">
        <v>199973070.90000001</v>
      </c>
      <c r="D8" s="95">
        <v>261774566.51730001</v>
      </c>
      <c r="E8" s="93">
        <v>461747637.41729999</v>
      </c>
      <c r="F8" s="21">
        <v>138983967.08000001</v>
      </c>
      <c r="G8" s="21">
        <v>255239403.33000001</v>
      </c>
      <c r="H8" s="142">
        <v>394223370.41000003</v>
      </c>
      <c r="I8" s="42"/>
    </row>
    <row r="9" spans="1:42" x14ac:dyDescent="0.3">
      <c r="A9" s="121">
        <v>1.3</v>
      </c>
      <c r="B9" s="94" t="s">
        <v>201</v>
      </c>
      <c r="C9" s="93">
        <v>1088185151.1900001</v>
      </c>
      <c r="D9" s="93">
        <v>147455187.901124</v>
      </c>
      <c r="E9" s="93">
        <v>1235640339.0911241</v>
      </c>
      <c r="F9" s="21">
        <v>7688586.709999999</v>
      </c>
      <c r="G9" s="21">
        <v>39998088.467822</v>
      </c>
      <c r="H9" s="142">
        <v>47686675.177822001</v>
      </c>
      <c r="I9" s="42"/>
    </row>
    <row r="10" spans="1:42" x14ac:dyDescent="0.3">
      <c r="A10" s="133" t="s">
        <v>202</v>
      </c>
      <c r="B10" s="96" t="s">
        <v>203</v>
      </c>
      <c r="C10" s="95">
        <v>1021618286.48</v>
      </c>
      <c r="D10" s="95">
        <v>102113713.51000001</v>
      </c>
      <c r="E10" s="93">
        <v>1123731999.99</v>
      </c>
      <c r="F10" s="95"/>
      <c r="G10" s="95"/>
      <c r="H10" s="124">
        <v>0</v>
      </c>
      <c r="I10" s="42"/>
    </row>
    <row r="11" spans="1:42" x14ac:dyDescent="0.3">
      <c r="A11" s="133" t="s">
        <v>204</v>
      </c>
      <c r="B11" s="97" t="s">
        <v>205</v>
      </c>
      <c r="C11" s="95">
        <v>66566864.709999993</v>
      </c>
      <c r="D11" s="95">
        <v>45341474.39112401</v>
      </c>
      <c r="E11" s="93">
        <v>111908339.101124</v>
      </c>
      <c r="F11" s="95"/>
      <c r="G11" s="95"/>
      <c r="H11" s="124">
        <v>0</v>
      </c>
      <c r="I11" s="42"/>
    </row>
    <row r="12" spans="1:42" x14ac:dyDescent="0.3">
      <c r="A12" s="121">
        <v>1.4</v>
      </c>
      <c r="B12" s="98" t="s">
        <v>20</v>
      </c>
      <c r="C12" s="95"/>
      <c r="D12" s="95"/>
      <c r="E12" s="93">
        <v>0</v>
      </c>
      <c r="F12" s="21">
        <v>389686000</v>
      </c>
      <c r="G12" s="21">
        <v>0</v>
      </c>
      <c r="H12" s="142">
        <v>389686000</v>
      </c>
      <c r="I12" s="42"/>
    </row>
    <row r="13" spans="1:42" x14ac:dyDescent="0.3">
      <c r="A13" s="121">
        <v>1.5</v>
      </c>
      <c r="B13" s="98" t="s">
        <v>206</v>
      </c>
      <c r="C13" s="93">
        <v>3033158357.7600002</v>
      </c>
      <c r="D13" s="93">
        <v>5785217398.8800001</v>
      </c>
      <c r="E13" s="93">
        <v>8818375756.6399994</v>
      </c>
      <c r="F13" s="93">
        <v>12518529792.309999</v>
      </c>
      <c r="G13" s="93">
        <v>66758676825.790001</v>
      </c>
      <c r="H13" s="124">
        <f>F13+G13</f>
        <v>79277206618.100006</v>
      </c>
      <c r="I13" s="42"/>
    </row>
    <row r="14" spans="1:42" x14ac:dyDescent="0.3">
      <c r="A14" s="121" t="s">
        <v>207</v>
      </c>
      <c r="B14" s="99" t="s">
        <v>208</v>
      </c>
      <c r="C14" s="95">
        <v>45146083.119999997</v>
      </c>
      <c r="D14" s="95">
        <v>109236011.98999999</v>
      </c>
      <c r="E14" s="93">
        <v>154382095.10999998</v>
      </c>
      <c r="F14" s="95"/>
      <c r="G14" s="95"/>
      <c r="H14" s="124">
        <v>0</v>
      </c>
      <c r="I14" s="42"/>
    </row>
    <row r="15" spans="1:42" x14ac:dyDescent="0.3">
      <c r="A15" s="121" t="s">
        <v>209</v>
      </c>
      <c r="B15" s="99" t="s">
        <v>210</v>
      </c>
      <c r="C15" s="95">
        <v>57945127.369999997</v>
      </c>
      <c r="D15" s="95">
        <v>8882574.5500000007</v>
      </c>
      <c r="E15" s="93">
        <v>66827701.920000002</v>
      </c>
      <c r="F15" s="95"/>
      <c r="G15" s="95"/>
      <c r="H15" s="124">
        <v>0</v>
      </c>
      <c r="I15" s="42"/>
    </row>
    <row r="16" spans="1:42" x14ac:dyDescent="0.3">
      <c r="A16" s="121" t="s">
        <v>211</v>
      </c>
      <c r="B16" s="99" t="s">
        <v>212</v>
      </c>
      <c r="C16" s="93">
        <v>1547869331.3099999</v>
      </c>
      <c r="D16" s="93">
        <v>1832897088.6400003</v>
      </c>
      <c r="E16" s="93">
        <v>3380766419.9500003</v>
      </c>
      <c r="F16" s="93">
        <v>0</v>
      </c>
      <c r="G16" s="93">
        <v>0</v>
      </c>
      <c r="H16" s="124">
        <v>0</v>
      </c>
      <c r="I16" s="42"/>
    </row>
    <row r="17" spans="1:9" x14ac:dyDescent="0.3">
      <c r="A17" s="121" t="s">
        <v>213</v>
      </c>
      <c r="B17" s="97" t="s">
        <v>214</v>
      </c>
      <c r="C17" s="95">
        <v>975665232.51999998</v>
      </c>
      <c r="D17" s="95">
        <v>1007909998.3200001</v>
      </c>
      <c r="E17" s="93">
        <v>1983575230.8400002</v>
      </c>
      <c r="F17" s="95"/>
      <c r="G17" s="95"/>
      <c r="H17" s="124">
        <v>0</v>
      </c>
      <c r="I17" s="42"/>
    </row>
    <row r="18" spans="1:9" x14ac:dyDescent="0.3">
      <c r="A18" s="121" t="s">
        <v>215</v>
      </c>
      <c r="B18" s="97" t="s">
        <v>216</v>
      </c>
      <c r="C18" s="95">
        <v>397765287.27999997</v>
      </c>
      <c r="D18" s="95">
        <v>642238241.25</v>
      </c>
      <c r="E18" s="93">
        <v>1040003528.53</v>
      </c>
      <c r="F18" s="95"/>
      <c r="G18" s="95"/>
      <c r="H18" s="124">
        <v>0</v>
      </c>
      <c r="I18" s="42"/>
    </row>
    <row r="19" spans="1:9" x14ac:dyDescent="0.3">
      <c r="A19" s="121" t="s">
        <v>217</v>
      </c>
      <c r="B19" s="100" t="s">
        <v>218</v>
      </c>
      <c r="C19" s="95">
        <v>0</v>
      </c>
      <c r="D19" s="95">
        <v>0</v>
      </c>
      <c r="E19" s="93">
        <v>0</v>
      </c>
      <c r="F19" s="95"/>
      <c r="G19" s="95"/>
      <c r="H19" s="124">
        <v>0</v>
      </c>
      <c r="I19" s="42"/>
    </row>
    <row r="20" spans="1:9" x14ac:dyDescent="0.3">
      <c r="A20" s="121" t="s">
        <v>219</v>
      </c>
      <c r="B20" s="97" t="s">
        <v>220</v>
      </c>
      <c r="C20" s="95">
        <v>173089034.44</v>
      </c>
      <c r="D20" s="95">
        <v>175881051.91999999</v>
      </c>
      <c r="E20" s="93">
        <v>348970086.36000001</v>
      </c>
      <c r="F20" s="95"/>
      <c r="G20" s="95"/>
      <c r="H20" s="124">
        <v>0</v>
      </c>
      <c r="I20" s="42"/>
    </row>
    <row r="21" spans="1:9" x14ac:dyDescent="0.3">
      <c r="A21" s="121" t="s">
        <v>221</v>
      </c>
      <c r="B21" s="97" t="s">
        <v>222</v>
      </c>
      <c r="C21" s="95">
        <v>1349777.07</v>
      </c>
      <c r="D21" s="95">
        <v>6867797.1500000004</v>
      </c>
      <c r="E21" s="93">
        <v>8217574.2200000007</v>
      </c>
      <c r="F21" s="95"/>
      <c r="G21" s="95"/>
      <c r="H21" s="124">
        <v>0</v>
      </c>
      <c r="I21" s="42"/>
    </row>
    <row r="22" spans="1:9" x14ac:dyDescent="0.3">
      <c r="A22" s="121" t="s">
        <v>223</v>
      </c>
      <c r="B22" s="99" t="s">
        <v>224</v>
      </c>
      <c r="C22" s="95">
        <v>251572695.59999999</v>
      </c>
      <c r="D22" s="95">
        <v>859359159.95000005</v>
      </c>
      <c r="E22" s="93">
        <v>1110931855.55</v>
      </c>
      <c r="F22" s="95"/>
      <c r="G22" s="95"/>
      <c r="H22" s="124">
        <v>0</v>
      </c>
      <c r="I22" s="42"/>
    </row>
    <row r="23" spans="1:9" x14ac:dyDescent="0.3">
      <c r="A23" s="121" t="s">
        <v>225</v>
      </c>
      <c r="B23" s="99" t="s">
        <v>226</v>
      </c>
      <c r="C23" s="95">
        <v>0</v>
      </c>
      <c r="D23" s="95">
        <v>0</v>
      </c>
      <c r="E23" s="93">
        <v>0</v>
      </c>
      <c r="F23" s="95"/>
      <c r="G23" s="95"/>
      <c r="H23" s="124">
        <v>0</v>
      </c>
      <c r="I23" s="42"/>
    </row>
    <row r="24" spans="1:9" x14ac:dyDescent="0.3">
      <c r="A24" s="121" t="s">
        <v>227</v>
      </c>
      <c r="B24" s="99" t="s">
        <v>228</v>
      </c>
      <c r="C24" s="95">
        <v>170900687.91</v>
      </c>
      <c r="D24" s="95">
        <v>755602979.34000003</v>
      </c>
      <c r="E24" s="93">
        <v>926503667.25</v>
      </c>
      <c r="F24" s="95"/>
      <c r="G24" s="95"/>
      <c r="H24" s="124">
        <v>0</v>
      </c>
      <c r="I24" s="42"/>
    </row>
    <row r="25" spans="1:9" x14ac:dyDescent="0.3">
      <c r="A25" s="121" t="s">
        <v>229</v>
      </c>
      <c r="B25" s="99" t="s">
        <v>230</v>
      </c>
      <c r="C25" s="95">
        <v>959724432.45000005</v>
      </c>
      <c r="D25" s="95">
        <v>2219239584.4099998</v>
      </c>
      <c r="E25" s="93">
        <v>3178964016.8599997</v>
      </c>
      <c r="F25" s="95"/>
      <c r="G25" s="95"/>
      <c r="H25" s="124">
        <v>0</v>
      </c>
      <c r="I25" s="42"/>
    </row>
    <row r="26" spans="1:9" x14ac:dyDescent="0.3">
      <c r="A26" s="121">
        <v>1.6</v>
      </c>
      <c r="B26" s="94" t="s">
        <v>21</v>
      </c>
      <c r="C26" s="95">
        <v>48700633.859999999</v>
      </c>
      <c r="D26" s="95">
        <v>86851601.962599993</v>
      </c>
      <c r="E26" s="93">
        <v>135552235.82260001</v>
      </c>
      <c r="F26" s="95">
        <v>26062325.149999999</v>
      </c>
      <c r="G26" s="95">
        <v>120806525.7395</v>
      </c>
      <c r="H26" s="124">
        <f>F26+G26</f>
        <v>146868850.88949999</v>
      </c>
      <c r="I26" s="42"/>
    </row>
    <row r="27" spans="1:9" x14ac:dyDescent="0.3">
      <c r="A27" s="121">
        <v>2</v>
      </c>
      <c r="B27" s="92" t="s">
        <v>104</v>
      </c>
      <c r="C27" s="93">
        <v>431727300.97000003</v>
      </c>
      <c r="D27" s="93">
        <v>551848757.69149995</v>
      </c>
      <c r="E27" s="93">
        <v>983576058.66149998</v>
      </c>
      <c r="F27" s="93">
        <f>SUM(F28:F34)</f>
        <v>212518059.63999999</v>
      </c>
      <c r="G27" s="93">
        <f>SUM(G28:G34)</f>
        <v>532741789.51179999</v>
      </c>
      <c r="H27" s="124">
        <f t="shared" ref="H27:H67" si="0">F27+G27</f>
        <v>745259849.15179992</v>
      </c>
      <c r="I27" s="42"/>
    </row>
    <row r="28" spans="1:9" x14ac:dyDescent="0.3">
      <c r="A28" s="121">
        <v>2.1</v>
      </c>
      <c r="B28" s="101" t="s">
        <v>107</v>
      </c>
      <c r="C28" s="95">
        <v>187327059.24000001</v>
      </c>
      <c r="D28" s="95">
        <v>56906441.198899999</v>
      </c>
      <c r="E28" s="93">
        <v>244233500.43889999</v>
      </c>
      <c r="F28" s="95">
        <v>193692275.22</v>
      </c>
      <c r="G28" s="95">
        <v>196102563.5765</v>
      </c>
      <c r="H28" s="124">
        <f t="shared" si="0"/>
        <v>389794838.79649997</v>
      </c>
      <c r="I28" s="42"/>
    </row>
    <row r="29" spans="1:9" x14ac:dyDescent="0.3">
      <c r="A29" s="121">
        <v>2.2000000000000002</v>
      </c>
      <c r="B29" s="101" t="s">
        <v>22</v>
      </c>
      <c r="C29" s="95">
        <v>0</v>
      </c>
      <c r="D29" s="95">
        <v>108441671.09999999</v>
      </c>
      <c r="E29" s="93">
        <v>108441671.09999999</v>
      </c>
      <c r="F29" s="95">
        <v>0</v>
      </c>
      <c r="G29" s="95">
        <v>253317319.88</v>
      </c>
      <c r="H29" s="124">
        <f t="shared" si="0"/>
        <v>253317319.88</v>
      </c>
      <c r="I29" s="42"/>
    </row>
    <row r="30" spans="1:9" x14ac:dyDescent="0.3">
      <c r="A30" s="121">
        <v>2.2999999999999998</v>
      </c>
      <c r="B30" s="101" t="s">
        <v>0</v>
      </c>
      <c r="C30" s="95"/>
      <c r="D30" s="95"/>
      <c r="E30" s="93">
        <v>0</v>
      </c>
      <c r="F30" s="95"/>
      <c r="G30" s="95"/>
      <c r="H30" s="124">
        <f t="shared" si="0"/>
        <v>0</v>
      </c>
      <c r="I30" s="42"/>
    </row>
    <row r="31" spans="1:9" s="49" customFormat="1" x14ac:dyDescent="0.2">
      <c r="A31" s="121">
        <v>2.4</v>
      </c>
      <c r="B31" s="101" t="s">
        <v>3</v>
      </c>
      <c r="C31" s="95"/>
      <c r="D31" s="95"/>
      <c r="E31" s="93">
        <v>0</v>
      </c>
      <c r="F31" s="95"/>
      <c r="G31" s="95"/>
      <c r="H31" s="124">
        <f t="shared" si="0"/>
        <v>0</v>
      </c>
      <c r="I31" s="48"/>
    </row>
    <row r="32" spans="1:9" s="49" customFormat="1" x14ac:dyDescent="0.2">
      <c r="A32" s="121">
        <v>2.5</v>
      </c>
      <c r="B32" s="101" t="s">
        <v>10</v>
      </c>
      <c r="C32" s="95">
        <v>211234180.80000001</v>
      </c>
      <c r="D32" s="95">
        <v>106640930.5889</v>
      </c>
      <c r="E32" s="93">
        <v>317875111.38890004</v>
      </c>
      <c r="F32" s="95">
        <v>17498030.75</v>
      </c>
      <c r="G32" s="95">
        <v>32346119.810800001</v>
      </c>
      <c r="H32" s="124">
        <f t="shared" si="0"/>
        <v>49844150.560800001</v>
      </c>
      <c r="I32" s="48"/>
    </row>
    <row r="33" spans="1:9" x14ac:dyDescent="0.3">
      <c r="A33" s="121">
        <v>2.6</v>
      </c>
      <c r="B33" s="101" t="s">
        <v>11</v>
      </c>
      <c r="C33" s="95">
        <v>33070858.359999999</v>
      </c>
      <c r="D33" s="95">
        <v>279859714.80369997</v>
      </c>
      <c r="E33" s="93">
        <v>312930573.16369998</v>
      </c>
      <c r="F33" s="95">
        <v>1232500.1000000001</v>
      </c>
      <c r="G33" s="95">
        <v>50975786.244499996</v>
      </c>
      <c r="H33" s="124">
        <f t="shared" si="0"/>
        <v>52208286.344499998</v>
      </c>
      <c r="I33" s="42"/>
    </row>
    <row r="34" spans="1:9" x14ac:dyDescent="0.3">
      <c r="A34" s="121">
        <v>2.7</v>
      </c>
      <c r="B34" s="101" t="s">
        <v>5</v>
      </c>
      <c r="C34" s="95">
        <v>95202.57</v>
      </c>
      <c r="D34" s="95">
        <v>0</v>
      </c>
      <c r="E34" s="93">
        <v>95202.57</v>
      </c>
      <c r="F34" s="95">
        <v>95253.57</v>
      </c>
      <c r="G34" s="95">
        <v>0</v>
      </c>
      <c r="H34" s="124">
        <f t="shared" si="0"/>
        <v>95253.57</v>
      </c>
      <c r="I34" s="42"/>
    </row>
    <row r="35" spans="1:9" x14ac:dyDescent="0.3">
      <c r="A35" s="121">
        <v>3</v>
      </c>
      <c r="B35" s="92" t="s">
        <v>164</v>
      </c>
      <c r="C35" s="93">
        <v>0</v>
      </c>
      <c r="D35" s="93">
        <v>0</v>
      </c>
      <c r="E35" s="93">
        <v>0</v>
      </c>
      <c r="F35" s="93">
        <f>SUM(F36:F38)</f>
        <v>0</v>
      </c>
      <c r="G35" s="93">
        <f>SUM(G36:G38)</f>
        <v>0</v>
      </c>
      <c r="H35" s="124">
        <f t="shared" si="0"/>
        <v>0</v>
      </c>
      <c r="I35" s="42"/>
    </row>
    <row r="36" spans="1:9" x14ac:dyDescent="0.3">
      <c r="A36" s="121">
        <v>3.1</v>
      </c>
      <c r="B36" s="101" t="s">
        <v>102</v>
      </c>
      <c r="C36" s="95"/>
      <c r="D36" s="95"/>
      <c r="E36" s="93">
        <v>0</v>
      </c>
      <c r="F36" s="95"/>
      <c r="G36" s="95"/>
      <c r="H36" s="124">
        <f t="shared" si="0"/>
        <v>0</v>
      </c>
      <c r="I36" s="42"/>
    </row>
    <row r="37" spans="1:9" x14ac:dyDescent="0.3">
      <c r="A37" s="121">
        <v>3.2</v>
      </c>
      <c r="B37" s="101" t="s">
        <v>103</v>
      </c>
      <c r="C37" s="95"/>
      <c r="D37" s="95"/>
      <c r="E37" s="93">
        <v>0</v>
      </c>
      <c r="F37" s="95"/>
      <c r="G37" s="95"/>
      <c r="H37" s="124">
        <f t="shared" si="0"/>
        <v>0</v>
      </c>
      <c r="I37" s="42"/>
    </row>
    <row r="38" spans="1:9" x14ac:dyDescent="0.3">
      <c r="A38" s="121">
        <v>3.3</v>
      </c>
      <c r="B38" s="101" t="s">
        <v>23</v>
      </c>
      <c r="C38" s="95"/>
      <c r="D38" s="95"/>
      <c r="E38" s="93">
        <v>0</v>
      </c>
      <c r="F38" s="95"/>
      <c r="G38" s="95"/>
      <c r="H38" s="124">
        <f t="shared" si="0"/>
        <v>0</v>
      </c>
      <c r="I38" s="42"/>
    </row>
    <row r="39" spans="1:9" x14ac:dyDescent="0.3">
      <c r="A39" s="121">
        <v>4</v>
      </c>
      <c r="B39" s="92" t="s">
        <v>231</v>
      </c>
      <c r="C39" s="93">
        <v>277656.54000000004</v>
      </c>
      <c r="D39" s="93">
        <v>0</v>
      </c>
      <c r="E39" s="93">
        <v>277656.54000000004</v>
      </c>
      <c r="F39" s="93">
        <f>SUM(F40:F42)</f>
        <v>216120.1</v>
      </c>
      <c r="G39" s="93">
        <f>SUM(G40:G42)</f>
        <v>0</v>
      </c>
      <c r="H39" s="124">
        <f t="shared" si="0"/>
        <v>216120.1</v>
      </c>
      <c r="I39" s="42"/>
    </row>
    <row r="40" spans="1:9" x14ac:dyDescent="0.3">
      <c r="A40" s="121">
        <v>4.0999999999999996</v>
      </c>
      <c r="B40" s="101" t="s">
        <v>16</v>
      </c>
      <c r="C40" s="95">
        <v>210941.29</v>
      </c>
      <c r="D40" s="95">
        <v>0</v>
      </c>
      <c r="E40" s="93">
        <v>210941.29</v>
      </c>
      <c r="F40" s="95">
        <v>149736.85</v>
      </c>
      <c r="G40" s="95">
        <v>0</v>
      </c>
      <c r="H40" s="124">
        <f t="shared" si="0"/>
        <v>149736.85</v>
      </c>
      <c r="I40" s="42"/>
    </row>
    <row r="41" spans="1:9" x14ac:dyDescent="0.3">
      <c r="A41" s="121">
        <v>4.2</v>
      </c>
      <c r="B41" s="101" t="s">
        <v>1</v>
      </c>
      <c r="C41" s="95">
        <v>50</v>
      </c>
      <c r="D41" s="95">
        <v>0</v>
      </c>
      <c r="E41" s="93">
        <v>50</v>
      </c>
      <c r="F41" s="95">
        <v>49</v>
      </c>
      <c r="G41" s="95">
        <v>0</v>
      </c>
      <c r="H41" s="124">
        <f t="shared" si="0"/>
        <v>49</v>
      </c>
      <c r="I41" s="42"/>
    </row>
    <row r="42" spans="1:9" x14ac:dyDescent="0.3">
      <c r="A42" s="121">
        <v>4.3</v>
      </c>
      <c r="B42" s="101" t="s">
        <v>24</v>
      </c>
      <c r="C42" s="95">
        <v>66665.25</v>
      </c>
      <c r="D42" s="95">
        <v>0</v>
      </c>
      <c r="E42" s="93">
        <v>66665.25</v>
      </c>
      <c r="F42" s="95">
        <v>66334.25</v>
      </c>
      <c r="G42" s="95">
        <v>0</v>
      </c>
      <c r="H42" s="124">
        <f t="shared" si="0"/>
        <v>66334.25</v>
      </c>
      <c r="I42" s="42"/>
    </row>
    <row r="43" spans="1:9" x14ac:dyDescent="0.3">
      <c r="A43" s="121">
        <v>5</v>
      </c>
      <c r="B43" s="92" t="s">
        <v>12</v>
      </c>
      <c r="C43" s="93">
        <v>0</v>
      </c>
      <c r="D43" s="93">
        <v>0</v>
      </c>
      <c r="E43" s="93">
        <v>0</v>
      </c>
      <c r="F43" s="93">
        <f>SUM(F44:F47)</f>
        <v>0</v>
      </c>
      <c r="G43" s="93">
        <f>SUM(G44:G47)</f>
        <v>0</v>
      </c>
      <c r="H43" s="124">
        <f t="shared" si="0"/>
        <v>0</v>
      </c>
      <c r="I43" s="42"/>
    </row>
    <row r="44" spans="1:9" x14ac:dyDescent="0.3">
      <c r="A44" s="121">
        <v>5.0999999999999996</v>
      </c>
      <c r="B44" s="101" t="s">
        <v>232</v>
      </c>
      <c r="C44" s="95"/>
      <c r="D44" s="95"/>
      <c r="E44" s="93">
        <v>0</v>
      </c>
      <c r="F44" s="95"/>
      <c r="G44" s="95"/>
      <c r="H44" s="124">
        <f t="shared" si="0"/>
        <v>0</v>
      </c>
      <c r="I44" s="42"/>
    </row>
    <row r="45" spans="1:9" x14ac:dyDescent="0.3">
      <c r="A45" s="121">
        <v>5.2</v>
      </c>
      <c r="B45" s="101" t="s">
        <v>105</v>
      </c>
      <c r="C45" s="95"/>
      <c r="D45" s="95"/>
      <c r="E45" s="93">
        <v>0</v>
      </c>
      <c r="F45" s="95"/>
      <c r="G45" s="95"/>
      <c r="H45" s="124">
        <f t="shared" si="0"/>
        <v>0</v>
      </c>
      <c r="I45" s="42"/>
    </row>
    <row r="46" spans="1:9" x14ac:dyDescent="0.3">
      <c r="A46" s="121">
        <v>5.3</v>
      </c>
      <c r="B46" s="101" t="s">
        <v>233</v>
      </c>
      <c r="C46" s="95"/>
      <c r="D46" s="95"/>
      <c r="E46" s="93">
        <v>0</v>
      </c>
      <c r="F46" s="95"/>
      <c r="G46" s="95"/>
      <c r="H46" s="124">
        <f t="shared" si="0"/>
        <v>0</v>
      </c>
      <c r="I46" s="42"/>
    </row>
    <row r="47" spans="1:9" x14ac:dyDescent="0.3">
      <c r="A47" s="121">
        <v>5.4</v>
      </c>
      <c r="B47" s="101" t="s">
        <v>13</v>
      </c>
      <c r="C47" s="95"/>
      <c r="D47" s="95"/>
      <c r="E47" s="93">
        <v>0</v>
      </c>
      <c r="F47" s="95"/>
      <c r="G47" s="95"/>
      <c r="H47" s="124">
        <f t="shared" si="0"/>
        <v>0</v>
      </c>
      <c r="I47" s="42"/>
    </row>
    <row r="48" spans="1:9" x14ac:dyDescent="0.3">
      <c r="A48" s="121">
        <v>6</v>
      </c>
      <c r="B48" s="92" t="s">
        <v>25</v>
      </c>
      <c r="C48" s="93">
        <v>0</v>
      </c>
      <c r="D48" s="93">
        <v>0</v>
      </c>
      <c r="E48" s="93">
        <v>0</v>
      </c>
      <c r="F48" s="93">
        <f>SUM(F49:F52)</f>
        <v>0</v>
      </c>
      <c r="G48" s="93">
        <f>SUM(G49:G52)</f>
        <v>0</v>
      </c>
      <c r="H48" s="124">
        <f t="shared" si="0"/>
        <v>0</v>
      </c>
      <c r="I48" s="42"/>
    </row>
    <row r="49" spans="1:9" x14ac:dyDescent="0.3">
      <c r="A49" s="121">
        <v>6.1</v>
      </c>
      <c r="B49" s="101" t="s">
        <v>26</v>
      </c>
      <c r="C49" s="95"/>
      <c r="D49" s="95"/>
      <c r="E49" s="93">
        <v>0</v>
      </c>
      <c r="F49" s="95"/>
      <c r="G49" s="95"/>
      <c r="H49" s="124">
        <f t="shared" si="0"/>
        <v>0</v>
      </c>
      <c r="I49" s="42"/>
    </row>
    <row r="50" spans="1:9" x14ac:dyDescent="0.3">
      <c r="A50" s="121">
        <v>6.2</v>
      </c>
      <c r="B50" s="101" t="s">
        <v>106</v>
      </c>
      <c r="C50" s="95"/>
      <c r="D50" s="95"/>
      <c r="E50" s="93">
        <v>0</v>
      </c>
      <c r="F50" s="95"/>
      <c r="G50" s="95"/>
      <c r="H50" s="124">
        <f t="shared" si="0"/>
        <v>0</v>
      </c>
      <c r="I50" s="42"/>
    </row>
    <row r="51" spans="1:9" x14ac:dyDescent="0.3">
      <c r="A51" s="121">
        <v>6.3</v>
      </c>
      <c r="B51" s="101" t="s">
        <v>6</v>
      </c>
      <c r="C51" s="95"/>
      <c r="D51" s="95"/>
      <c r="E51" s="93">
        <v>0</v>
      </c>
      <c r="F51" s="95"/>
      <c r="G51" s="95"/>
      <c r="H51" s="124">
        <f t="shared" si="0"/>
        <v>0</v>
      </c>
      <c r="I51" s="42"/>
    </row>
    <row r="52" spans="1:9" x14ac:dyDescent="0.3">
      <c r="A52" s="121">
        <v>6.4</v>
      </c>
      <c r="B52" s="101" t="s">
        <v>13</v>
      </c>
      <c r="C52" s="95"/>
      <c r="D52" s="95"/>
      <c r="E52" s="93">
        <v>0</v>
      </c>
      <c r="F52" s="95"/>
      <c r="G52" s="95"/>
      <c r="H52" s="124">
        <f t="shared" si="0"/>
        <v>0</v>
      </c>
      <c r="I52" s="42"/>
    </row>
    <row r="53" spans="1:9" x14ac:dyDescent="0.3">
      <c r="A53" s="121">
        <v>7</v>
      </c>
      <c r="B53" s="92" t="s">
        <v>2</v>
      </c>
      <c r="C53" s="102">
        <v>1753975440.0999999</v>
      </c>
      <c r="D53" s="102">
        <v>0</v>
      </c>
      <c r="E53" s="93">
        <v>1753975440.0999999</v>
      </c>
      <c r="F53" s="102">
        <f>SUM(F54:F56)</f>
        <v>1878724227.8900001</v>
      </c>
      <c r="G53" s="102">
        <f>SUM(G54:G56)</f>
        <v>0</v>
      </c>
      <c r="H53" s="124">
        <f t="shared" si="0"/>
        <v>1878724227.8900001</v>
      </c>
      <c r="I53" s="42"/>
    </row>
    <row r="54" spans="1:9" x14ac:dyDescent="0.3">
      <c r="A54" s="121" t="s">
        <v>109</v>
      </c>
      <c r="B54" s="101" t="s">
        <v>27</v>
      </c>
      <c r="C54" s="95">
        <v>1753975440.0999999</v>
      </c>
      <c r="D54" s="95">
        <v>0</v>
      </c>
      <c r="E54" s="93">
        <v>1753975440.0999999</v>
      </c>
      <c r="F54" s="95">
        <v>1878724227.8900001</v>
      </c>
      <c r="G54" s="95">
        <v>0</v>
      </c>
      <c r="H54" s="124">
        <f t="shared" si="0"/>
        <v>1878724227.8900001</v>
      </c>
      <c r="I54" s="42"/>
    </row>
    <row r="55" spans="1:9" x14ac:dyDescent="0.3">
      <c r="A55" s="121" t="s">
        <v>110</v>
      </c>
      <c r="B55" s="101" t="s">
        <v>4</v>
      </c>
      <c r="C55" s="95"/>
      <c r="D55" s="95"/>
      <c r="E55" s="93">
        <v>0</v>
      </c>
      <c r="F55" s="95"/>
      <c r="G55" s="95"/>
      <c r="H55" s="124">
        <f t="shared" si="0"/>
        <v>0</v>
      </c>
      <c r="I55" s="42"/>
    </row>
    <row r="56" spans="1:9" x14ac:dyDescent="0.3">
      <c r="A56" s="121" t="s">
        <v>111</v>
      </c>
      <c r="B56" s="101" t="s">
        <v>17</v>
      </c>
      <c r="C56" s="95"/>
      <c r="D56" s="95"/>
      <c r="E56" s="93">
        <v>0</v>
      </c>
      <c r="F56" s="95"/>
      <c r="G56" s="95"/>
      <c r="H56" s="124">
        <f t="shared" si="0"/>
        <v>0</v>
      </c>
      <c r="I56" s="42"/>
    </row>
    <row r="57" spans="1:9" x14ac:dyDescent="0.3">
      <c r="A57" s="121">
        <v>8</v>
      </c>
      <c r="B57" s="92" t="s">
        <v>18</v>
      </c>
      <c r="C57" s="102">
        <v>574859895.10000002</v>
      </c>
      <c r="D57" s="102">
        <v>500017842.92888802</v>
      </c>
      <c r="E57" s="93">
        <v>1074877738.028888</v>
      </c>
      <c r="F57" s="102">
        <f>SUM(F58:F62)</f>
        <v>469680819.93000001</v>
      </c>
      <c r="G57" s="102">
        <f>SUM(G58:G62)</f>
        <v>421763135.75</v>
      </c>
      <c r="H57" s="124">
        <f t="shared" si="0"/>
        <v>891443955.68000007</v>
      </c>
      <c r="I57" s="42"/>
    </row>
    <row r="58" spans="1:9" x14ac:dyDescent="0.3">
      <c r="A58" s="121" t="s">
        <v>112</v>
      </c>
      <c r="B58" s="101" t="s">
        <v>234</v>
      </c>
      <c r="C58" s="95"/>
      <c r="D58" s="95"/>
      <c r="E58" s="93">
        <v>0</v>
      </c>
      <c r="F58" s="95"/>
      <c r="G58" s="95"/>
      <c r="H58" s="124">
        <f t="shared" si="0"/>
        <v>0</v>
      </c>
      <c r="I58" s="42"/>
    </row>
    <row r="59" spans="1:9" x14ac:dyDescent="0.3">
      <c r="A59" s="121" t="s">
        <v>113</v>
      </c>
      <c r="B59" s="101" t="s">
        <v>235</v>
      </c>
      <c r="C59" s="95">
        <v>266941168.78999999</v>
      </c>
      <c r="D59" s="95">
        <v>205320568.06888801</v>
      </c>
      <c r="E59" s="93">
        <v>472261736.85888803</v>
      </c>
      <c r="F59" s="95">
        <v>215505973.13</v>
      </c>
      <c r="G59" s="95">
        <v>175113907.63</v>
      </c>
      <c r="H59" s="124">
        <f t="shared" si="0"/>
        <v>390619880.75999999</v>
      </c>
    </row>
    <row r="60" spans="1:9" x14ac:dyDescent="0.3">
      <c r="A60" s="121" t="s">
        <v>114</v>
      </c>
      <c r="B60" s="101" t="s">
        <v>19</v>
      </c>
      <c r="C60" s="95"/>
      <c r="D60" s="95"/>
      <c r="E60" s="93">
        <v>0</v>
      </c>
      <c r="F60" s="95"/>
      <c r="G60" s="95"/>
      <c r="H60" s="124">
        <f t="shared" si="0"/>
        <v>0</v>
      </c>
    </row>
    <row r="61" spans="1:9" x14ac:dyDescent="0.3">
      <c r="A61" s="121" t="s">
        <v>115</v>
      </c>
      <c r="B61" s="101" t="s">
        <v>236</v>
      </c>
      <c r="C61" s="95">
        <v>305642165.82999998</v>
      </c>
      <c r="D61" s="95">
        <v>294697274.86000001</v>
      </c>
      <c r="E61" s="93">
        <v>600339440.69000006</v>
      </c>
      <c r="F61" s="95">
        <v>251898286.31999999</v>
      </c>
      <c r="G61" s="95">
        <v>246649228.12</v>
      </c>
      <c r="H61" s="124">
        <f t="shared" si="0"/>
        <v>498547514.44</v>
      </c>
    </row>
    <row r="62" spans="1:9" x14ac:dyDescent="0.3">
      <c r="A62" s="121" t="s">
        <v>116</v>
      </c>
      <c r="B62" s="101" t="s">
        <v>28</v>
      </c>
      <c r="C62" s="95">
        <v>2276560.48</v>
      </c>
      <c r="D62" s="95">
        <v>0</v>
      </c>
      <c r="E62" s="93">
        <v>2276560.48</v>
      </c>
      <c r="F62" s="95">
        <v>2276560.48</v>
      </c>
      <c r="G62" s="95">
        <v>0</v>
      </c>
      <c r="H62" s="124">
        <f t="shared" si="0"/>
        <v>2276560.48</v>
      </c>
    </row>
    <row r="63" spans="1:9" x14ac:dyDescent="0.3">
      <c r="A63" s="121">
        <v>9</v>
      </c>
      <c r="B63" s="92" t="s">
        <v>29</v>
      </c>
      <c r="C63" s="102">
        <v>1377612.42</v>
      </c>
      <c r="D63" s="102">
        <v>0</v>
      </c>
      <c r="E63" s="93">
        <v>1377612.42</v>
      </c>
      <c r="F63" s="102">
        <f>SUM(F64:F67)</f>
        <v>1381661.42</v>
      </c>
      <c r="G63" s="102">
        <f>SUM(G64:G67)</f>
        <v>0</v>
      </c>
      <c r="H63" s="124">
        <f t="shared" si="0"/>
        <v>1381661.42</v>
      </c>
    </row>
    <row r="64" spans="1:9" x14ac:dyDescent="0.3">
      <c r="A64" s="121" t="s">
        <v>117</v>
      </c>
      <c r="B64" s="101" t="s">
        <v>7</v>
      </c>
      <c r="C64" s="95"/>
      <c r="D64" s="95"/>
      <c r="E64" s="93">
        <v>0</v>
      </c>
      <c r="F64" s="95"/>
      <c r="G64" s="95"/>
      <c r="H64" s="124">
        <f t="shared" si="0"/>
        <v>0</v>
      </c>
    </row>
    <row r="65" spans="1:8" x14ac:dyDescent="0.3">
      <c r="A65" s="121" t="s">
        <v>118</v>
      </c>
      <c r="B65" s="101" t="s">
        <v>14</v>
      </c>
      <c r="C65" s="95">
        <v>1316009.42</v>
      </c>
      <c r="D65" s="95">
        <v>0</v>
      </c>
      <c r="E65" s="93">
        <v>1316009.42</v>
      </c>
      <c r="F65" s="95">
        <v>1316195.42</v>
      </c>
      <c r="G65" s="95">
        <v>0</v>
      </c>
      <c r="H65" s="124">
        <f t="shared" si="0"/>
        <v>1316195.42</v>
      </c>
    </row>
    <row r="66" spans="1:8" x14ac:dyDescent="0.3">
      <c r="A66" s="121" t="s">
        <v>119</v>
      </c>
      <c r="B66" s="101" t="s">
        <v>30</v>
      </c>
      <c r="C66" s="95">
        <v>61603</v>
      </c>
      <c r="D66" s="95">
        <v>0</v>
      </c>
      <c r="E66" s="93">
        <v>61603</v>
      </c>
      <c r="F66" s="95">
        <v>65466</v>
      </c>
      <c r="G66" s="95">
        <v>0</v>
      </c>
      <c r="H66" s="124">
        <f t="shared" si="0"/>
        <v>65466</v>
      </c>
    </row>
    <row r="67" spans="1:8" x14ac:dyDescent="0.3">
      <c r="A67" s="121" t="s">
        <v>120</v>
      </c>
      <c r="B67" s="101" t="s">
        <v>15</v>
      </c>
      <c r="C67" s="95"/>
      <c r="D67" s="95"/>
      <c r="E67" s="93">
        <v>0</v>
      </c>
      <c r="F67" s="95"/>
      <c r="G67" s="95"/>
      <c r="H67" s="124">
        <f t="shared" si="0"/>
        <v>0</v>
      </c>
    </row>
    <row r="68" spans="1:8" ht="15.75" thickBot="1" x14ac:dyDescent="0.35">
      <c r="A68" s="134">
        <v>10</v>
      </c>
      <c r="B68" s="135" t="s">
        <v>167</v>
      </c>
      <c r="C68" s="130">
        <v>7132235118.8400002</v>
      </c>
      <c r="D68" s="130">
        <v>7333165355.8814116</v>
      </c>
      <c r="E68" s="136">
        <v>14465400474.721413</v>
      </c>
      <c r="F68" s="137">
        <v>15643471560.23</v>
      </c>
      <c r="G68" s="137">
        <v>68129225768.589127</v>
      </c>
      <c r="H68" s="143">
        <v>83772697328.819122</v>
      </c>
    </row>
    <row r="70" spans="1:8" x14ac:dyDescent="0.3">
      <c r="A70" s="35" t="s">
        <v>237</v>
      </c>
      <c r="B70" s="35" t="s">
        <v>238</v>
      </c>
    </row>
    <row r="71" spans="1:8" x14ac:dyDescent="0.3">
      <c r="A71" s="35" t="s">
        <v>239</v>
      </c>
      <c r="B71" s="35" t="s">
        <v>240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B26" sqref="B26"/>
    </sheetView>
  </sheetViews>
  <sheetFormatPr defaultRowHeight="15" x14ac:dyDescent="0.3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 x14ac:dyDescent="0.3">
      <c r="A2" s="6" t="s">
        <v>123</v>
      </c>
      <c r="B2" s="37" t="str">
        <f>+'RC'!B2</f>
        <v>სს ”საქართველოს ბანკი”</v>
      </c>
      <c r="C2" s="3"/>
      <c r="D2" s="50"/>
    </row>
    <row r="3" spans="1:4" x14ac:dyDescent="0.3">
      <c r="A3" s="6" t="s">
        <v>135</v>
      </c>
      <c r="B3" s="85">
        <f>+'RC'!B3</f>
        <v>42825</v>
      </c>
      <c r="C3" s="3"/>
      <c r="D3" s="51"/>
    </row>
    <row r="4" spans="1:4" ht="16.5" thickBot="1" x14ac:dyDescent="0.35">
      <c r="B4" s="52" t="s">
        <v>37</v>
      </c>
      <c r="C4" s="3"/>
      <c r="D4" s="53"/>
    </row>
    <row r="5" spans="1:4" ht="54" x14ac:dyDescent="0.35">
      <c r="A5" s="54"/>
      <c r="B5" s="55"/>
      <c r="C5" s="56" t="s">
        <v>138</v>
      </c>
      <c r="D5" s="57" t="s">
        <v>151</v>
      </c>
    </row>
    <row r="6" spans="1:4" x14ac:dyDescent="0.3">
      <c r="A6" s="58"/>
      <c r="B6" s="59" t="s">
        <v>33</v>
      </c>
      <c r="C6" s="60"/>
      <c r="D6" s="61"/>
    </row>
    <row r="7" spans="1:4" x14ac:dyDescent="0.3">
      <c r="A7" s="58">
        <v>1</v>
      </c>
      <c r="B7" s="62" t="s">
        <v>243</v>
      </c>
      <c r="C7" s="63">
        <v>9.4715528178382288E-2</v>
      </c>
      <c r="D7" s="64">
        <v>0.10690812469935408</v>
      </c>
    </row>
    <row r="8" spans="1:4" x14ac:dyDescent="0.3">
      <c r="A8" s="58">
        <v>2</v>
      </c>
      <c r="B8" s="62" t="s">
        <v>245</v>
      </c>
      <c r="C8" s="63">
        <v>0.1524933313471476</v>
      </c>
      <c r="D8" s="64">
        <v>0.16337710553945201</v>
      </c>
    </row>
    <row r="9" spans="1:4" x14ac:dyDescent="0.3">
      <c r="A9" s="58">
        <v>3</v>
      </c>
      <c r="B9" s="65" t="s">
        <v>42</v>
      </c>
      <c r="C9" s="63">
        <v>0.91594640622249368</v>
      </c>
      <c r="D9" s="64">
        <v>0.92319723655786101</v>
      </c>
    </row>
    <row r="10" spans="1:4" x14ac:dyDescent="0.3">
      <c r="A10" s="58">
        <v>4</v>
      </c>
      <c r="B10" s="65" t="s">
        <v>38</v>
      </c>
      <c r="C10" s="63"/>
      <c r="D10" s="64">
        <v>0.52037289166168244</v>
      </c>
    </row>
    <row r="11" spans="1:4" x14ac:dyDescent="0.3">
      <c r="A11" s="58"/>
      <c r="B11" s="66" t="s">
        <v>31</v>
      </c>
      <c r="C11" s="63"/>
      <c r="D11" s="64"/>
    </row>
    <row r="12" spans="1:4" ht="30" x14ac:dyDescent="0.3">
      <c r="A12" s="58">
        <v>5</v>
      </c>
      <c r="B12" s="65" t="s">
        <v>39</v>
      </c>
      <c r="C12" s="63">
        <v>9.3250020833483299E-2</v>
      </c>
      <c r="D12" s="64">
        <v>9.3471649916908206E-2</v>
      </c>
    </row>
    <row r="13" spans="1:4" x14ac:dyDescent="0.3">
      <c r="A13" s="58">
        <v>6</v>
      </c>
      <c r="B13" s="65" t="s">
        <v>51</v>
      </c>
      <c r="C13" s="63">
        <v>3.9626137045903252E-2</v>
      </c>
      <c r="D13" s="64">
        <v>4.2541496107741314E-2</v>
      </c>
    </row>
    <row r="14" spans="1:4" x14ac:dyDescent="0.3">
      <c r="A14" s="58">
        <v>7</v>
      </c>
      <c r="B14" s="65" t="s">
        <v>40</v>
      </c>
      <c r="C14" s="63">
        <v>4.5047010304570693E-2</v>
      </c>
      <c r="D14" s="64">
        <v>6.068330286741918E-2</v>
      </c>
    </row>
    <row r="15" spans="1:4" x14ac:dyDescent="0.3">
      <c r="A15" s="58">
        <v>8</v>
      </c>
      <c r="B15" s="65" t="s">
        <v>41</v>
      </c>
      <c r="C15" s="63">
        <v>5.3623883787580047E-2</v>
      </c>
      <c r="D15" s="64">
        <v>5.0930153809166885E-2</v>
      </c>
    </row>
    <row r="16" spans="1:4" x14ac:dyDescent="0.3">
      <c r="A16" s="58">
        <v>9</v>
      </c>
      <c r="B16" s="65" t="s">
        <v>35</v>
      </c>
      <c r="C16" s="67">
        <v>4.7710883848232175E-2</v>
      </c>
      <c r="D16" s="64">
        <v>1.2613037412572248E-2</v>
      </c>
    </row>
    <row r="17" spans="1:4" x14ac:dyDescent="0.3">
      <c r="A17" s="58">
        <v>10</v>
      </c>
      <c r="B17" s="65" t="s">
        <v>36</v>
      </c>
      <c r="C17" s="67">
        <v>0.43816621685639207</v>
      </c>
      <c r="D17" s="64">
        <v>0.11200712769169599</v>
      </c>
    </row>
    <row r="18" spans="1:4" x14ac:dyDescent="0.3">
      <c r="A18" s="58"/>
      <c r="B18" s="66" t="s">
        <v>43</v>
      </c>
      <c r="C18" s="63"/>
      <c r="D18" s="64"/>
    </row>
    <row r="19" spans="1:4" x14ac:dyDescent="0.3">
      <c r="A19" s="58">
        <v>11</v>
      </c>
      <c r="B19" s="65" t="s">
        <v>44</v>
      </c>
      <c r="C19" s="63">
        <v>8.2146030582002996E-2</v>
      </c>
      <c r="D19" s="64">
        <v>0.11359023252638846</v>
      </c>
    </row>
    <row r="20" spans="1:4" x14ac:dyDescent="0.3">
      <c r="A20" s="58">
        <v>12</v>
      </c>
      <c r="B20" s="65" t="s">
        <v>45</v>
      </c>
      <c r="C20" s="63">
        <v>6.1474729373332496E-2</v>
      </c>
      <c r="D20" s="64">
        <v>7.5595158780985133E-2</v>
      </c>
    </row>
    <row r="21" spans="1:4" x14ac:dyDescent="0.3">
      <c r="A21" s="58">
        <v>13</v>
      </c>
      <c r="B21" s="65" t="s">
        <v>46</v>
      </c>
      <c r="C21" s="63">
        <v>0.62591894311730145</v>
      </c>
      <c r="D21" s="64">
        <v>0.70376363387672669</v>
      </c>
    </row>
    <row r="22" spans="1:4" x14ac:dyDescent="0.3">
      <c r="A22" s="58">
        <v>14</v>
      </c>
      <c r="B22" s="65" t="s">
        <v>47</v>
      </c>
      <c r="C22" s="63">
        <v>0.58365008854357336</v>
      </c>
      <c r="D22" s="64">
        <v>0.63340961973082888</v>
      </c>
    </row>
    <row r="23" spans="1:4" x14ac:dyDescent="0.3">
      <c r="A23" s="58">
        <v>15</v>
      </c>
      <c r="B23" s="65" t="s">
        <v>48</v>
      </c>
      <c r="C23" s="63">
        <v>-2.2879718473679284E-2</v>
      </c>
      <c r="D23" s="64">
        <v>5.6544052358025671E-3</v>
      </c>
    </row>
    <row r="24" spans="1:4" x14ac:dyDescent="0.3">
      <c r="A24" s="58"/>
      <c r="B24" s="66" t="s">
        <v>32</v>
      </c>
      <c r="C24" s="63"/>
      <c r="D24" s="64"/>
    </row>
    <row r="25" spans="1:4" x14ac:dyDescent="0.3">
      <c r="A25" s="58">
        <v>16</v>
      </c>
      <c r="B25" s="65" t="s">
        <v>34</v>
      </c>
      <c r="C25" s="63">
        <v>0.22811096440648149</v>
      </c>
      <c r="D25" s="64">
        <v>0.26700538146272346</v>
      </c>
    </row>
    <row r="26" spans="1:4" ht="30" x14ac:dyDescent="0.3">
      <c r="A26" s="58">
        <v>17</v>
      </c>
      <c r="B26" s="65" t="s">
        <v>49</v>
      </c>
      <c r="C26" s="63">
        <v>0.66631615547187206</v>
      </c>
      <c r="D26" s="64">
        <v>0.75664805483842323</v>
      </c>
    </row>
    <row r="27" spans="1:4" ht="15.75" thickBot="1" x14ac:dyDescent="0.35">
      <c r="A27" s="68">
        <v>18</v>
      </c>
      <c r="B27" s="69" t="s">
        <v>50</v>
      </c>
      <c r="C27" s="70">
        <v>0.27902940444197205</v>
      </c>
      <c r="D27" s="71">
        <v>0.2701029395065459</v>
      </c>
    </row>
    <row r="28" spans="1:4" x14ac:dyDescent="0.3">
      <c r="A28" s="72"/>
      <c r="B28" s="73"/>
      <c r="C28" s="72"/>
      <c r="D28" s="72"/>
    </row>
    <row r="29" spans="1:4" x14ac:dyDescent="0.3">
      <c r="A29" s="86" t="s">
        <v>122</v>
      </c>
      <c r="B29" s="72"/>
      <c r="C29" s="72"/>
    </row>
    <row r="30" spans="1:4" x14ac:dyDescent="0.3">
      <c r="A30" s="72" t="s">
        <v>244</v>
      </c>
      <c r="B30" s="32"/>
      <c r="C30" s="72"/>
      <c r="D30" s="72"/>
    </row>
    <row r="31" spans="1:4" x14ac:dyDescent="0.3">
      <c r="A31" s="72" t="s">
        <v>246</v>
      </c>
      <c r="B31" s="32"/>
      <c r="C31" s="74"/>
      <c r="D31" s="72"/>
    </row>
    <row r="32" spans="1:4" x14ac:dyDescent="0.3">
      <c r="A32" s="72"/>
      <c r="B32" s="73"/>
      <c r="C32" s="72"/>
      <c r="D32" s="72"/>
    </row>
    <row r="33" spans="1:5" x14ac:dyDescent="0.3">
      <c r="A33" s="72"/>
      <c r="B33" s="73"/>
      <c r="C33" s="72"/>
      <c r="D33" s="72"/>
    </row>
    <row r="34" spans="1:5" x14ac:dyDescent="0.3">
      <c r="A34" s="72"/>
      <c r="B34" s="73"/>
      <c r="C34" s="72"/>
      <c r="D34" s="72"/>
    </row>
    <row r="35" spans="1:5" x14ac:dyDescent="0.3">
      <c r="A35" s="72"/>
      <c r="B35" s="73"/>
      <c r="C35" s="72"/>
      <c r="D35" s="72"/>
    </row>
    <row r="36" spans="1:5" x14ac:dyDescent="0.3">
      <c r="A36" s="72"/>
      <c r="B36" s="73"/>
      <c r="C36" s="72"/>
      <c r="D36" s="72"/>
    </row>
    <row r="37" spans="1:5" x14ac:dyDescent="0.3">
      <c r="A37" s="72"/>
      <c r="B37" s="73"/>
      <c r="C37" s="74"/>
      <c r="D37" s="72"/>
    </row>
    <row r="38" spans="1:5" x14ac:dyDescent="0.3">
      <c r="C38" s="72"/>
      <c r="D38" s="72"/>
      <c r="E38" s="72"/>
    </row>
    <row r="39" spans="1:5" x14ac:dyDescent="0.3">
      <c r="C39" s="74"/>
      <c r="D39" s="72"/>
      <c r="E39" s="72"/>
    </row>
    <row r="40" spans="1:5" x14ac:dyDescent="0.3">
      <c r="C40" s="72"/>
      <c r="D40" s="72"/>
      <c r="E40" s="72"/>
    </row>
    <row r="41" spans="1:5" x14ac:dyDescent="0.3">
      <c r="B41" s="75"/>
      <c r="C41" s="74"/>
      <c r="D41" s="72"/>
      <c r="E41" s="72"/>
    </row>
    <row r="42" spans="1:5" x14ac:dyDescent="0.3">
      <c r="B42" s="76"/>
      <c r="C42" s="72"/>
      <c r="D42" s="72"/>
      <c r="E42" s="72"/>
    </row>
    <row r="43" spans="1:5" x14ac:dyDescent="0.3">
      <c r="C43" s="72"/>
      <c r="D43" s="72"/>
      <c r="E43" s="72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/>
  </sheetViews>
  <sheetFormatPr defaultRowHeight="15" x14ac:dyDescent="0.3"/>
  <cols>
    <col min="1" max="1" width="5.28515625" style="34" customWidth="1"/>
    <col min="2" max="2" width="55" style="34" customWidth="1"/>
    <col min="3" max="3" width="21.85546875" style="34" customWidth="1"/>
    <col min="4" max="4" width="9.140625" style="34"/>
    <col min="5" max="5" width="9.85546875" style="34" bestFit="1" customWidth="1"/>
    <col min="6" max="6" width="12" style="34" bestFit="1" customWidth="1"/>
    <col min="7" max="7" width="15.140625" style="34" bestFit="1" customWidth="1"/>
    <col min="8" max="8" width="20.85546875" style="34" bestFit="1" customWidth="1"/>
    <col min="9" max="16384" width="9.140625" style="34"/>
  </cols>
  <sheetData>
    <row r="1" spans="1:3" x14ac:dyDescent="0.3">
      <c r="B1" s="6" t="s">
        <v>123</v>
      </c>
      <c r="C1" s="37" t="str">
        <f>+'RC'!B2</f>
        <v>სს ”საქართველოს ბანკი”</v>
      </c>
    </row>
    <row r="2" spans="1:3" x14ac:dyDescent="0.3">
      <c r="B2" s="6" t="s">
        <v>135</v>
      </c>
      <c r="C2" s="85">
        <f>+'RC'!B3</f>
        <v>42825</v>
      </c>
    </row>
    <row r="3" spans="1:3" ht="31.5" thickBot="1" x14ac:dyDescent="0.35">
      <c r="A3" s="73"/>
      <c r="B3" s="77" t="s">
        <v>55</v>
      </c>
      <c r="C3" s="78"/>
    </row>
    <row r="4" spans="1:3" x14ac:dyDescent="0.3">
      <c r="A4" s="54"/>
      <c r="B4" s="156" t="s">
        <v>53</v>
      </c>
      <c r="C4" s="157"/>
    </row>
    <row r="5" spans="1:3" ht="15" customHeight="1" x14ac:dyDescent="0.3">
      <c r="A5" s="58">
        <v>1</v>
      </c>
      <c r="B5" s="154" t="s">
        <v>198</v>
      </c>
      <c r="C5" s="155"/>
    </row>
    <row r="6" spans="1:3" ht="15" customHeight="1" x14ac:dyDescent="0.3">
      <c r="A6" s="58">
        <v>2</v>
      </c>
      <c r="B6" s="154" t="s">
        <v>184</v>
      </c>
      <c r="C6" s="155"/>
    </row>
    <row r="7" spans="1:3" ht="15" customHeight="1" x14ac:dyDescent="0.3">
      <c r="A7" s="58">
        <v>3</v>
      </c>
      <c r="B7" s="154" t="s">
        <v>185</v>
      </c>
      <c r="C7" s="155"/>
    </row>
    <row r="8" spans="1:3" ht="15" customHeight="1" x14ac:dyDescent="0.3">
      <c r="A8" s="58">
        <v>4</v>
      </c>
      <c r="B8" s="154" t="s">
        <v>186</v>
      </c>
      <c r="C8" s="155"/>
    </row>
    <row r="9" spans="1:3" ht="15" customHeight="1" x14ac:dyDescent="0.3">
      <c r="A9" s="58">
        <v>5</v>
      </c>
      <c r="B9" s="154" t="s">
        <v>187</v>
      </c>
      <c r="C9" s="155"/>
    </row>
    <row r="10" spans="1:3" ht="15" customHeight="1" x14ac:dyDescent="0.3">
      <c r="A10" s="58">
        <v>6</v>
      </c>
      <c r="B10" s="154" t="s">
        <v>188</v>
      </c>
      <c r="C10" s="155"/>
    </row>
    <row r="11" spans="1:3" ht="15" customHeight="1" x14ac:dyDescent="0.3">
      <c r="A11" s="58">
        <v>7</v>
      </c>
      <c r="B11" s="154" t="s">
        <v>190</v>
      </c>
      <c r="C11" s="155"/>
    </row>
    <row r="12" spans="1:3" ht="15" customHeight="1" x14ac:dyDescent="0.3">
      <c r="A12" s="58"/>
      <c r="B12" s="152" t="s">
        <v>54</v>
      </c>
      <c r="C12" s="158"/>
    </row>
    <row r="13" spans="1:3" ht="15" customHeight="1" x14ac:dyDescent="0.3">
      <c r="A13" s="58">
        <v>1</v>
      </c>
      <c r="B13" s="154" t="s">
        <v>189</v>
      </c>
      <c r="C13" s="155"/>
    </row>
    <row r="14" spans="1:3" ht="15" customHeight="1" x14ac:dyDescent="0.3">
      <c r="A14" s="58">
        <v>2</v>
      </c>
      <c r="B14" s="88" t="s">
        <v>191</v>
      </c>
      <c r="C14" s="89"/>
    </row>
    <row r="15" spans="1:3" x14ac:dyDescent="0.3">
      <c r="A15" s="58">
        <v>3</v>
      </c>
      <c r="B15" s="154" t="s">
        <v>192</v>
      </c>
      <c r="C15" s="155"/>
    </row>
    <row r="16" spans="1:3" ht="15" customHeight="1" x14ac:dyDescent="0.3">
      <c r="A16" s="58">
        <v>4</v>
      </c>
      <c r="B16" s="154" t="s">
        <v>193</v>
      </c>
      <c r="C16" s="155"/>
    </row>
    <row r="17" spans="1:8" ht="15" customHeight="1" x14ac:dyDescent="0.3">
      <c r="A17" s="58">
        <v>5</v>
      </c>
      <c r="B17" s="154" t="s">
        <v>194</v>
      </c>
      <c r="C17" s="155"/>
    </row>
    <row r="18" spans="1:8" ht="15" customHeight="1" x14ac:dyDescent="0.3">
      <c r="A18" s="58">
        <v>6</v>
      </c>
      <c r="B18" s="154" t="s">
        <v>195</v>
      </c>
      <c r="C18" s="155"/>
    </row>
    <row r="19" spans="1:8" ht="15" customHeight="1" x14ac:dyDescent="0.3">
      <c r="A19" s="58">
        <v>7</v>
      </c>
      <c r="B19" s="154" t="s">
        <v>241</v>
      </c>
      <c r="C19" s="155"/>
    </row>
    <row r="20" spans="1:8" ht="15" customHeight="1" x14ac:dyDescent="0.3">
      <c r="A20" s="58">
        <v>8</v>
      </c>
      <c r="B20" s="154" t="s">
        <v>242</v>
      </c>
      <c r="C20" s="155"/>
    </row>
    <row r="21" spans="1:8" x14ac:dyDescent="0.3">
      <c r="A21" s="58"/>
      <c r="B21" s="152" t="s">
        <v>52</v>
      </c>
      <c r="C21" s="153"/>
    </row>
    <row r="22" spans="1:8" x14ac:dyDescent="0.3">
      <c r="A22" s="58">
        <v>1</v>
      </c>
      <c r="B22" s="87" t="s">
        <v>196</v>
      </c>
      <c r="C22" s="80">
        <v>0.99514570105383038</v>
      </c>
    </row>
    <row r="23" spans="1:8" x14ac:dyDescent="0.3">
      <c r="A23" s="58"/>
      <c r="B23" s="79"/>
      <c r="C23" s="80"/>
    </row>
    <row r="24" spans="1:8" ht="15" customHeight="1" x14ac:dyDescent="0.3">
      <c r="A24" s="58"/>
      <c r="B24" s="152" t="s">
        <v>121</v>
      </c>
      <c r="C24" s="153"/>
    </row>
    <row r="25" spans="1:8" x14ac:dyDescent="0.3">
      <c r="A25" s="58"/>
      <c r="B25" s="87" t="s">
        <v>197</v>
      </c>
      <c r="C25" s="138">
        <v>8.090534549567642E-2</v>
      </c>
    </row>
    <row r="26" spans="1:8" ht="15.75" thickBot="1" x14ac:dyDescent="0.35">
      <c r="A26" s="68"/>
      <c r="B26" s="81"/>
      <c r="C26" s="82"/>
    </row>
    <row r="28" spans="1:8" x14ac:dyDescent="0.3">
      <c r="C28" s="139"/>
      <c r="E28" s="139"/>
    </row>
    <row r="29" spans="1:8" x14ac:dyDescent="0.3">
      <c r="H29" s="140"/>
    </row>
    <row r="30" spans="1:8" x14ac:dyDescent="0.3">
      <c r="F30" s="141"/>
    </row>
    <row r="32" spans="1:8" x14ac:dyDescent="0.3">
      <c r="D32" s="140"/>
    </row>
  </sheetData>
  <mergeCells count="18">
    <mergeCell ref="B4:C4"/>
    <mergeCell ref="B5:C5"/>
    <mergeCell ref="B9:C9"/>
    <mergeCell ref="B10:C10"/>
    <mergeCell ref="B12:C12"/>
    <mergeCell ref="B13:C13"/>
    <mergeCell ref="B6:C6"/>
    <mergeCell ref="B7:C7"/>
    <mergeCell ref="B8:C8"/>
    <mergeCell ref="B11:C11"/>
    <mergeCell ref="B21:C21"/>
    <mergeCell ref="B24:C24"/>
    <mergeCell ref="B15:C15"/>
    <mergeCell ref="B16:C16"/>
    <mergeCell ref="B17:C17"/>
    <mergeCell ref="B18:C18"/>
    <mergeCell ref="B20:C20"/>
    <mergeCell ref="B19:C19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FNPOdSzPzEi2QQ7DBrQeyUskTAM=</DigestValue>
    </Reference>
    <Reference URI="#idOfficeObject" Type="http://www.w3.org/2000/09/xmldsig#Object">
      <DigestMethod Algorithm="http://www.w3.org/2000/09/xmldsig#sha1"/>
      <DigestValue>v1YwlCJnAn8t0gbDEyOiq1bcKwQ=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CEZhtDlC7FaXMpiWpiXr4eAXFy8=</DigestValue>
    </Reference>
  </SignedInfo>
  <SignatureValue>ZFpHIRGq7TdWHl15l5297iAffFUjenaJ1HnARv9V6vOr6VfpJAiQTNXQN1xpZ1tyA731UnxtNnId
RrV+P0cYYbYLF9joqGu/ZJc57zibJxn3oZ11Mtfw78Y+o5oj+Oti984Au5YsC9mR+qumkwxxHxbm
TrbXnY50Rn2j2YaPxFeCeFsHdXOxMs2ZdanDdVLokyEi1fdFb2iKQlNXbzVPm9Gms2PA00QL8uKr
9N2I5iYWoiiEAWIuXcnMb5vyEIJ+j3N8rIPgyR9zjP34piH7mxB/L/IS1p0M/wpLWUpqLpkR1b6A
ImRIOc/EoUOM/kYpfYbrZEBDnL/k00+HdxmmyA==</SignatureValue>
  <KeyInfo>
    <X509Data>
      <X509Certificate>MIIGQDCCBSigAwIBAgIKe1tkvQACAAAc2jANBgkqhkiG9w0BAQsFADBKMRIwEAYKCZImiZPyLGQB
GRYCZ2UxEzARBgoJkiaJk/IsZAEZFgNuYmcxHzAdBgNVBAMTFk5CRyBDbGFzcyAyIElOVCBTdWIg
Q0EwHhcNMTcwMjE1MTAwMTU2WhcNMTkwMjE1MTAwMTU2WjA+MRwwGgYDVQQKExNKU0MgQmFuayBP
ZiBHZW9yZ2lhMR4wHAYDVQQDExVCQkcgLSBUYXRvIFRvbWFzaHZpbGkwggEiMA0GCSqGSIb3DQEB
AQUAA4IBDwAwggEKAoIBAQDprCJK8ja94EJpYJ08M2LfcWia1z1RA0mGsRTQddTUQL3sjRZmPFEp
eR7BYC0qlrVMl/kwYdN4vLWju3KULIoi8WSXK0eg52SC3kFNCHW2ePDNJMY+GO3XkfkHBcCyqSUf
e3l1gw8CsxqjjVPEICk2HC60UW59udxoNtnJ6Jg6Q0qJPEVTJaIQdxmTNZgEw7TMtr4LfxE//JDk
LtHoD64mCgsPlhsbm3hTvRdUW8ra5i5hipytHYBAkSRt+Jf++xFfgCrHbkm54W/XCkorFRIMSyQj
+chQgOrAeyDPCGP91+9gQdgnbis5bRzzk8VHoET2V5tvdSuZmE5Vvxthz/5XAgMBAAGjggMyMIID
LjA8BgkrBgEEAYI3FQcELzAtBiUrBgEEAYI3FQjmsmCDjfVEhoGZCYO4oUqDvoRxBIPEkTOEg4hd
AgFkAgEdMB0GA1UdJQQWMBQGCCsGAQUFBwMCBggrBgEFBQcDBDALBgNVHQ8EBAMCB4AwJwYJKwYB
BAGCNxUKBBowGDAKBggrBgEFBQcDAjAKBggrBgEFBQcDBDAdBgNVHQ4EFgQUU8Fk2vOfyl3iQ9Xp
M9YAE3PPag8wHwYDVR0jBBgwFoAUwy7SL/BMLxnCJ4L89i6sarBJz8EwggElBgNVHR8EggEcMIIB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MjBTdWIlMjBDQSgyKS5jcnQwDQYJKoZIhvcNAQELBQADggEBAFm77Lj2mp4JjnPOqSCwPyjDt2p1
FD0W5LGcjnJeQ1PS/gtY7oXEsnxkCiclElD29PdQ6TFCnfPovNpsMmiXTdAFFQkh6yJ5dz8XwN9n
qSLoXiZAuTnszfisFe4iqSYkq2laVUDsXZDqB0spavbWfUDvsqWs53j1XzurG56Y1+obNKzKaZmi
zmKEC3XXxlECzDk1tTnSshCJrlyvqw8AJpbtZrBTupC/cMiHBuxzQWLA62A/zuSmA8qxb6687aU7
KPk3QX1bbWu2hxB/RTiXQhjVVMktu8PiAcQRjOQKlFuGYy1ibSTe7rJTP2kQfe0Obuo+y2T2A1HS
1v82n0qlEjM=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ZQKb8A5Ri/7aukPpiyGmkuAj3XM=</DigestValue>
      </Reference>
      <Reference URI="/xl/worksheets/sheet1.xml?ContentType=application/vnd.openxmlformats-officedocument.spreadsheetml.worksheet+xml">
        <DigestMethod Algorithm="http://www.w3.org/2000/09/xmldsig#sha1"/>
        <DigestValue>7C6Nm5jyySb0P9BO3w6d4XYN6hU=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QDnYNdG/HkaCi/9Rre1rW6LzynE=</DigestValue>
      </Reference>
      <Reference URI="/xl/worksheets/sheet5.xml?ContentType=application/vnd.openxmlformats-officedocument.spreadsheetml.worksheet+xml">
        <DigestMethod Algorithm="http://www.w3.org/2000/09/xmldsig#sha1"/>
        <DigestValue>NB5dl84MF1IunWxp59CdPwpbfvg=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Lu52HFgNqkdqRxSTQ5J2apHjdas=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HGMzUqjsq+d2QmLj/dX/jU5jIY0=</DigestValue>
      </Reference>
      <Reference URI="/xl/worksheets/sheet3.xml?ContentType=application/vnd.openxmlformats-officedocument.spreadsheetml.worksheet+xml">
        <DigestMethod Algorithm="http://www.w3.org/2000/09/xmldsig#sha1"/>
        <DigestValue>Ncot2cGRwG0oYHIJy8l+ejxDeto=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VmwNRSc2UHP27JFIbeHuSXg1iZI=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y0fmdmrhqdF7CNrCACRNLwCFL5E=</DigestValue>
      </Reference>
      <Reference URI="/xl/worksheets/sheet4.xml?ContentType=application/vnd.openxmlformats-officedocument.spreadsheetml.worksheet+xml">
        <DigestMethod Algorithm="http://www.w3.org/2000/09/xmldsig#sha1"/>
        <DigestValue>YvSXe372NSGMxCgV0jBQmOWDfZE=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Lu52HFgNqkdqRxSTQ5J2apHjdas=</DigestValue>
      </Reference>
      <Reference URI="/xl/worksheets/sheet2.xml?ContentType=application/vnd.openxmlformats-officedocument.spreadsheetml.worksheet+xml">
        <DigestMethod Algorithm="http://www.w3.org/2000/09/xmldsig#sha1"/>
        <DigestValue>Ybna1Gw8tCbLWzZZtsHuFHUQCzk=</DigestValue>
      </Reference>
      <Reference URI="/xl/sharedStrings.xml?ContentType=application/vnd.openxmlformats-officedocument.spreadsheetml.sharedStrings+xml">
        <DigestMethod Algorithm="http://www.w3.org/2000/09/xmldsig#sha1"/>
        <DigestValue>WINGIaFwbQTBi8AM8vi4FeIiRSE=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2017-05-01T12:20:41Z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TRG-BBB-QQ-20170331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2017-05-01T12:20:41Z</xd:SigningTime>
          <xd:SigningCertificate>
            <xd:Cert>
              <xd:CertDigest>
                <DigestMethod Algorithm="http://www.w3.org/2000/09/xmldsig#sha1"/>
                <DigestValue>Mi+dhQHLtPpT+In/5RJDoCiqoRo=</DigestValue>
              </xd:CertDigest>
              <xd:IssuerSerial>
                <X509IssuerName>CN=NBG Class 2 INT Sub CA, DC=nbg, DC=ge</X509IssuerName>
                <X509SerialNumber>582536990061856911531226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KP4WjgdTa6eQRvwO4+aRRpTo6DM=</DigestValue>
    </Reference>
    <Reference URI="#idOfficeObject" Type="http://www.w3.org/2000/09/xmldsig#Object">
      <DigestMethod Algorithm="http://www.w3.org/2000/09/xmldsig#sha1"/>
      <DigestValue>v1YwlCJnAn8t0gbDEyOiq1bcKwQ=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vX1PS8Nc8dNgRb3u2KxhzuoC0Yw=</DigestValue>
    </Reference>
  </SignedInfo>
  <SignatureValue>M8AyYfHrXO6XYoOFEzj+FYVFAzSsCvZebmTbmcNI5/wITUCfR9vdlUA3LxLVkX142S2xlA42UNcl
r2DrybtHgrmBEN8tR2xAa4Z7CktWT2cCj1Ob2o4z60/zwBEwZrk1q/LMPZjVuhKSyUF7/DDqYM0R
PYZtO4IdWL0rJYNs3XuMMYxpGZxWdo7+s3nnbXUibsbpgOsE2V/dsqZgMH1w1NNEzRh/UdZpQ42C
b/9ZQRNKRxhr38lY8LS942YEYE1IB9QDXR6xu+S+84vQg4s60hii69YJwP9yP1G7D+BO+WoQx8hc
FuKcpvRen7jWSQbP7SLx/IhWe2c0v4uUzeIRLQ==</SignatureValue>
  <KeyInfo>
    <X509Data>
      <X509Certificate>MIIGRTCCBS2gAwIBAgIKe1erbgACAAAc2TANBgkqhkiG9w0BAQsFADBKMRIwEAYKCZImiZPyLGQB
GRYCZ2UxEzARBgoJkiaJk/IsZAEZFgNuYmcxHzAdBgNVBAMTFk5CRyBDbGFzcyAyIElOVCBTdWIg
Q0EwHhcNMTcwMjE1MDk1NzUyWhcNMTkwMjE1MDk1NzUyWjBDMRwwGgYDVQQKExNKU0MgQmFuayBP
ZiBHZW9yZ2lhMSMwIQYDVQQDExpCQkcgLSBMZXZhbiBLdWxpamFuaXNodmlsaTCCASIwDQYJKoZI
hvcNAQEBBQADggEPADCCAQoCggEBAN4SfNBafckGsjh4ZAy25jlSva+hTrd3rZ9H8KJYeyR0N7Gt
xaEHKjh9vHby5iV90rNiYMQ80uJ27rGcsGSpHcXHtexX2TjNkKM8kg8irx9zi99Y1AyFnYizy/k3
cb+xqGZPmXvu08VStokdOrkqII7bBql++TCOdJwtmjTDLNsNi/18FTxaGrzYHj4s7SbVc+mX1mvz
BOD6sGyzS5/aHHRXn0jTnMAQ9Z/NqivyaZKXBMZ9LcOrLc0NSIaKpzsgnsKZsVSEfmsMsLgvK2Ce
9FYNkG2cDQ3BAeRPzTGRPbM1dkcETFHqnPZi6ew6ANxdR1tGRzKwGF2mLx18+dnb22UCAwEAAaOC
AzIwggMuMDwGCSsGAQQBgjcVBwQvMC0GJSsGAQQBgjcVCOayYION9USGgZkJg7ihSoO+hHEEg8SR
M4SDiF0CAWQCAR0wHQYDVR0lBBYwFAYIKwYBBQUHAwIGCCsGAQUFBwMEMAsGA1UdDwQEAwIHgDAn
BgkrBgEEAYI3FQoEGjAYMAoGCCsGAQUFBwMCMAoGCCsGAQUFBwMEMB0GA1UdDgQWBBQEDFbjCtv6
Mow5fNziudKK1NMJXDAfBgNVHSMEGDAWgBTDLtIv8EwvGcIngvz2LqxqsEnPwTCCASUGA1UdHwSC
ARwwggEYMIIBFKCCARCgggEMhoHHbGRhcDovLy9DTj1OQkclMjBDbGFzcyUyMDIlMjBJTlQlMjBT
dWIlMjBDQSgxKSxDTj1uYmctc3ViQ0EsQ049Q0RQLENOPVB1YmxpYyUyMEtleSUyMFNlcnZpY2Vz
LENOPVNlcnZpY2VzLENOPUNvbmZpZ3VyYXRpb24sREM9bmJnLERDPWdlP2NlcnRpZmljYXRlUmV2
b2NhdGlvbkxpc3Q/YmFzZT9vYmplY3RDbGFzcz1jUkxEaXN0cmlidXRpb25Qb2ludIZAaHR0cDov
L2NybC5uYmcuZ292LmdlL2NhL05CRyUyMENsYXNzJTIwMiUyMElOVCUyMFN1YiUyMENBKDEpLmNy
bDCCAS4GCCsGAQUFBwEBBIIBIDCCARwwgboGCCsGAQUFBzAChoGtbGRhcDovLy9DTj1OQkclMjBD
bGFzcyUyMDIlMjBJTlQlMjBTdWIlMjBDQSxDTj1BSUEsQ049UHVibGljJTIwS2V5JTIwU2Vydmlj
ZXMsQ049U2VydmljZXMsQ049Q29uZmlndXJhdGlvbixEQz1uYmcsREM9Z2U/Y0FDZXJ0aWZpY2F0
ZT9iYXNlP29iamVjdENsYXNzPWNlcnRpZmljYXRpb25BdXRob3JpdHkwXQYIKwYBBQUHMAKGUWh0
dHA6Ly9jcmwubmJnLmdvdi5nZS9jYS9uYmctc3ViQ0EubmJnLmdlX05CRyUyMENsYXNzJTIwMiUy
MElOVCUyMFN1YiUyMENBKDIpLmNydDANBgkqhkiG9w0BAQsFAAOCAQEArZVnRoR2tBHWyXZE8v+l
fxaiar1yjfkEFFJw2fEm2l5FWbhQOwT5H4t45e4hRFfQto82D4Mu4fSyXSeooTVFnh7qiySjlxvF
BxDadYTNekTLHkwa9NDqnx6wdZU9tNxlIG68s9ti7wxNhlxIgyXFu4rsRoecGzejIG/urWkmplTv
Z5wdDHinW5KSN+YapsSiRxjBPrpyGx9mN8GRShR6mR/JcjzCLTWrWpm0BSOam3pAPiCrUe+RjAhV
rdgw16Gy2zAUDrniY8yD/PCnELQHmO8iX7Xhw1vK4uBfAt/NkHNDtcKshVrP55k3SfR+M3fERB+y
iD7DVcbNUtBbhaq7lA==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ZQKb8A5Ri/7aukPpiyGmkuAj3XM=</DigestValue>
      </Reference>
      <Reference URI="/xl/worksheets/sheet1.xml?ContentType=application/vnd.openxmlformats-officedocument.spreadsheetml.worksheet+xml">
        <DigestMethod Algorithm="http://www.w3.org/2000/09/xmldsig#sha1"/>
        <DigestValue>7C6Nm5jyySb0P9BO3w6d4XYN6hU=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QDnYNdG/HkaCi/9Rre1rW6LzynE=</DigestValue>
      </Reference>
      <Reference URI="/xl/worksheets/sheet5.xml?ContentType=application/vnd.openxmlformats-officedocument.spreadsheetml.worksheet+xml">
        <DigestMethod Algorithm="http://www.w3.org/2000/09/xmldsig#sha1"/>
        <DigestValue>NB5dl84MF1IunWxp59CdPwpbfvg=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Lu52HFgNqkdqRxSTQ5J2apHjdas=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HGMzUqjsq+d2QmLj/dX/jU5jIY0=</DigestValue>
      </Reference>
      <Reference URI="/xl/worksheets/sheet3.xml?ContentType=application/vnd.openxmlformats-officedocument.spreadsheetml.worksheet+xml">
        <DigestMethod Algorithm="http://www.w3.org/2000/09/xmldsig#sha1"/>
        <DigestValue>Ncot2cGRwG0oYHIJy8l+ejxDeto=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VmwNRSc2UHP27JFIbeHuSXg1iZI=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y0fmdmrhqdF7CNrCACRNLwCFL5E=</DigestValue>
      </Reference>
      <Reference URI="/xl/worksheets/sheet4.xml?ContentType=application/vnd.openxmlformats-officedocument.spreadsheetml.worksheet+xml">
        <DigestMethod Algorithm="http://www.w3.org/2000/09/xmldsig#sha1"/>
        <DigestValue>YvSXe372NSGMxCgV0jBQmOWDfZE=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Lu52HFgNqkdqRxSTQ5J2apHjdas=</DigestValue>
      </Reference>
      <Reference URI="/xl/worksheets/sheet2.xml?ContentType=application/vnd.openxmlformats-officedocument.spreadsheetml.worksheet+xml">
        <DigestMethod Algorithm="http://www.w3.org/2000/09/xmldsig#sha1"/>
        <DigestValue>Ybna1Gw8tCbLWzZZtsHuFHUQCzk=</DigestValue>
      </Reference>
      <Reference URI="/xl/sharedStrings.xml?ContentType=application/vnd.openxmlformats-officedocument.spreadsheetml.sharedStrings+xml">
        <DigestMethod Algorithm="http://www.w3.org/2000/09/xmldsig#sha1"/>
        <DigestValue>WINGIaFwbQTBi8AM8vi4FeIiRSE=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2017-05-01T13:05:41Z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TRG-BBB-QQ-20170331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2017-05-01T13:05:41Z</xd:SigningTime>
          <xd:SigningCertificate>
            <xd:Cert>
              <xd:CertDigest>
                <DigestMethod Algorithm="http://www.w3.org/2000/09/xmldsig#sha1"/>
                <DigestValue>2I/MV9Uki5ihlotsslS3WgXfivE=</DigestValue>
              </xd:CertDigest>
              <xd:IssuerSerial>
                <X509IssuerName>CN=NBG Class 2 INT Sub CA, DC=nbg, DC=ge</X509IssuerName>
                <X509SerialNumber>582468296938215606066393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Meri Shelia</cp:lastModifiedBy>
  <cp:lastPrinted>2017-04-27T05:43:02Z</cp:lastPrinted>
  <dcterms:created xsi:type="dcterms:W3CDTF">2006-03-24T12:21:33Z</dcterms:created>
  <dcterms:modified xsi:type="dcterms:W3CDTF">2017-04-27T07:33:12Z</dcterms:modified>
  <cp:category>Banking Supervision</cp:category>
</cp:coreProperties>
</file>