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na.martkoflishvi\Desktop\g a s a g z a v n e b i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7" r:id="rId3"/>
    <sheet name="ratio" sheetId="4" r:id="rId4"/>
    <sheet name="info" sheetId="5" r:id="rId5"/>
  </sheets>
  <externalReferences>
    <externalReference r:id="rId6"/>
  </externalReferences>
  <definedNames>
    <definedName name="_xlnm.Print_Area" localSheetId="4">info!$A$1:$D$46</definedName>
    <definedName name="_xlnm.Print_Area" localSheetId="3">ratio!$A$1:$D$35</definedName>
    <definedName name="_xlnm.Print_Area" localSheetId="0">'RC'!$A$1:$H$49</definedName>
    <definedName name="_xlnm.Print_Area" localSheetId="1">RI!$A$1:$H$75</definedName>
  </definedNames>
  <calcPr calcId="152511"/>
</workbook>
</file>

<file path=xl/calcChain.xml><?xml version="1.0" encoding="utf-8"?>
<calcChain xmlns="http://schemas.openxmlformats.org/spreadsheetml/2006/main">
  <c r="H7" i="7" l="1"/>
  <c r="H13" i="7" l="1"/>
  <c r="H14" i="7"/>
  <c r="G36" i="7"/>
  <c r="F36" i="7"/>
  <c r="C28" i="7"/>
  <c r="D28" i="7"/>
  <c r="B3" i="7"/>
  <c r="B2" i="7"/>
  <c r="B71" i="7"/>
  <c r="A71" i="7"/>
  <c r="H68" i="7"/>
  <c r="E68" i="7"/>
  <c r="H67" i="7"/>
  <c r="E67" i="7"/>
  <c r="H66" i="7"/>
  <c r="E66" i="7"/>
  <c r="H65" i="7"/>
  <c r="E65" i="7"/>
  <c r="G64" i="7"/>
  <c r="F64" i="7"/>
  <c r="D64" i="7"/>
  <c r="C64" i="7"/>
  <c r="H63" i="7"/>
  <c r="E63" i="7"/>
  <c r="H62" i="7"/>
  <c r="E62" i="7"/>
  <c r="H61" i="7"/>
  <c r="E61" i="7"/>
  <c r="H60" i="7"/>
  <c r="E60" i="7"/>
  <c r="H59" i="7"/>
  <c r="E59" i="7"/>
  <c r="G58" i="7"/>
  <c r="F58" i="7"/>
  <c r="D58" i="7"/>
  <c r="C58" i="7"/>
  <c r="H57" i="7"/>
  <c r="E57" i="7"/>
  <c r="H56" i="7"/>
  <c r="E56" i="7"/>
  <c r="H55" i="7"/>
  <c r="E55" i="7"/>
  <c r="G54" i="7"/>
  <c r="F54" i="7"/>
  <c r="D54" i="7"/>
  <c r="C54" i="7"/>
  <c r="H53" i="7"/>
  <c r="E53" i="7"/>
  <c r="H52" i="7"/>
  <c r="E52" i="7"/>
  <c r="H51" i="7"/>
  <c r="E51" i="7"/>
  <c r="H50" i="7"/>
  <c r="E50" i="7"/>
  <c r="G49" i="7"/>
  <c r="F49" i="7"/>
  <c r="D49" i="7"/>
  <c r="C49" i="7"/>
  <c r="H48" i="7"/>
  <c r="E48" i="7"/>
  <c r="H47" i="7"/>
  <c r="E47" i="7"/>
  <c r="H46" i="7"/>
  <c r="E46" i="7"/>
  <c r="H45" i="7"/>
  <c r="E45" i="7"/>
  <c r="G44" i="7"/>
  <c r="H44" i="7" s="1"/>
  <c r="F44" i="7"/>
  <c r="D44" i="7"/>
  <c r="C44" i="7"/>
  <c r="H43" i="7"/>
  <c r="E43" i="7"/>
  <c r="H42" i="7"/>
  <c r="E42" i="7"/>
  <c r="H41" i="7"/>
  <c r="E41" i="7"/>
  <c r="G40" i="7"/>
  <c r="F40" i="7"/>
  <c r="D40" i="7"/>
  <c r="C40" i="7"/>
  <c r="H39" i="7"/>
  <c r="E39" i="7"/>
  <c r="H38" i="7"/>
  <c r="E38" i="7"/>
  <c r="H37" i="7"/>
  <c r="E37" i="7"/>
  <c r="D36" i="7"/>
  <c r="C36" i="7"/>
  <c r="E36" i="7" s="1"/>
  <c r="H35" i="7"/>
  <c r="E35" i="7"/>
  <c r="H34" i="7"/>
  <c r="E34" i="7"/>
  <c r="H33" i="7"/>
  <c r="E33" i="7"/>
  <c r="H32" i="7"/>
  <c r="E32" i="7"/>
  <c r="H31" i="7"/>
  <c r="E31" i="7"/>
  <c r="H30" i="7"/>
  <c r="E30" i="7"/>
  <c r="H29" i="7"/>
  <c r="E29" i="7"/>
  <c r="G28" i="7"/>
  <c r="F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E21" i="7"/>
  <c r="H20" i="7"/>
  <c r="E20" i="7"/>
  <c r="H19" i="7"/>
  <c r="E19" i="7"/>
  <c r="H18" i="7"/>
  <c r="E18" i="7"/>
  <c r="G17" i="7"/>
  <c r="F17" i="7"/>
  <c r="D17" i="7"/>
  <c r="D14" i="7" s="1"/>
  <c r="C17" i="7"/>
  <c r="H16" i="7"/>
  <c r="E16" i="7"/>
  <c r="H15" i="7"/>
  <c r="E15" i="7"/>
  <c r="E13" i="7"/>
  <c r="H12" i="7"/>
  <c r="E12" i="7"/>
  <c r="H11" i="7"/>
  <c r="E11" i="7"/>
  <c r="D10" i="7"/>
  <c r="C10" i="7"/>
  <c r="H9" i="7"/>
  <c r="E9" i="7"/>
  <c r="H8" i="7"/>
  <c r="E8" i="7"/>
  <c r="E44" i="7" l="1"/>
  <c r="E49" i="7"/>
  <c r="E54" i="7"/>
  <c r="E64" i="7"/>
  <c r="H36" i="7"/>
  <c r="E17" i="7"/>
  <c r="H49" i="7"/>
  <c r="E58" i="7"/>
  <c r="H10" i="7"/>
  <c r="H54" i="7"/>
  <c r="H64" i="7"/>
  <c r="H28" i="7"/>
  <c r="H40" i="7"/>
  <c r="H17" i="7"/>
  <c r="E40" i="7"/>
  <c r="H58" i="7"/>
  <c r="E28" i="7"/>
  <c r="D7" i="7"/>
  <c r="D69" i="7" s="1"/>
  <c r="C14" i="7"/>
  <c r="E14" i="7" s="1"/>
  <c r="E10" i="7"/>
  <c r="G7" i="7"/>
  <c r="G69" i="7" s="1"/>
  <c r="E7" i="7" l="1"/>
  <c r="C7" i="7"/>
  <c r="C69" i="7" s="1"/>
  <c r="E69" i="7" s="1"/>
  <c r="F7" i="7"/>
  <c r="F69" i="7" s="1"/>
  <c r="H69" i="7" s="1"/>
  <c r="B3" i="5"/>
  <c r="B2" i="5"/>
  <c r="B3" i="4"/>
  <c r="B2" i="4"/>
  <c r="B3" i="3" l="1"/>
  <c r="B2" i="3"/>
</calcChain>
</file>

<file path=xl/sharedStrings.xml><?xml version="1.0" encoding="utf-8"?>
<sst xmlns="http://schemas.openxmlformats.org/spreadsheetml/2006/main" count="315" uniqueCount="249">
  <si>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</si>
  <si>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</si>
  <si>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</si>
  <si>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</si>
  <si>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</si>
  <si>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</si>
  <si>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</si>
  <si>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</si>
  <si>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</si>
  <si>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</si>
  <si>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</si>
  <si>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</si>
  <si>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</si>
  <si>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</si>
  <si>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</si>
  <si>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</si>
  <si>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</si>
  <si>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</si>
  <si>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</si>
  <si>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</si>
  <si>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</si>
  <si>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</si>
  <si>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</si>
  <si>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</si>
  <si>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</si>
  <si>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</si>
  <si>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</si>
  <si>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</si>
  <si>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</si>
  <si>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</si>
  <si>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</si>
  <si>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</si>
  <si>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</si>
  <si>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</si>
  <si>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</si>
  <si>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</si>
  <si>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</si>
  <si>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</si>
  <si>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</si>
  <si>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</si>
  <si>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</si>
  <si>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</si>
  <si>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</si>
  <si>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</si>
  <si>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</si>
  <si>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</si>
  <si>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</si>
  <si>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</si>
  <si>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</si>
  <si>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</si>
  <si>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</si>
  <si>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</si>
  <si>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</si>
  <si>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</si>
  <si>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</si>
  <si>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</si>
  <si>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</si>
  <si>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</si>
  <si>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</si>
  <si>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</si>
  <si>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</si>
  <si>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</si>
  <si>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</si>
  <si>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</si>
  <si>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</si>
  <si>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</si>
  <si>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</si>
  <si>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</si>
  <si>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</si>
  <si>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</si>
  <si>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</si>
  <si>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</si>
  <si>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</si>
  <si>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</si>
  <si>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</si>
  <si>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</si>
  <si>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</si>
  <si>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</si>
  <si>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</si>
  <si>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</si>
  <si>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</si>
  <si>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</si>
  <si>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</si>
  <si>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</si>
  <si>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</si>
  <si>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</si>
  <si>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</si>
  <si>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</si>
  <si>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</si>
  <si>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</si>
  <si>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</si>
  <si>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</si>
  <si>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</si>
  <si>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</si>
  <si>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</si>
  <si>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</si>
  <si>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</si>
  <si>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</si>
  <si>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</si>
  <si>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</si>
  <si>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</si>
  <si>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</si>
  <si>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</si>
  <si>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</si>
  <si>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</si>
  <si>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</si>
  <si>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</si>
  <si>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</si>
  <si>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</si>
  <si>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</si>
  <si>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</si>
  <si>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</si>
  <si>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</si>
  <si>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</si>
  <si>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</si>
  <si>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</si>
  <si>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</si>
  <si>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</si>
  <si>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</si>
  <si>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</si>
  <si>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</si>
  <si>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</si>
  <si>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</si>
  <si>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</si>
  <si>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</si>
  <si>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</si>
  <si>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</si>
  <si>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</si>
  <si>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</si>
  <si>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</si>
  <si>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</si>
  <si>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</si>
  <si>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</si>
  <si>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</si>
  <si>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</si>
  <si>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</si>
  <si>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</si>
  <si>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</si>
  <si>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</si>
  <si>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</si>
  <si>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</si>
  <si>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</si>
  <si>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</si>
  <si>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</si>
  <si>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</si>
  <si>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</si>
  <si>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</si>
  <si>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</si>
  <si>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</si>
  <si>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</si>
  <si>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</si>
  <si>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</si>
  <si>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</si>
  <si>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</si>
  <si>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</si>
  <si>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</si>
  <si>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</si>
  <si>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</si>
  <si>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</si>
  <si>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</si>
  <si>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</si>
  <si>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</si>
  <si>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</si>
  <si>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</si>
  <si>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</si>
  <si>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</si>
  <si>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</si>
  <si>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</si>
  <si>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</si>
  <si>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</si>
  <si>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</si>
  <si>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</si>
  <si>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</si>
  <si>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</si>
  <si>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</si>
  <si>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</si>
  <si>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</si>
  <si>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</si>
  <si>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</si>
  <si>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</si>
  <si>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</si>
  <si>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ცხრილი N1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</si>
  <si>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</si>
  <si>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სს ,,ლიბერთი ბანკი”</t>
  </si>
  <si>
    <t>ცხრილი N2</t>
  </si>
  <si>
    <t>ცხრილი N4</t>
  </si>
  <si>
    <t>ცხრილი N5</t>
  </si>
  <si>
    <t>* BNY (Nominees) Limited - ბანკის აქციებს ფლობს დეპოზიტარული ხელწერილების პროგრამის ფარგლებში,  The Bank of New York-თან გაფორმებული დეპოზიტის ხელშეკრულების  თანახმად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</si>
  <si>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</si>
  <si>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</si>
  <si>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ვლადიმერ გურგენიძე</t>
  </si>
  <si>
    <t>მალიკ იშმურატოვი</t>
  </si>
  <si>
    <t>ალექსეი იუსფინი</t>
  </si>
  <si>
    <t>მარტინ პოლ გრემი</t>
  </si>
  <si>
    <t>ნურლან აბდუოვი</t>
  </si>
  <si>
    <t>ალექსი ხოროშვილი</t>
  </si>
  <si>
    <t>ზურაბ წულაია</t>
  </si>
  <si>
    <t>ალექსანდრე ლიპარტელიანი</t>
  </si>
  <si>
    <t>არმენ მატევოსიანი</t>
  </si>
  <si>
    <t>დავით ვერულაშვილი</t>
  </si>
  <si>
    <t>დავით მელიქიძე</t>
  </si>
  <si>
    <t>ტარას ჩანტლაძე</t>
  </si>
  <si>
    <t>შშ ,,ლიბერთი ჰოლდინგ ჯორჯია"</t>
  </si>
  <si>
    <t>BNY Limited (Nominees)</t>
  </si>
  <si>
    <t>ELVIN Solutions Limited</t>
  </si>
  <si>
    <t>OLIVE Capital Management Ltd</t>
  </si>
  <si>
    <t>იაპ ვილემ როტგანსი</t>
  </si>
  <si>
    <t>დენის კოროტკოვ-კოგონოვიჩი</t>
  </si>
  <si>
    <t>X</t>
  </si>
  <si>
    <t>დანარჩენი აქციონერები (2682)</t>
  </si>
  <si>
    <t>1.3.1</t>
  </si>
  <si>
    <t>1.3.2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</si>
  <si>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</si>
  <si>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</si>
  <si>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</si>
  <si>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</si>
  <si>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</si>
  <si>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</si>
  <si>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</si>
  <si>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</si>
  <si>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1.5.4</t>
  </si>
  <si>
    <t>1.5.5</t>
  </si>
  <si>
    <t>1.5.6</t>
  </si>
  <si>
    <t>1.5.7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</si>
  <si>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</si>
  <si>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</si>
  <si>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</si>
  <si>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</si>
  <si>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</si>
  <si>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ბალანსგარეშე ანგარიშგების უწყისი *</t>
  </si>
  <si>
    <t>უცხ.ვალუტა</t>
  </si>
  <si>
    <t>მიღებული გარანტიები: **</t>
  </si>
  <si>
    <t xml:space="preserve">                          თავდებობა, სოლიდარული პასუხისმგებლობა 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</si>
  <si>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</si>
  <si>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</si>
  <si>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 xml:space="preserve">                          ფულადი სახსრები</t>
  </si>
  <si>
    <t xml:space="preserve">                          ძვირფასი ლითონები და ქვები</t>
  </si>
  <si>
    <t xml:space="preserve">                          უძრავი ქონება:</t>
  </si>
  <si>
    <t xml:space="preserve">                                                        საცხოვრებელი</t>
  </si>
  <si>
    <t xml:space="preserve">                                                        კომერციული</t>
  </si>
  <si>
    <t xml:space="preserve">                                                            კომპლექსური ტიპის უძრავი ქონება</t>
  </si>
  <si>
    <t xml:space="preserve">                                                       მიწის ნაკვეთები (შენობა ნაგებობების გარეშე)</t>
  </si>
  <si>
    <t xml:space="preserve">                                                       სხვა</t>
  </si>
  <si>
    <t xml:space="preserve">                         მოძრავი ქონება</t>
  </si>
  <si>
    <t xml:space="preserve">                         წილის გირავნობა</t>
  </si>
  <si>
    <t xml:space="preserve">                         ფასიანი ქაღალდები  </t>
  </si>
  <si>
    <t xml:space="preserve">                         სხვა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</si>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</sst>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0.0%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8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u/>
      <sz val="10"/>
      <color indexed="12"/>
      <name val="Arial"/>
      <family val="2"/>
    </font>
    <font>
      <b/>
      <sz val="10"/>
      <name val="Sylfaen"/>
      <family val="1"/>
    </font>
    <font>
      <sz val="12"/>
      <name val="Sylfaen"/>
      <family val="1"/>
    </font>
    <font>
      <sz val="10"/>
      <name val="Calibri"/>
      <family val="2"/>
      <scheme val="minor"/>
    </font>
    <font>
      <b/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8" fontId="5" fillId="2" borderId="5" xfId="0" applyNumberFormat="1" applyFont="1" applyFill="1" applyBorder="1" applyAlignment="1" applyProtection="1">
      <alignment horizontal="right"/>
    </xf>
    <xf numFmtId="38" fontId="5" fillId="2" borderId="6" xfId="0" applyNumberFormat="1" applyFont="1" applyFill="1" applyBorder="1" applyAlignment="1" applyProtection="1">
      <alignment horizontal="right"/>
    </xf>
    <xf numFmtId="38" fontId="5" fillId="0" borderId="5" xfId="0" applyNumberFormat="1" applyFont="1" applyFill="1" applyBorder="1" applyAlignment="1" applyProtection="1">
      <alignment horizontal="right"/>
      <protection locked="0"/>
    </xf>
    <xf numFmtId="38" fontId="5" fillId="0" borderId="6" xfId="0" applyNumberFormat="1" applyFont="1" applyFill="1" applyBorder="1" applyAlignment="1" applyProtection="1">
      <alignment horizontal="right"/>
      <protection locked="0"/>
    </xf>
    <xf numFmtId="38" fontId="5" fillId="2" borderId="5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2"/>
    </xf>
    <xf numFmtId="0" fontId="3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38" fontId="3" fillId="0" borderId="0" xfId="0" applyNumberFormat="1" applyFont="1" applyFill="1" applyBorder="1" applyProtection="1">
      <protection locked="0"/>
    </xf>
    <xf numFmtId="10" fontId="3" fillId="0" borderId="0" xfId="2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9" fillId="0" borderId="0" xfId="0" applyFont="1" applyFill="1" applyBorder="1" applyProtection="1">
      <protection locked="0"/>
    </xf>
    <xf numFmtId="0" fontId="8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Protection="1">
      <protection locked="0"/>
    </xf>
    <xf numFmtId="0" fontId="5" fillId="0" borderId="0" xfId="0" applyFont="1"/>
    <xf numFmtId="0" fontId="3" fillId="0" borderId="0" xfId="0" applyFont="1" applyFill="1"/>
    <xf numFmtId="0" fontId="6" fillId="0" borderId="0" xfId="0" applyFont="1" applyFill="1" applyBorder="1"/>
    <xf numFmtId="0" fontId="9" fillId="0" borderId="0" xfId="0" applyFont="1" applyFill="1"/>
    <xf numFmtId="0" fontId="3" fillId="0" borderId="0" xfId="0" applyFont="1" applyFill="1" applyProtection="1">
      <protection locked="0"/>
    </xf>
    <xf numFmtId="10" fontId="3" fillId="0" borderId="0" xfId="2" applyNumberFormat="1" applyFont="1" applyFill="1" applyProtection="1">
      <protection locked="0"/>
    </xf>
    <xf numFmtId="0" fontId="3" fillId="0" borderId="0" xfId="0" applyFont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4" fillId="0" borderId="5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38" fontId="3" fillId="0" borderId="0" xfId="0" applyNumberFormat="1" applyFont="1" applyBorder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5" xfId="0" applyFont="1" applyBorder="1"/>
    <xf numFmtId="0" fontId="8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Fill="1" applyBorder="1" applyAlignment="1">
      <alignment wrapText="1"/>
    </xf>
    <xf numFmtId="0" fontId="3" fillId="0" borderId="12" xfId="0" applyFont="1" applyFill="1" applyBorder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/>
    <xf numFmtId="0" fontId="6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5" fillId="0" borderId="7" xfId="0" applyFont="1" applyBorder="1"/>
    <xf numFmtId="10" fontId="5" fillId="0" borderId="7" xfId="2" applyNumberFormat="1" applyFont="1" applyBorder="1"/>
    <xf numFmtId="0" fontId="3" fillId="0" borderId="18" xfId="0" applyFont="1" applyBorder="1" applyAlignment="1">
      <alignment wrapText="1"/>
    </xf>
    <xf numFmtId="10" fontId="5" fillId="0" borderId="19" xfId="2" applyNumberFormat="1" applyFont="1" applyBorder="1"/>
    <xf numFmtId="0" fontId="6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 applyProtection="1">
      <alignment horizontal="left" vertical="center" indent="3"/>
    </xf>
    <xf numFmtId="0" fontId="3" fillId="0" borderId="20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7" xfId="0" applyFont="1" applyFill="1" applyBorder="1" applyProtection="1"/>
    <xf numFmtId="0" fontId="6" fillId="0" borderId="3" xfId="0" applyFont="1" applyFill="1" applyBorder="1" applyAlignment="1" applyProtection="1">
      <alignment horizontal="left" indent="1"/>
    </xf>
    <xf numFmtId="0" fontId="6" fillId="0" borderId="15" xfId="0" applyFont="1" applyFill="1" applyBorder="1" applyAlignment="1" applyProtection="1">
      <alignment horizontal="left" indent="1"/>
    </xf>
    <xf numFmtId="0" fontId="4" fillId="0" borderId="23" xfId="0" applyFont="1" applyFill="1" applyBorder="1" applyAlignment="1" applyProtection="1"/>
    <xf numFmtId="0" fontId="3" fillId="0" borderId="3" xfId="0" applyFont="1" applyFill="1" applyBorder="1"/>
    <xf numFmtId="10" fontId="5" fillId="0" borderId="5" xfId="2" applyNumberFormat="1" applyFont="1" applyFill="1" applyBorder="1"/>
    <xf numFmtId="10" fontId="5" fillId="0" borderId="18" xfId="2" applyNumberFormat="1" applyFont="1" applyFill="1" applyBorder="1"/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38" fontId="3" fillId="0" borderId="27" xfId="0" applyNumberFormat="1" applyFont="1" applyFill="1" applyBorder="1" applyAlignment="1" applyProtection="1">
      <alignment horizontal="right"/>
      <protection locked="0"/>
    </xf>
    <xf numFmtId="38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27" xfId="0" applyFont="1" applyFill="1" applyBorder="1" applyAlignment="1">
      <alignment horizontal="left" wrapText="1" indent="1"/>
    </xf>
    <xf numFmtId="38" fontId="3" fillId="2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left" wrapText="1" indent="2"/>
    </xf>
    <xf numFmtId="0" fontId="4" fillId="0" borderId="27" xfId="0" applyFont="1" applyFill="1" applyBorder="1" applyAlignment="1"/>
    <xf numFmtId="0" fontId="4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 indent="1"/>
    </xf>
    <xf numFmtId="38" fontId="3" fillId="2" borderId="27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>
      <alignment horizontal="left" wrapText="1" indent="1"/>
    </xf>
    <xf numFmtId="38" fontId="3" fillId="0" borderId="29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>
      <alignment horizontal="left"/>
    </xf>
    <xf numFmtId="38" fontId="3" fillId="2" borderId="31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38" fontId="3" fillId="0" borderId="25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>
      <alignment horizontal="left" wrapText="1" indent="1"/>
    </xf>
    <xf numFmtId="38" fontId="3" fillId="0" borderId="33" xfId="0" applyNumberFormat="1" applyFont="1" applyFill="1" applyBorder="1" applyAlignment="1" applyProtection="1">
      <alignment horizontal="right"/>
      <protection locked="0"/>
    </xf>
    <xf numFmtId="38" fontId="3" fillId="0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center" vertical="center" wrapText="1"/>
    </xf>
    <xf numFmtId="38" fontId="3" fillId="2" borderId="29" xfId="0" applyNumberFormat="1" applyFont="1" applyFill="1" applyBorder="1" applyAlignment="1">
      <alignment horizontal="right"/>
    </xf>
    <xf numFmtId="38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35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indent="1"/>
    </xf>
    <xf numFmtId="38" fontId="3" fillId="0" borderId="38" xfId="0" applyNumberFormat="1" applyFont="1" applyFill="1" applyBorder="1" applyAlignment="1" applyProtection="1">
      <alignment horizontal="right"/>
      <protection locked="0"/>
    </xf>
    <xf numFmtId="0" fontId="3" fillId="0" borderId="39" xfId="0" applyFont="1" applyFill="1" applyBorder="1" applyAlignment="1">
      <alignment horizontal="left" indent="1"/>
    </xf>
    <xf numFmtId="0" fontId="3" fillId="0" borderId="41" xfId="0" applyFont="1" applyFill="1" applyBorder="1" applyAlignment="1">
      <alignment horizontal="left" indent="1"/>
    </xf>
    <xf numFmtId="0" fontId="3" fillId="0" borderId="35" xfId="0" applyFont="1" applyFill="1" applyBorder="1" applyAlignment="1">
      <alignment horizontal="left" indent="1"/>
    </xf>
    <xf numFmtId="0" fontId="3" fillId="0" borderId="37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0" fontId="4" fillId="0" borderId="45" xfId="0" applyFont="1" applyFill="1" applyBorder="1" applyAlignment="1"/>
    <xf numFmtId="38" fontId="3" fillId="2" borderId="45" xfId="0" applyNumberFormat="1" applyFont="1" applyFill="1" applyBorder="1" applyAlignment="1">
      <alignment horizontal="right"/>
    </xf>
    <xf numFmtId="38" fontId="11" fillId="2" borderId="5" xfId="0" applyNumberFormat="1" applyFont="1" applyFill="1" applyBorder="1" applyAlignment="1" applyProtection="1">
      <alignment horizontal="right"/>
    </xf>
    <xf numFmtId="38" fontId="11" fillId="0" borderId="5" xfId="0" applyNumberFormat="1" applyFont="1" applyFill="1" applyBorder="1" applyAlignment="1" applyProtection="1">
      <alignment horizontal="right"/>
      <protection locked="0"/>
    </xf>
    <xf numFmtId="38" fontId="11" fillId="2" borderId="18" xfId="0" applyNumberFormat="1" applyFont="1" applyFill="1" applyBorder="1" applyAlignment="1" applyProtection="1">
      <alignment horizontal="right"/>
    </xf>
    <xf numFmtId="38" fontId="11" fillId="2" borderId="7" xfId="0" applyNumberFormat="1" applyFont="1" applyFill="1" applyBorder="1" applyAlignment="1" applyProtection="1">
      <alignment horizontal="right"/>
    </xf>
    <xf numFmtId="38" fontId="11" fillId="0" borderId="7" xfId="0" applyNumberFormat="1" applyFont="1" applyFill="1" applyBorder="1" applyAlignment="1" applyProtection="1">
      <alignment horizontal="right"/>
      <protection locked="0"/>
    </xf>
    <xf numFmtId="38" fontId="11" fillId="2" borderId="19" xfId="0" applyNumberFormat="1" applyFont="1" applyFill="1" applyBorder="1" applyAlignment="1" applyProtection="1">
      <alignment horizontal="right"/>
    </xf>
    <xf numFmtId="38" fontId="3" fillId="2" borderId="28" xfId="0" applyNumberFormat="1" applyFont="1" applyFill="1" applyBorder="1" applyAlignment="1">
      <alignment horizontal="right"/>
    </xf>
    <xf numFmtId="38" fontId="3" fillId="2" borderId="28" xfId="0" applyNumberFormat="1" applyFont="1" applyFill="1" applyBorder="1" applyAlignment="1" applyProtection="1">
      <alignment horizontal="right"/>
    </xf>
    <xf numFmtId="38" fontId="3" fillId="3" borderId="28" xfId="0" applyNumberFormat="1" applyFont="1" applyFill="1" applyBorder="1" applyAlignment="1" applyProtection="1">
      <alignment horizontal="right"/>
      <protection locked="0"/>
    </xf>
    <xf numFmtId="38" fontId="3" fillId="2" borderId="28" xfId="0" applyNumberFormat="1" applyFont="1" applyFill="1" applyBorder="1" applyAlignment="1" applyProtection="1">
      <alignment horizontal="right"/>
      <protection locked="0"/>
    </xf>
    <xf numFmtId="38" fontId="3" fillId="2" borderId="30" xfId="0" applyNumberFormat="1" applyFont="1" applyFill="1" applyBorder="1" applyAlignment="1">
      <alignment horizontal="right"/>
    </xf>
    <xf numFmtId="38" fontId="3" fillId="2" borderId="32" xfId="0" applyNumberFormat="1" applyFont="1" applyFill="1" applyBorder="1" applyAlignment="1">
      <alignment horizontal="right"/>
    </xf>
    <xf numFmtId="38" fontId="3" fillId="3" borderId="26" xfId="0" applyNumberFormat="1" applyFont="1" applyFill="1" applyBorder="1" applyAlignment="1" applyProtection="1">
      <alignment horizontal="right"/>
      <protection locked="0"/>
    </xf>
    <xf numFmtId="38" fontId="3" fillId="2" borderId="34" xfId="0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38" fontId="3" fillId="2" borderId="46" xfId="0" applyNumberFormat="1" applyFont="1" applyFill="1" applyBorder="1" applyAlignment="1">
      <alignment horizontal="right"/>
    </xf>
    <xf numFmtId="38" fontId="3" fillId="2" borderId="38" xfId="0" applyNumberFormat="1" applyFont="1" applyFill="1" applyBorder="1" applyAlignment="1">
      <alignment horizontal="right"/>
    </xf>
    <xf numFmtId="38" fontId="3" fillId="2" borderId="38" xfId="0" applyNumberFormat="1" applyFont="1" applyFill="1" applyBorder="1" applyAlignment="1" applyProtection="1">
      <alignment horizontal="right"/>
    </xf>
    <xf numFmtId="38" fontId="3" fillId="3" borderId="38" xfId="0" applyNumberFormat="1" applyFont="1" applyFill="1" applyBorder="1" applyAlignment="1" applyProtection="1">
      <alignment horizontal="right"/>
      <protection locked="0"/>
    </xf>
    <xf numFmtId="38" fontId="3" fillId="2" borderId="38" xfId="0" applyNumberFormat="1" applyFont="1" applyFill="1" applyBorder="1" applyAlignment="1" applyProtection="1">
      <alignment horizontal="right"/>
      <protection locked="0"/>
    </xf>
    <xf numFmtId="38" fontId="3" fillId="2" borderId="40" xfId="0" applyNumberFormat="1" applyFont="1" applyFill="1" applyBorder="1" applyAlignment="1">
      <alignment horizontal="right"/>
    </xf>
    <xf numFmtId="38" fontId="3" fillId="2" borderId="42" xfId="0" applyNumberFormat="1" applyFont="1" applyFill="1" applyBorder="1" applyAlignment="1">
      <alignment horizontal="right"/>
    </xf>
    <xf numFmtId="38" fontId="3" fillId="3" borderId="36" xfId="0" applyNumberFormat="1" applyFont="1" applyFill="1" applyBorder="1" applyAlignment="1" applyProtection="1">
      <alignment horizontal="right"/>
      <protection locked="0"/>
    </xf>
    <xf numFmtId="38" fontId="3" fillId="2" borderId="43" xfId="0" applyNumberFormat="1" applyFont="1" applyFill="1" applyBorder="1" applyAlignment="1">
      <alignment horizontal="right"/>
    </xf>
    <xf numFmtId="38" fontId="3" fillId="0" borderId="38" xfId="0" applyNumberFormat="1" applyFont="1" applyFill="1" applyBorder="1" applyAlignment="1">
      <alignment horizontal="right"/>
    </xf>
    <xf numFmtId="38" fontId="3" fillId="2" borderId="47" xfId="0" applyNumberFormat="1" applyFont="1" applyFill="1" applyBorder="1" applyAlignment="1">
      <alignment horizontal="right"/>
    </xf>
    <xf numFmtId="0" fontId="3" fillId="0" borderId="10" xfId="0" applyFont="1" applyFill="1" applyBorder="1" applyAlignment="1"/>
    <xf numFmtId="0" fontId="3" fillId="0" borderId="8" xfId="0" applyFont="1" applyFill="1" applyBorder="1" applyAlignment="1"/>
    <xf numFmtId="166" fontId="3" fillId="0" borderId="10" xfId="2" applyNumberFormat="1" applyFont="1" applyFill="1" applyBorder="1" applyAlignment="1"/>
    <xf numFmtId="10" fontId="3" fillId="0" borderId="8" xfId="2" applyNumberFormat="1" applyFont="1" applyFill="1" applyBorder="1" applyAlignment="1"/>
    <xf numFmtId="10" fontId="3" fillId="0" borderId="11" xfId="2" applyNumberFormat="1" applyFont="1" applyFill="1" applyBorder="1" applyAlignment="1"/>
    <xf numFmtId="10" fontId="3" fillId="0" borderId="10" xfId="2" applyNumberFormat="1" applyFont="1" applyFill="1" applyBorder="1" applyAlignment="1"/>
    <xf numFmtId="0" fontId="3" fillId="0" borderId="5" xfId="0" applyFont="1" applyFill="1" applyBorder="1" applyProtection="1">
      <protection locked="0"/>
    </xf>
    <xf numFmtId="0" fontId="3" fillId="0" borderId="48" xfId="0" applyFont="1" applyFill="1" applyBorder="1" applyProtection="1">
      <protection locked="0"/>
    </xf>
    <xf numFmtId="0" fontId="3" fillId="0" borderId="48" xfId="0" applyFont="1" applyFill="1" applyBorder="1" applyAlignment="1">
      <alignment wrapText="1"/>
    </xf>
    <xf numFmtId="0" fontId="14" fillId="0" borderId="0" xfId="0" applyFont="1" applyFill="1" applyBorder="1" applyProtection="1"/>
    <xf numFmtId="0" fontId="15" fillId="0" borderId="0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Border="1" applyProtection="1"/>
    <xf numFmtId="0" fontId="15" fillId="0" borderId="0" xfId="0" applyFont="1" applyFill="1"/>
    <xf numFmtId="0" fontId="16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7" fillId="0" borderId="0" xfId="0" applyFont="1" applyFill="1"/>
    <xf numFmtId="0" fontId="19" fillId="0" borderId="1" xfId="3" applyFont="1" applyFill="1" applyBorder="1" applyAlignment="1" applyProtection="1">
      <alignment horizontal="center"/>
    </xf>
    <xf numFmtId="0" fontId="15" fillId="0" borderId="17" xfId="0" applyFont="1" applyFill="1" applyBorder="1"/>
    <xf numFmtId="0" fontId="3" fillId="0" borderId="3" xfId="0" applyFont="1" applyFill="1" applyBorder="1" applyAlignment="1">
      <alignment horizontal="left" indent="1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0" xfId="0" applyFont="1" applyFill="1" applyProtection="1"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8" fontId="3" fillId="2" borderId="5" xfId="0" applyNumberFormat="1" applyFont="1" applyFill="1" applyBorder="1" applyAlignment="1" applyProtection="1">
      <alignment horizontal="right"/>
    </xf>
    <xf numFmtId="38" fontId="3" fillId="2" borderId="7" xfId="0" applyNumberFormat="1" applyFont="1" applyFill="1" applyBorder="1" applyAlignment="1" applyProtection="1">
      <alignment horizontal="right"/>
    </xf>
    <xf numFmtId="0" fontId="21" fillId="0" borderId="5" xfId="0" applyFont="1" applyFill="1" applyBorder="1" applyAlignment="1" applyProtection="1">
      <alignment horizontal="left" indent="1"/>
      <protection locked="0"/>
    </xf>
    <xf numFmtId="38" fontId="3" fillId="0" borderId="5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 applyProtection="1">
      <alignment horizontal="left" indent="1"/>
      <protection locked="0"/>
    </xf>
    <xf numFmtId="0" fontId="9" fillId="0" borderId="5" xfId="0" applyFont="1" applyFill="1" applyBorder="1" applyAlignment="1" applyProtection="1">
      <alignment horizontal="left" vertical="center" indent="1"/>
      <protection locked="0"/>
    </xf>
    <xf numFmtId="0" fontId="21" fillId="0" borderId="5" xfId="0" applyFont="1" applyFill="1" applyBorder="1" applyAlignment="1" applyProtection="1">
      <alignment horizontal="left" vertical="center" indent="1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indent="1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38" fontId="3" fillId="2" borderId="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indent="1"/>
    </xf>
    <xf numFmtId="0" fontId="4" fillId="0" borderId="18" xfId="0" applyFont="1" applyFill="1" applyBorder="1" applyAlignment="1" applyProtection="1">
      <alignment horizontal="left"/>
      <protection locked="0"/>
    </xf>
    <xf numFmtId="38" fontId="3" fillId="2" borderId="18" xfId="0" applyNumberFormat="1" applyFont="1" applyFill="1" applyBorder="1" applyAlignment="1">
      <alignment horizontal="right"/>
    </xf>
    <xf numFmtId="38" fontId="3" fillId="2" borderId="18" xfId="0" applyNumberFormat="1" applyFont="1" applyFill="1" applyBorder="1" applyAlignment="1" applyProtection="1">
      <alignment horizontal="right"/>
    </xf>
    <xf numFmtId="38" fontId="3" fillId="2" borderId="19" xfId="0" applyNumberFormat="1" applyFont="1" applyFill="1" applyBorder="1" applyAlignment="1" applyProtection="1">
      <alignment horizontal="right"/>
    </xf>
    <xf numFmtId="0" fontId="3" fillId="0" borderId="49" xfId="0" applyFont="1" applyBorder="1"/>
    <xf numFmtId="0" fontId="3" fillId="0" borderId="50" xfId="0" applyFont="1" applyBorder="1"/>
    <xf numFmtId="0" fontId="3" fillId="0" borderId="52" xfId="0" applyFont="1" applyFill="1" applyBorder="1" applyProtection="1">
      <protection locked="0"/>
    </xf>
    <xf numFmtId="14" fontId="15" fillId="0" borderId="0" xfId="0" applyNumberFormat="1" applyFont="1" applyFill="1" applyBorder="1" applyAlignment="1" applyProtection="1">
      <alignment horizontal="left"/>
    </xf>
    <xf numFmtId="38" fontId="11" fillId="2" borderId="6" xfId="0" applyNumberFormat="1" applyFont="1" applyFill="1" applyBorder="1" applyAlignment="1" applyProtection="1">
      <alignment horizontal="right"/>
    </xf>
    <xf numFmtId="38" fontId="11" fillId="2" borderId="24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left"/>
    </xf>
    <xf numFmtId="0" fontId="10" fillId="0" borderId="22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/>
    <xf numFmtId="0" fontId="3" fillId="0" borderId="0" xfId="0" applyFont="1" applyAlignment="1"/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15" fillId="0" borderId="1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2" xfId="0" applyFont="1" applyFill="1" applyBorder="1" applyAlignment="1"/>
    <xf numFmtId="0" fontId="4" fillId="0" borderId="14" xfId="0" applyFont="1" applyFill="1" applyBorder="1" applyAlignment="1">
      <alignment wrapText="1"/>
    </xf>
    <xf numFmtId="0" fontId="3" fillId="0" borderId="7" xfId="0" applyFont="1" applyFill="1" applyBorder="1" applyAlignment="1"/>
    <xf numFmtId="0" fontId="4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51" xfId="0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left"/>
    </xf>
    <xf numFmtId="10" fontId="5" fillId="0" borderId="7" xfId="2" applyNumberFormat="1" applyFont="1" applyFill="1" applyBorder="1"/>
  </cellXfs>
  <cellStyles count="4">
    <cellStyle name="Hyperlink" xfId="3" builtinId="8"/>
    <cellStyle name="Normal" xfId="0" builtinId="0"/>
    <cellStyle name="Normal_Casestdy draft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\My%20Documents\E%20R%20O%20V%20N%20U%20L%20I-Arq\Decree%23145-gamoqveyneba\ARQIVI_Sajaro\sajaro%209%20tve%202016\TRG-BBB-QQ-YYYYMM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"/>
      <sheetName val="RI"/>
      <sheetName val="RC-O"/>
      <sheetName val="ratio"/>
      <sheetName val="info"/>
    </sheetNames>
    <sheetDataSet>
      <sheetData sheetId="0">
        <row r="42">
          <cell r="A42" t="str">
            <v>*</v>
          </cell>
          <cell r="B42" t="str">
    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R18" sqref="R18"/>
    </sheetView>
  </sheetViews>
  <sheetFormatPr defaultRowHeight="12.75" x14ac:dyDescent="0.2"/>
  <cols>
    <col min="1" max="1" width="7.140625" style="11" bestFit="1" customWidth="1"/>
    <col min="2" max="2" width="52.140625" style="11" customWidth="1"/>
    <col min="3" max="3" width="12.85546875" style="11" bestFit="1" customWidth="1"/>
    <col min="4" max="4" width="11.42578125" style="11" bestFit="1" customWidth="1"/>
    <col min="5" max="6" width="12.85546875" style="11" bestFit="1" customWidth="1"/>
    <col min="7" max="7" width="11.42578125" style="11" bestFit="1" customWidth="1"/>
    <col min="8" max="8" width="12.85546875" style="11" bestFit="1" customWidth="1"/>
    <col min="9" max="16384" width="9.140625" style="11"/>
  </cols>
  <sheetData>
    <row r="1" spans="1:9" ht="13.5" customHeight="1" x14ac:dyDescent="0.3">
      <c r="B1" s="191"/>
      <c r="C1" s="191"/>
      <c r="D1" s="191"/>
      <c r="E1" s="191"/>
      <c r="F1" s="191"/>
      <c r="G1" s="191"/>
      <c r="H1" s="191"/>
    </row>
    <row r="2" spans="1:9" x14ac:dyDescent="0.2">
      <c r="A2" s="12" t="s">
        <v>123</v>
      </c>
      <c r="B2" s="51" t="s">
        <v>183</v>
      </c>
      <c r="C2" s="13"/>
      <c r="D2" s="13"/>
      <c r="E2" s="13"/>
      <c r="H2" s="14" t="s">
        <v>181</v>
      </c>
      <c r="I2" s="13"/>
    </row>
    <row r="3" spans="1:9" x14ac:dyDescent="0.2">
      <c r="A3" s="12" t="s">
        <v>135</v>
      </c>
      <c r="B3" s="52">
        <v>42643</v>
      </c>
      <c r="C3" s="13"/>
      <c r="D3" s="15"/>
      <c r="E3" s="15"/>
      <c r="F3" s="16"/>
      <c r="G3" s="13"/>
      <c r="H3" s="14"/>
      <c r="I3" s="13"/>
    </row>
    <row r="4" spans="1:9" ht="16.5" thickBot="1" x14ac:dyDescent="0.25">
      <c r="A4" s="17"/>
      <c r="B4" s="64" t="s">
        <v>150</v>
      </c>
      <c r="D4" s="16"/>
      <c r="E4" s="16"/>
      <c r="F4" s="13"/>
      <c r="G4" s="13"/>
      <c r="H4" s="18" t="s">
        <v>124</v>
      </c>
      <c r="I4" s="13"/>
    </row>
    <row r="5" spans="1:9" ht="15" x14ac:dyDescent="0.25">
      <c r="A5" s="67"/>
      <c r="B5" s="68"/>
      <c r="C5" s="188" t="s">
        <v>138</v>
      </c>
      <c r="D5" s="188"/>
      <c r="E5" s="188"/>
      <c r="F5" s="189" t="s">
        <v>151</v>
      </c>
      <c r="G5" s="189"/>
      <c r="H5" s="190"/>
      <c r="I5" s="13"/>
    </row>
    <row r="6" spans="1:9" ht="15" x14ac:dyDescent="0.25">
      <c r="A6" s="69" t="s">
        <v>109</v>
      </c>
      <c r="B6" s="19" t="s">
        <v>132</v>
      </c>
      <c r="C6" s="20" t="s">
        <v>165</v>
      </c>
      <c r="D6" s="20" t="s">
        <v>180</v>
      </c>
      <c r="E6" s="20" t="s">
        <v>166</v>
      </c>
      <c r="F6" s="20" t="s">
        <v>165</v>
      </c>
      <c r="G6" s="20" t="s">
        <v>180</v>
      </c>
      <c r="H6" s="62" t="s">
        <v>166</v>
      </c>
      <c r="I6" s="13"/>
    </row>
    <row r="7" spans="1:9" ht="15" customHeight="1" x14ac:dyDescent="0.2">
      <c r="A7" s="69">
        <v>1</v>
      </c>
      <c r="B7" s="9" t="s">
        <v>136</v>
      </c>
      <c r="C7" s="4">
        <v>102317261</v>
      </c>
      <c r="D7" s="4">
        <v>33269372</v>
      </c>
      <c r="E7" s="112">
        <v>135586633</v>
      </c>
      <c r="F7" s="5">
        <v>88419149</v>
      </c>
      <c r="G7" s="4">
        <v>41077063</v>
      </c>
      <c r="H7" s="115">
        <v>129496212</v>
      </c>
      <c r="I7" s="13"/>
    </row>
    <row r="8" spans="1:9" ht="15" customHeight="1" x14ac:dyDescent="0.2">
      <c r="A8" s="69">
        <v>2</v>
      </c>
      <c r="B8" s="9" t="s">
        <v>154</v>
      </c>
      <c r="C8" s="4">
        <v>33092648</v>
      </c>
      <c r="D8" s="4">
        <v>289876525</v>
      </c>
      <c r="E8" s="112">
        <v>322969173</v>
      </c>
      <c r="F8" s="5">
        <v>78133085</v>
      </c>
      <c r="G8" s="4">
        <v>222613258</v>
      </c>
      <c r="H8" s="115">
        <v>300746343</v>
      </c>
      <c r="I8" s="13"/>
    </row>
    <row r="9" spans="1:9" ht="15" customHeight="1" x14ac:dyDescent="0.2">
      <c r="A9" s="69">
        <v>3</v>
      </c>
      <c r="B9" s="9" t="s">
        <v>155</v>
      </c>
      <c r="C9" s="4">
        <v>715758</v>
      </c>
      <c r="D9" s="4">
        <v>22313449</v>
      </c>
      <c r="E9" s="112">
        <v>23029207</v>
      </c>
      <c r="F9" s="5">
        <v>588701</v>
      </c>
      <c r="G9" s="4">
        <v>31050989</v>
      </c>
      <c r="H9" s="115">
        <v>31639690</v>
      </c>
      <c r="I9" s="13"/>
    </row>
    <row r="10" spans="1:9" ht="15" customHeight="1" x14ac:dyDescent="0.2">
      <c r="A10" s="69">
        <v>4</v>
      </c>
      <c r="B10" s="9" t="s">
        <v>140</v>
      </c>
      <c r="C10" s="4">
        <v>0</v>
      </c>
      <c r="D10" s="4">
        <v>0</v>
      </c>
      <c r="E10" s="112">
        <v>0</v>
      </c>
      <c r="F10" s="5">
        <v>0</v>
      </c>
      <c r="G10" s="4">
        <v>0</v>
      </c>
      <c r="H10" s="115">
        <v>0</v>
      </c>
      <c r="I10" s="13"/>
    </row>
    <row r="11" spans="1:9" ht="15" customHeight="1" x14ac:dyDescent="0.2">
      <c r="A11" s="69">
        <v>5</v>
      </c>
      <c r="B11" s="9" t="s">
        <v>141</v>
      </c>
      <c r="C11" s="4">
        <v>225056354</v>
      </c>
      <c r="D11" s="4">
        <v>0</v>
      </c>
      <c r="E11" s="112">
        <v>225056354</v>
      </c>
      <c r="F11" s="5">
        <v>208459081</v>
      </c>
      <c r="G11" s="4">
        <v>0</v>
      </c>
      <c r="H11" s="115">
        <v>208459081</v>
      </c>
      <c r="I11" s="13"/>
    </row>
    <row r="12" spans="1:9" ht="15" customHeight="1" x14ac:dyDescent="0.2">
      <c r="A12" s="69">
        <v>6.1</v>
      </c>
      <c r="B12" s="10" t="s">
        <v>156</v>
      </c>
      <c r="C12" s="4">
        <v>769026274.99454963</v>
      </c>
      <c r="D12" s="4">
        <v>23722173.99342294</v>
      </c>
      <c r="E12" s="112">
        <v>792748448.98797262</v>
      </c>
      <c r="F12" s="5">
        <v>723812501.00002229</v>
      </c>
      <c r="G12" s="4">
        <v>29560459.532609995</v>
      </c>
      <c r="H12" s="115">
        <v>753372960.53263223</v>
      </c>
      <c r="I12" s="13"/>
    </row>
    <row r="13" spans="1:9" ht="15" customHeight="1" x14ac:dyDescent="0.2">
      <c r="A13" s="69">
        <v>6.2</v>
      </c>
      <c r="B13" s="10" t="s">
        <v>157</v>
      </c>
      <c r="C13" s="4">
        <v>-77711762.566246107</v>
      </c>
      <c r="D13" s="4">
        <v>-2276597.45964758</v>
      </c>
      <c r="E13" s="112">
        <v>-79988360.025893688</v>
      </c>
      <c r="F13" s="5">
        <v>-62000208.229959883</v>
      </c>
      <c r="G13" s="4">
        <v>-2241528.2793062809</v>
      </c>
      <c r="H13" s="115">
        <v>-64241736.50926616</v>
      </c>
      <c r="I13" s="13"/>
    </row>
    <row r="14" spans="1:9" ht="15" customHeight="1" x14ac:dyDescent="0.2">
      <c r="A14" s="69">
        <v>6</v>
      </c>
      <c r="B14" s="9" t="s">
        <v>158</v>
      </c>
      <c r="C14" s="4">
        <v>691314512.42830348</v>
      </c>
      <c r="D14" s="4">
        <v>21445576.533775359</v>
      </c>
      <c r="E14" s="112">
        <v>712760088.96207881</v>
      </c>
      <c r="F14" s="5">
        <v>661812292.77006245</v>
      </c>
      <c r="G14" s="4">
        <v>27318931.253303714</v>
      </c>
      <c r="H14" s="115">
        <v>689131224.02336621</v>
      </c>
      <c r="I14" s="13"/>
    </row>
    <row r="15" spans="1:9" ht="15" customHeight="1" x14ac:dyDescent="0.2">
      <c r="A15" s="69">
        <v>7</v>
      </c>
      <c r="B15" s="9" t="s">
        <v>159</v>
      </c>
      <c r="C15" s="4">
        <v>9644728</v>
      </c>
      <c r="D15" s="4">
        <v>354461</v>
      </c>
      <c r="E15" s="112">
        <v>9999189</v>
      </c>
      <c r="F15" s="5">
        <v>9882888</v>
      </c>
      <c r="G15" s="4">
        <v>834816</v>
      </c>
      <c r="H15" s="115">
        <v>10717704</v>
      </c>
      <c r="I15" s="13"/>
    </row>
    <row r="16" spans="1:9" ht="15" customHeight="1" x14ac:dyDescent="0.2">
      <c r="A16" s="69">
        <v>8</v>
      </c>
      <c r="B16" s="9" t="s">
        <v>148</v>
      </c>
      <c r="C16" s="4">
        <v>460299</v>
      </c>
      <c r="D16" s="4" t="s">
        <v>208</v>
      </c>
      <c r="E16" s="112">
        <v>460299</v>
      </c>
      <c r="F16" s="5">
        <v>575307</v>
      </c>
      <c r="G16" s="4" t="s">
        <v>208</v>
      </c>
      <c r="H16" s="115">
        <v>575307</v>
      </c>
      <c r="I16" s="13"/>
    </row>
    <row r="17" spans="1:9" ht="15" customHeight="1" x14ac:dyDescent="0.2">
      <c r="A17" s="69">
        <v>9</v>
      </c>
      <c r="B17" s="9" t="s">
        <v>152</v>
      </c>
      <c r="C17" s="4">
        <v>147088</v>
      </c>
      <c r="D17" s="4">
        <v>139826</v>
      </c>
      <c r="E17" s="112">
        <v>286914</v>
      </c>
      <c r="F17" s="5">
        <v>1634275</v>
      </c>
      <c r="G17" s="4">
        <v>101218</v>
      </c>
      <c r="H17" s="115">
        <v>1735493</v>
      </c>
      <c r="I17" s="13"/>
    </row>
    <row r="18" spans="1:9" ht="15" customHeight="1" x14ac:dyDescent="0.2">
      <c r="A18" s="69">
        <v>10</v>
      </c>
      <c r="B18" s="9" t="s">
        <v>149</v>
      </c>
      <c r="C18" s="4">
        <v>150317742</v>
      </c>
      <c r="D18" s="4" t="s">
        <v>208</v>
      </c>
      <c r="E18" s="112">
        <v>150317742</v>
      </c>
      <c r="F18" s="5">
        <v>151543763</v>
      </c>
      <c r="G18" s="4" t="s">
        <v>208</v>
      </c>
      <c r="H18" s="115">
        <v>151543763</v>
      </c>
      <c r="I18" s="13"/>
    </row>
    <row r="19" spans="1:9" ht="15" customHeight="1" x14ac:dyDescent="0.2">
      <c r="A19" s="69">
        <v>11</v>
      </c>
      <c r="B19" s="9" t="s">
        <v>160</v>
      </c>
      <c r="C19" s="4">
        <v>18379959</v>
      </c>
      <c r="D19" s="4">
        <v>12903359</v>
      </c>
      <c r="E19" s="112">
        <v>31283318</v>
      </c>
      <c r="F19" s="5">
        <v>30492748</v>
      </c>
      <c r="G19" s="4">
        <v>5781181</v>
      </c>
      <c r="H19" s="115">
        <v>36273929</v>
      </c>
      <c r="I19" s="13"/>
    </row>
    <row r="20" spans="1:9" ht="15" customHeight="1" x14ac:dyDescent="0.2">
      <c r="A20" s="69">
        <v>12</v>
      </c>
      <c r="B20" s="21" t="s">
        <v>133</v>
      </c>
      <c r="C20" s="112">
        <v>1231446349.4283035</v>
      </c>
      <c r="D20" s="112">
        <v>380302568.53377533</v>
      </c>
      <c r="E20" s="112">
        <v>1611748917.9620788</v>
      </c>
      <c r="F20" s="185">
        <v>1231541289.7700624</v>
      </c>
      <c r="G20" s="112">
        <v>328777456.25330371</v>
      </c>
      <c r="H20" s="115">
        <v>1560318746.0233662</v>
      </c>
      <c r="I20" s="13"/>
    </row>
    <row r="21" spans="1:9" ht="15" customHeight="1" x14ac:dyDescent="0.25">
      <c r="A21" s="69"/>
      <c r="B21" s="19" t="s">
        <v>129</v>
      </c>
      <c r="C21" s="6"/>
      <c r="D21" s="6"/>
      <c r="E21" s="113"/>
      <c r="F21" s="7"/>
      <c r="G21" s="6"/>
      <c r="H21" s="116"/>
      <c r="I21" s="13"/>
    </row>
    <row r="22" spans="1:9" ht="15" customHeight="1" x14ac:dyDescent="0.2">
      <c r="A22" s="69">
        <v>13</v>
      </c>
      <c r="B22" s="9" t="s">
        <v>126</v>
      </c>
      <c r="C22" s="4">
        <v>777024</v>
      </c>
      <c r="D22" s="4">
        <v>3296140</v>
      </c>
      <c r="E22" s="112">
        <v>4073164</v>
      </c>
      <c r="F22" s="5">
        <v>665477</v>
      </c>
      <c r="G22" s="4">
        <v>3685245</v>
      </c>
      <c r="H22" s="115">
        <v>4350722</v>
      </c>
      <c r="I22" s="13"/>
    </row>
    <row r="23" spans="1:9" ht="15" customHeight="1" x14ac:dyDescent="0.2">
      <c r="A23" s="69">
        <v>14</v>
      </c>
      <c r="B23" s="9" t="s">
        <v>139</v>
      </c>
      <c r="C23" s="4">
        <v>400208140</v>
      </c>
      <c r="D23" s="4">
        <v>105878527</v>
      </c>
      <c r="E23" s="112">
        <v>506086667</v>
      </c>
      <c r="F23" s="5">
        <v>516011068</v>
      </c>
      <c r="G23" s="4">
        <v>78792399</v>
      </c>
      <c r="H23" s="115">
        <v>594803467</v>
      </c>
      <c r="I23" s="13"/>
    </row>
    <row r="24" spans="1:9" ht="15" customHeight="1" x14ac:dyDescent="0.2">
      <c r="A24" s="69">
        <v>15</v>
      </c>
      <c r="B24" s="9" t="s">
        <v>161</v>
      </c>
      <c r="C24" s="4">
        <v>89531906</v>
      </c>
      <c r="D24" s="4">
        <v>54354232</v>
      </c>
      <c r="E24" s="112">
        <v>143886138</v>
      </c>
      <c r="F24" s="5">
        <v>70337726</v>
      </c>
      <c r="G24" s="4">
        <v>50709843</v>
      </c>
      <c r="H24" s="115">
        <v>121047569</v>
      </c>
      <c r="I24" s="13"/>
    </row>
    <row r="25" spans="1:9" ht="15" customHeight="1" x14ac:dyDescent="0.2">
      <c r="A25" s="69">
        <v>16</v>
      </c>
      <c r="B25" s="9" t="s">
        <v>127</v>
      </c>
      <c r="C25" s="4">
        <v>442287188</v>
      </c>
      <c r="D25" s="4">
        <v>189079088</v>
      </c>
      <c r="E25" s="112">
        <v>631366276</v>
      </c>
      <c r="F25" s="5">
        <v>369058717</v>
      </c>
      <c r="G25" s="4">
        <v>225167742</v>
      </c>
      <c r="H25" s="115">
        <v>594226459</v>
      </c>
      <c r="I25" s="13"/>
    </row>
    <row r="26" spans="1:9" ht="15" customHeight="1" x14ac:dyDescent="0.2">
      <c r="A26" s="69">
        <v>17</v>
      </c>
      <c r="B26" s="9" t="s">
        <v>137</v>
      </c>
      <c r="C26" s="6">
        <v>0</v>
      </c>
      <c r="D26" s="6">
        <v>1192573.9999999974</v>
      </c>
      <c r="E26" s="112">
        <v>1192573.9999999974</v>
      </c>
      <c r="F26" s="7">
        <v>0</v>
      </c>
      <c r="G26" s="6">
        <v>0</v>
      </c>
      <c r="H26" s="115">
        <v>0</v>
      </c>
      <c r="I26" s="13"/>
    </row>
    <row r="27" spans="1:9" ht="15" customHeight="1" x14ac:dyDescent="0.2">
      <c r="A27" s="69">
        <v>18</v>
      </c>
      <c r="B27" s="9" t="s">
        <v>162</v>
      </c>
      <c r="C27" s="4">
        <v>0</v>
      </c>
      <c r="D27" s="4">
        <v>0</v>
      </c>
      <c r="E27" s="112">
        <v>0</v>
      </c>
      <c r="F27" s="5">
        <v>0</v>
      </c>
      <c r="G27" s="4">
        <v>0</v>
      </c>
      <c r="H27" s="115">
        <v>0</v>
      </c>
      <c r="I27" s="13"/>
    </row>
    <row r="28" spans="1:9" ht="15" customHeight="1" x14ac:dyDescent="0.2">
      <c r="A28" s="69">
        <v>19</v>
      </c>
      <c r="B28" s="9" t="s">
        <v>163</v>
      </c>
      <c r="C28" s="4">
        <v>5375108</v>
      </c>
      <c r="D28" s="4">
        <v>2450465</v>
      </c>
      <c r="E28" s="112">
        <v>7825573</v>
      </c>
      <c r="F28" s="5">
        <v>3612464</v>
      </c>
      <c r="G28" s="4">
        <v>3687313</v>
      </c>
      <c r="H28" s="115">
        <v>7299777</v>
      </c>
      <c r="I28" s="13"/>
    </row>
    <row r="29" spans="1:9" ht="15" customHeight="1" x14ac:dyDescent="0.2">
      <c r="A29" s="69">
        <v>20</v>
      </c>
      <c r="B29" s="9" t="s">
        <v>164</v>
      </c>
      <c r="C29" s="4">
        <v>59175842</v>
      </c>
      <c r="D29" s="4">
        <v>2448560</v>
      </c>
      <c r="E29" s="112">
        <v>61624402</v>
      </c>
      <c r="F29" s="5">
        <v>17821987</v>
      </c>
      <c r="G29" s="4">
        <v>2105219</v>
      </c>
      <c r="H29" s="115">
        <v>19927206</v>
      </c>
      <c r="I29" s="13"/>
    </row>
    <row r="30" spans="1:9" ht="15" customHeight="1" x14ac:dyDescent="0.2">
      <c r="A30" s="69">
        <v>21</v>
      </c>
      <c r="B30" s="9" t="s">
        <v>130</v>
      </c>
      <c r="C30" s="4">
        <v>16175800</v>
      </c>
      <c r="D30" s="4">
        <v>66733862.999999993</v>
      </c>
      <c r="E30" s="112">
        <v>82909663</v>
      </c>
      <c r="F30" s="5">
        <v>13690000</v>
      </c>
      <c r="G30" s="4">
        <v>38101668</v>
      </c>
      <c r="H30" s="115">
        <v>51791668</v>
      </c>
      <c r="I30" s="13"/>
    </row>
    <row r="31" spans="1:9" ht="15" customHeight="1" x14ac:dyDescent="0.2">
      <c r="A31" s="69">
        <v>22</v>
      </c>
      <c r="B31" s="21" t="s">
        <v>131</v>
      </c>
      <c r="C31" s="112">
        <v>1013531008</v>
      </c>
      <c r="D31" s="112">
        <v>425433449</v>
      </c>
      <c r="E31" s="112">
        <v>1438964457</v>
      </c>
      <c r="F31" s="185">
        <v>991197439</v>
      </c>
      <c r="G31" s="112">
        <v>402249429</v>
      </c>
      <c r="H31" s="115">
        <v>1393446868</v>
      </c>
      <c r="I31" s="13"/>
    </row>
    <row r="32" spans="1:9" ht="15" customHeight="1" x14ac:dyDescent="0.25">
      <c r="A32" s="69"/>
      <c r="B32" s="19" t="s">
        <v>142</v>
      </c>
      <c r="C32" s="6"/>
      <c r="D32" s="6"/>
      <c r="E32" s="113"/>
      <c r="F32" s="7"/>
      <c r="G32" s="6"/>
      <c r="H32" s="116"/>
      <c r="I32" s="13"/>
    </row>
    <row r="33" spans="1:39" ht="15" customHeight="1" x14ac:dyDescent="0.2">
      <c r="A33" s="69">
        <v>23</v>
      </c>
      <c r="B33" s="9" t="s">
        <v>143</v>
      </c>
      <c r="C33" s="4">
        <v>54233137</v>
      </c>
      <c r="D33" s="8" t="s">
        <v>208</v>
      </c>
      <c r="E33" s="112">
        <v>54233137</v>
      </c>
      <c r="F33" s="5">
        <v>53803721</v>
      </c>
      <c r="G33" s="8" t="s">
        <v>208</v>
      </c>
      <c r="H33" s="115">
        <v>53803721</v>
      </c>
      <c r="I33" s="13"/>
    </row>
    <row r="34" spans="1:39" ht="15" customHeight="1" x14ac:dyDescent="0.2">
      <c r="A34" s="69">
        <v>24</v>
      </c>
      <c r="B34" s="9" t="s">
        <v>144</v>
      </c>
      <c r="C34" s="4">
        <v>61391</v>
      </c>
      <c r="D34" s="8" t="s">
        <v>208</v>
      </c>
      <c r="E34" s="112">
        <v>61391</v>
      </c>
      <c r="F34" s="5">
        <v>61391</v>
      </c>
      <c r="G34" s="8" t="s">
        <v>208</v>
      </c>
      <c r="H34" s="115">
        <v>61391</v>
      </c>
      <c r="I34" s="13"/>
    </row>
    <row r="35" spans="1:39" ht="15" customHeight="1" x14ac:dyDescent="0.2">
      <c r="A35" s="69">
        <v>25</v>
      </c>
      <c r="B35" s="10" t="s">
        <v>145</v>
      </c>
      <c r="C35" s="4">
        <v>-10454283</v>
      </c>
      <c r="D35" s="8" t="s">
        <v>208</v>
      </c>
      <c r="E35" s="112">
        <v>-10454283</v>
      </c>
      <c r="F35" s="5">
        <v>0</v>
      </c>
      <c r="G35" s="8" t="s">
        <v>208</v>
      </c>
      <c r="H35" s="115">
        <v>0</v>
      </c>
      <c r="I35" s="13"/>
    </row>
    <row r="36" spans="1:39" ht="15" customHeight="1" x14ac:dyDescent="0.2">
      <c r="A36" s="69">
        <v>26</v>
      </c>
      <c r="B36" s="9" t="s">
        <v>128</v>
      </c>
      <c r="C36" s="4">
        <v>39952249</v>
      </c>
      <c r="D36" s="8" t="s">
        <v>208</v>
      </c>
      <c r="E36" s="112">
        <v>39952249</v>
      </c>
      <c r="F36" s="5">
        <v>48211133</v>
      </c>
      <c r="G36" s="8" t="s">
        <v>208</v>
      </c>
      <c r="H36" s="115">
        <v>48211133</v>
      </c>
      <c r="I36" s="13"/>
    </row>
    <row r="37" spans="1:39" ht="15" customHeight="1" x14ac:dyDescent="0.2">
      <c r="A37" s="69">
        <v>27</v>
      </c>
      <c r="B37" s="9" t="s">
        <v>125</v>
      </c>
      <c r="C37" s="4">
        <v>1694028</v>
      </c>
      <c r="D37" s="8" t="s">
        <v>208</v>
      </c>
      <c r="E37" s="112">
        <v>1694028</v>
      </c>
      <c r="F37" s="5">
        <v>1694028</v>
      </c>
      <c r="G37" s="8" t="s">
        <v>208</v>
      </c>
      <c r="H37" s="115">
        <v>1694028</v>
      </c>
      <c r="I37" s="13"/>
    </row>
    <row r="38" spans="1:39" ht="15" customHeight="1" x14ac:dyDescent="0.2">
      <c r="A38" s="69">
        <v>28</v>
      </c>
      <c r="B38" s="9" t="s">
        <v>153</v>
      </c>
      <c r="C38" s="4">
        <v>66859161</v>
      </c>
      <c r="D38" s="8" t="s">
        <v>208</v>
      </c>
      <c r="E38" s="112">
        <v>66859161</v>
      </c>
      <c r="F38" s="5">
        <v>42371223</v>
      </c>
      <c r="G38" s="8" t="s">
        <v>208</v>
      </c>
      <c r="H38" s="115">
        <v>42371223</v>
      </c>
      <c r="I38" s="13"/>
    </row>
    <row r="39" spans="1:39" ht="15" customHeight="1" x14ac:dyDescent="0.2">
      <c r="A39" s="69">
        <v>29</v>
      </c>
      <c r="B39" s="9" t="s">
        <v>134</v>
      </c>
      <c r="C39" s="4">
        <v>20438778</v>
      </c>
      <c r="D39" s="8" t="s">
        <v>208</v>
      </c>
      <c r="E39" s="112">
        <v>20438778</v>
      </c>
      <c r="F39" s="5">
        <v>20730382</v>
      </c>
      <c r="G39" s="8" t="s">
        <v>208</v>
      </c>
      <c r="H39" s="115">
        <v>20730382</v>
      </c>
      <c r="I39" s="13"/>
    </row>
    <row r="40" spans="1:39" ht="15" customHeight="1" x14ac:dyDescent="0.2">
      <c r="A40" s="69">
        <v>30</v>
      </c>
      <c r="B40" s="21" t="s">
        <v>146</v>
      </c>
      <c r="C40" s="4">
        <v>172784461</v>
      </c>
      <c r="D40" s="8" t="s">
        <v>208</v>
      </c>
      <c r="E40" s="112">
        <v>172784461</v>
      </c>
      <c r="F40" s="5">
        <v>166871878</v>
      </c>
      <c r="G40" s="8" t="s">
        <v>208</v>
      </c>
      <c r="H40" s="115">
        <v>166871878</v>
      </c>
    </row>
    <row r="41" spans="1:39" ht="15" customHeight="1" thickBot="1" x14ac:dyDescent="0.25">
      <c r="A41" s="70">
        <v>31</v>
      </c>
      <c r="B41" s="71" t="s">
        <v>147</v>
      </c>
      <c r="C41" s="114">
        <v>1186315469</v>
      </c>
      <c r="D41" s="114">
        <v>425433449</v>
      </c>
      <c r="E41" s="114">
        <v>1611748918</v>
      </c>
      <c r="F41" s="186">
        <v>1158069317</v>
      </c>
      <c r="G41" s="114">
        <v>402249429</v>
      </c>
      <c r="H41" s="117">
        <v>1560318746</v>
      </c>
    </row>
    <row r="42" spans="1:39" x14ac:dyDescent="0.2">
      <c r="A42" s="22"/>
      <c r="B42" s="13"/>
      <c r="C42" s="13"/>
      <c r="D42" s="2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">
      <c r="A43" s="22"/>
      <c r="B43" s="24" t="s">
        <v>182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6" spans="1:39" x14ac:dyDescent="0.2">
      <c r="B46" s="22"/>
    </row>
    <row r="47" spans="1:39" x14ac:dyDescent="0.2">
      <c r="B47" s="22"/>
    </row>
    <row r="48" spans="1:39" x14ac:dyDescent="0.2">
      <c r="B48" s="22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K20" sqref="K20"/>
    </sheetView>
  </sheetViews>
  <sheetFormatPr defaultRowHeight="12.75" x14ac:dyDescent="0.2"/>
  <cols>
    <col min="1" max="1" width="7.140625" style="25" bestFit="1" customWidth="1"/>
    <col min="2" max="2" width="49.42578125" style="25" customWidth="1"/>
    <col min="3" max="3" width="12.7109375" style="25" customWidth="1"/>
    <col min="4" max="4" width="12.42578125" style="25" bestFit="1" customWidth="1"/>
    <col min="5" max="5" width="11.42578125" style="25" bestFit="1" customWidth="1"/>
    <col min="6" max="6" width="11.85546875" style="1" customWidth="1"/>
    <col min="7" max="7" width="12.42578125" style="1" bestFit="1" customWidth="1"/>
    <col min="8" max="8" width="11.42578125" style="1" bestFit="1" customWidth="1"/>
    <col min="9" max="16384" width="9.140625" style="1"/>
  </cols>
  <sheetData>
    <row r="1" spans="1:8" x14ac:dyDescent="0.2">
      <c r="D1" s="192"/>
      <c r="E1" s="193"/>
      <c r="F1" s="193"/>
      <c r="G1" s="193"/>
      <c r="H1" s="193"/>
    </row>
    <row r="2" spans="1:8" x14ac:dyDescent="0.2">
      <c r="A2" s="17" t="s">
        <v>123</v>
      </c>
      <c r="B2" s="51" t="str">
        <f>'RC'!B2</f>
        <v>სს ,,ლიბერთი ბანკი”</v>
      </c>
      <c r="C2" s="13"/>
      <c r="D2" s="13"/>
      <c r="E2" s="13"/>
      <c r="H2" s="14" t="s">
        <v>184</v>
      </c>
    </row>
    <row r="3" spans="1:8" x14ac:dyDescent="0.2">
      <c r="A3" s="17" t="s">
        <v>135</v>
      </c>
      <c r="B3" s="52">
        <f>'RC'!B3</f>
        <v>42643</v>
      </c>
      <c r="C3" s="13"/>
      <c r="D3" s="13"/>
      <c r="E3" s="13"/>
      <c r="H3" s="14"/>
    </row>
    <row r="4" spans="1:8" ht="16.5" thickBot="1" x14ac:dyDescent="0.25">
      <c r="A4" s="26"/>
      <c r="B4" s="63" t="s">
        <v>64</v>
      </c>
      <c r="C4" s="13"/>
      <c r="D4" s="13"/>
      <c r="E4" s="13"/>
      <c r="H4" s="27" t="s">
        <v>124</v>
      </c>
    </row>
    <row r="5" spans="1:8" ht="15" x14ac:dyDescent="0.25">
      <c r="A5" s="65"/>
      <c r="B5" s="66"/>
      <c r="C5" s="189" t="s">
        <v>138</v>
      </c>
      <c r="D5" s="194"/>
      <c r="E5" s="194"/>
      <c r="F5" s="189" t="s">
        <v>151</v>
      </c>
      <c r="G5" s="194"/>
      <c r="H5" s="195"/>
    </row>
    <row r="6" spans="1:8" x14ac:dyDescent="0.2">
      <c r="A6" s="101" t="s">
        <v>109</v>
      </c>
      <c r="B6" s="75"/>
      <c r="C6" s="76" t="s">
        <v>165</v>
      </c>
      <c r="D6" s="76" t="s">
        <v>180</v>
      </c>
      <c r="E6" s="77" t="s">
        <v>166</v>
      </c>
      <c r="F6" s="76" t="s">
        <v>165</v>
      </c>
      <c r="G6" s="76" t="s">
        <v>180</v>
      </c>
      <c r="H6" s="102" t="s">
        <v>166</v>
      </c>
    </row>
    <row r="7" spans="1:8" x14ac:dyDescent="0.2">
      <c r="A7" s="103"/>
      <c r="B7" s="78" t="s">
        <v>59</v>
      </c>
      <c r="C7" s="79"/>
      <c r="D7" s="79"/>
      <c r="E7" s="80"/>
      <c r="F7" s="79"/>
      <c r="G7" s="79"/>
      <c r="H7" s="104"/>
    </row>
    <row r="8" spans="1:8" ht="25.5" x14ac:dyDescent="0.2">
      <c r="A8" s="103">
        <v>1</v>
      </c>
      <c r="B8" s="81" t="s">
        <v>69</v>
      </c>
      <c r="C8" s="79">
        <v>3176446</v>
      </c>
      <c r="D8" s="79">
        <v>109930</v>
      </c>
      <c r="E8" s="118">
        <v>3286376</v>
      </c>
      <c r="F8" s="79">
        <v>2757683</v>
      </c>
      <c r="G8" s="79">
        <v>60787</v>
      </c>
      <c r="H8" s="128">
        <v>2818470</v>
      </c>
    </row>
    <row r="9" spans="1:8" x14ac:dyDescent="0.2">
      <c r="A9" s="103">
        <v>2</v>
      </c>
      <c r="B9" s="81" t="s">
        <v>70</v>
      </c>
      <c r="C9" s="82">
        <v>144391325</v>
      </c>
      <c r="D9" s="82">
        <v>2953933</v>
      </c>
      <c r="E9" s="118">
        <v>147345258</v>
      </c>
      <c r="F9" s="82">
        <v>144927969</v>
      </c>
      <c r="G9" s="82">
        <v>3970950</v>
      </c>
      <c r="H9" s="128">
        <v>148898919</v>
      </c>
    </row>
    <row r="10" spans="1:8" x14ac:dyDescent="0.2">
      <c r="A10" s="103">
        <v>2.1</v>
      </c>
      <c r="B10" s="83" t="s">
        <v>71</v>
      </c>
      <c r="C10" s="79">
        <v>814077</v>
      </c>
      <c r="D10" s="79"/>
      <c r="E10" s="118">
        <v>814077</v>
      </c>
      <c r="F10" s="79">
        <v>674229</v>
      </c>
      <c r="G10" s="79"/>
      <c r="H10" s="128">
        <v>674229</v>
      </c>
    </row>
    <row r="11" spans="1:8" ht="25.5" x14ac:dyDescent="0.2">
      <c r="A11" s="103">
        <v>2.2000000000000002</v>
      </c>
      <c r="B11" s="83" t="s">
        <v>167</v>
      </c>
      <c r="C11" s="79">
        <v>96304</v>
      </c>
      <c r="D11" s="79">
        <v>40106</v>
      </c>
      <c r="E11" s="118">
        <v>136410</v>
      </c>
      <c r="F11" s="79">
        <v>485090</v>
      </c>
      <c r="G11" s="79">
        <v>236455</v>
      </c>
      <c r="H11" s="128">
        <v>721545</v>
      </c>
    </row>
    <row r="12" spans="1:8" x14ac:dyDescent="0.2">
      <c r="A12" s="103">
        <v>2.2999999999999998</v>
      </c>
      <c r="B12" s="83" t="s">
        <v>72</v>
      </c>
      <c r="C12" s="79"/>
      <c r="D12" s="79"/>
      <c r="E12" s="118">
        <v>0</v>
      </c>
      <c r="F12" s="79"/>
      <c r="G12" s="79"/>
      <c r="H12" s="128">
        <v>0</v>
      </c>
    </row>
    <row r="13" spans="1:8" ht="25.5" x14ac:dyDescent="0.2">
      <c r="A13" s="103">
        <v>2.4</v>
      </c>
      <c r="B13" s="83" t="s">
        <v>168</v>
      </c>
      <c r="C13" s="79">
        <v>13641</v>
      </c>
      <c r="D13" s="79"/>
      <c r="E13" s="118">
        <v>13641</v>
      </c>
      <c r="F13" s="79">
        <v>53346</v>
      </c>
      <c r="G13" s="79"/>
      <c r="H13" s="128">
        <v>53346</v>
      </c>
    </row>
    <row r="14" spans="1:8" x14ac:dyDescent="0.2">
      <c r="A14" s="103">
        <v>2.5</v>
      </c>
      <c r="B14" s="83" t="s">
        <v>73</v>
      </c>
      <c r="C14" s="79"/>
      <c r="D14" s="79"/>
      <c r="E14" s="118">
        <v>0</v>
      </c>
      <c r="F14" s="79"/>
      <c r="G14" s="79"/>
      <c r="H14" s="128">
        <v>0</v>
      </c>
    </row>
    <row r="15" spans="1:8" ht="25.5" x14ac:dyDescent="0.2">
      <c r="A15" s="103">
        <v>2.6</v>
      </c>
      <c r="B15" s="83" t="s">
        <v>74</v>
      </c>
      <c r="C15" s="79"/>
      <c r="D15" s="79"/>
      <c r="E15" s="118">
        <v>0</v>
      </c>
      <c r="F15" s="79"/>
      <c r="G15" s="79"/>
      <c r="H15" s="128">
        <v>0</v>
      </c>
    </row>
    <row r="16" spans="1:8" ht="25.5" x14ac:dyDescent="0.2">
      <c r="A16" s="103">
        <v>2.7</v>
      </c>
      <c r="B16" s="83" t="s">
        <v>75</v>
      </c>
      <c r="C16" s="79"/>
      <c r="D16" s="79"/>
      <c r="E16" s="118">
        <v>0</v>
      </c>
      <c r="F16" s="79"/>
      <c r="G16" s="79"/>
      <c r="H16" s="128">
        <v>0</v>
      </c>
    </row>
    <row r="17" spans="1:8" x14ac:dyDescent="0.2">
      <c r="A17" s="103">
        <v>2.8</v>
      </c>
      <c r="B17" s="83" t="s">
        <v>76</v>
      </c>
      <c r="C17" s="79">
        <v>143098379</v>
      </c>
      <c r="D17" s="79">
        <v>2759818</v>
      </c>
      <c r="E17" s="118">
        <v>145858197</v>
      </c>
      <c r="F17" s="79">
        <v>142640964</v>
      </c>
      <c r="G17" s="79">
        <v>3362988</v>
      </c>
      <c r="H17" s="128">
        <v>146003952</v>
      </c>
    </row>
    <row r="18" spans="1:8" x14ac:dyDescent="0.2">
      <c r="A18" s="103">
        <v>2.9</v>
      </c>
      <c r="B18" s="83" t="s">
        <v>77</v>
      </c>
      <c r="C18" s="79">
        <v>368924</v>
      </c>
      <c r="D18" s="79">
        <v>154009</v>
      </c>
      <c r="E18" s="118">
        <v>522933</v>
      </c>
      <c r="F18" s="79">
        <v>1074340</v>
      </c>
      <c r="G18" s="79">
        <v>371507</v>
      </c>
      <c r="H18" s="128">
        <v>1445847</v>
      </c>
    </row>
    <row r="19" spans="1:8" ht="25.5" x14ac:dyDescent="0.2">
      <c r="A19" s="103">
        <v>3</v>
      </c>
      <c r="B19" s="81" t="s">
        <v>169</v>
      </c>
      <c r="C19" s="79">
        <v>11493640</v>
      </c>
      <c r="D19" s="79">
        <v>839650</v>
      </c>
      <c r="E19" s="118">
        <v>12333290</v>
      </c>
      <c r="F19" s="79">
        <v>9399289</v>
      </c>
      <c r="G19" s="79">
        <v>330201</v>
      </c>
      <c r="H19" s="128">
        <v>9729490</v>
      </c>
    </row>
    <row r="20" spans="1:8" ht="25.5" x14ac:dyDescent="0.2">
      <c r="A20" s="103">
        <v>4</v>
      </c>
      <c r="B20" s="81" t="s">
        <v>60</v>
      </c>
      <c r="C20" s="79">
        <v>12758349</v>
      </c>
      <c r="D20" s="79">
        <v>0</v>
      </c>
      <c r="E20" s="118">
        <v>12758349</v>
      </c>
      <c r="F20" s="79">
        <v>12896121</v>
      </c>
      <c r="G20" s="79">
        <v>0</v>
      </c>
      <c r="H20" s="128">
        <v>12896121</v>
      </c>
    </row>
    <row r="21" spans="1:8" x14ac:dyDescent="0.2">
      <c r="A21" s="103">
        <v>5</v>
      </c>
      <c r="B21" s="81" t="s">
        <v>78</v>
      </c>
      <c r="C21" s="79">
        <v>31709</v>
      </c>
      <c r="D21" s="79">
        <v>2149</v>
      </c>
      <c r="E21" s="118">
        <v>33858</v>
      </c>
      <c r="F21" s="79">
        <v>61782</v>
      </c>
      <c r="G21" s="79">
        <v>13875</v>
      </c>
      <c r="H21" s="128">
        <v>75657</v>
      </c>
    </row>
    <row r="22" spans="1:8" x14ac:dyDescent="0.2">
      <c r="A22" s="103">
        <v>6</v>
      </c>
      <c r="B22" s="84" t="s">
        <v>170</v>
      </c>
      <c r="C22" s="82">
        <v>171851469</v>
      </c>
      <c r="D22" s="82">
        <v>3905662</v>
      </c>
      <c r="E22" s="118">
        <v>175757131</v>
      </c>
      <c r="F22" s="82">
        <v>170042844</v>
      </c>
      <c r="G22" s="82">
        <v>4375813</v>
      </c>
      <c r="H22" s="128">
        <v>174418657</v>
      </c>
    </row>
    <row r="23" spans="1:8" x14ac:dyDescent="0.2">
      <c r="A23" s="103"/>
      <c r="B23" s="78" t="s">
        <v>90</v>
      </c>
      <c r="C23" s="79"/>
      <c r="D23" s="79"/>
      <c r="E23" s="80"/>
      <c r="F23" s="79"/>
      <c r="G23" s="79"/>
      <c r="H23" s="104"/>
    </row>
    <row r="24" spans="1:8" ht="25.5" x14ac:dyDescent="0.2">
      <c r="A24" s="103">
        <v>7</v>
      </c>
      <c r="B24" s="81" t="s">
        <v>79</v>
      </c>
      <c r="C24" s="79">
        <v>27506316</v>
      </c>
      <c r="D24" s="79">
        <v>4306888</v>
      </c>
      <c r="E24" s="119">
        <v>31813204</v>
      </c>
      <c r="F24" s="79">
        <v>33700041</v>
      </c>
      <c r="G24" s="79">
        <v>3333430</v>
      </c>
      <c r="H24" s="129">
        <v>37033471</v>
      </c>
    </row>
    <row r="25" spans="1:8" x14ac:dyDescent="0.2">
      <c r="A25" s="103">
        <v>8</v>
      </c>
      <c r="B25" s="81" t="s">
        <v>80</v>
      </c>
      <c r="C25" s="79">
        <v>41091459</v>
      </c>
      <c r="D25" s="79">
        <v>7229488</v>
      </c>
      <c r="E25" s="119">
        <v>48320947</v>
      </c>
      <c r="F25" s="79">
        <v>35973239</v>
      </c>
      <c r="G25" s="79">
        <v>9121960</v>
      </c>
      <c r="H25" s="129">
        <v>45095199</v>
      </c>
    </row>
    <row r="26" spans="1:8" x14ac:dyDescent="0.2">
      <c r="A26" s="103">
        <v>9</v>
      </c>
      <c r="B26" s="81" t="s">
        <v>171</v>
      </c>
      <c r="C26" s="79">
        <v>111362</v>
      </c>
      <c r="D26" s="79">
        <v>973</v>
      </c>
      <c r="E26" s="119">
        <v>112335</v>
      </c>
      <c r="F26" s="79">
        <v>19749</v>
      </c>
      <c r="G26" s="79">
        <v>1656</v>
      </c>
      <c r="H26" s="129">
        <v>21405</v>
      </c>
    </row>
    <row r="27" spans="1:8" ht="25.5" x14ac:dyDescent="0.2">
      <c r="A27" s="103">
        <v>10</v>
      </c>
      <c r="B27" s="81" t="s">
        <v>172</v>
      </c>
      <c r="C27" s="79">
        <v>2121758</v>
      </c>
      <c r="D27" s="79">
        <v>5589691</v>
      </c>
      <c r="E27" s="119">
        <v>7711449</v>
      </c>
      <c r="F27" s="79">
        <v>1520908</v>
      </c>
      <c r="G27" s="79">
        <v>2531689</v>
      </c>
      <c r="H27" s="129">
        <v>4052597</v>
      </c>
    </row>
    <row r="28" spans="1:8" x14ac:dyDescent="0.2">
      <c r="A28" s="103">
        <v>11</v>
      </c>
      <c r="B28" s="81" t="s">
        <v>81</v>
      </c>
      <c r="C28" s="79">
        <v>1020852</v>
      </c>
      <c r="D28" s="79">
        <v>0</v>
      </c>
      <c r="E28" s="119">
        <v>1020852</v>
      </c>
      <c r="F28" s="79">
        <v>112194</v>
      </c>
      <c r="G28" s="79">
        <v>0</v>
      </c>
      <c r="H28" s="129">
        <v>112194</v>
      </c>
    </row>
    <row r="29" spans="1:8" x14ac:dyDescent="0.2">
      <c r="A29" s="103">
        <v>12</v>
      </c>
      <c r="B29" s="81" t="s">
        <v>91</v>
      </c>
      <c r="C29" s="79">
        <v>0</v>
      </c>
      <c r="D29" s="79">
        <v>372</v>
      </c>
      <c r="E29" s="119">
        <v>372</v>
      </c>
      <c r="F29" s="79">
        <v>0</v>
      </c>
      <c r="G29" s="79">
        <v>1065</v>
      </c>
      <c r="H29" s="129">
        <v>1065</v>
      </c>
    </row>
    <row r="30" spans="1:8" x14ac:dyDescent="0.2">
      <c r="A30" s="103">
        <v>13</v>
      </c>
      <c r="B30" s="85" t="s">
        <v>92</v>
      </c>
      <c r="C30" s="82">
        <v>71851747</v>
      </c>
      <c r="D30" s="82">
        <v>17127412</v>
      </c>
      <c r="E30" s="119">
        <v>88979159</v>
      </c>
      <c r="F30" s="82">
        <v>71326131</v>
      </c>
      <c r="G30" s="82">
        <v>14989800</v>
      </c>
      <c r="H30" s="129">
        <v>86315931</v>
      </c>
    </row>
    <row r="31" spans="1:8" x14ac:dyDescent="0.2">
      <c r="A31" s="103">
        <v>14</v>
      </c>
      <c r="B31" s="85" t="s">
        <v>65</v>
      </c>
      <c r="C31" s="82">
        <v>99999722</v>
      </c>
      <c r="D31" s="82">
        <v>-13221750</v>
      </c>
      <c r="E31" s="118">
        <v>86777972</v>
      </c>
      <c r="F31" s="82">
        <v>98716713</v>
      </c>
      <c r="G31" s="82">
        <v>-10613987</v>
      </c>
      <c r="H31" s="128">
        <v>88102726</v>
      </c>
    </row>
    <row r="32" spans="1:8" x14ac:dyDescent="0.2">
      <c r="A32" s="103"/>
      <c r="B32" s="78"/>
      <c r="C32" s="79"/>
      <c r="D32" s="79"/>
      <c r="E32" s="80"/>
      <c r="F32" s="79"/>
      <c r="G32" s="79"/>
      <c r="H32" s="104"/>
    </row>
    <row r="33" spans="1:8" x14ac:dyDescent="0.2">
      <c r="A33" s="103"/>
      <c r="B33" s="78" t="s">
        <v>61</v>
      </c>
      <c r="C33" s="79"/>
      <c r="D33" s="79"/>
      <c r="E33" s="120"/>
      <c r="F33" s="79"/>
      <c r="G33" s="79"/>
      <c r="H33" s="130"/>
    </row>
    <row r="34" spans="1:8" x14ac:dyDescent="0.2">
      <c r="A34" s="103">
        <v>15</v>
      </c>
      <c r="B34" s="86" t="s">
        <v>173</v>
      </c>
      <c r="C34" s="87">
        <v>39304003</v>
      </c>
      <c r="D34" s="87">
        <v>730327</v>
      </c>
      <c r="E34" s="121">
        <v>40034330</v>
      </c>
      <c r="F34" s="87">
        <v>28544876</v>
      </c>
      <c r="G34" s="87">
        <v>1545910</v>
      </c>
      <c r="H34" s="131">
        <v>30090786</v>
      </c>
    </row>
    <row r="35" spans="1:8" ht="25.5" x14ac:dyDescent="0.2">
      <c r="A35" s="103">
        <v>15.1</v>
      </c>
      <c r="B35" s="83" t="s">
        <v>174</v>
      </c>
      <c r="C35" s="79">
        <v>42750682</v>
      </c>
      <c r="D35" s="79">
        <v>3890574</v>
      </c>
      <c r="E35" s="121">
        <v>46641256</v>
      </c>
      <c r="F35" s="79">
        <v>31336130</v>
      </c>
      <c r="G35" s="79">
        <v>4028431</v>
      </c>
      <c r="H35" s="131">
        <v>35364561</v>
      </c>
    </row>
    <row r="36" spans="1:8" ht="25.5" x14ac:dyDescent="0.2">
      <c r="A36" s="103">
        <v>15.2</v>
      </c>
      <c r="B36" s="83" t="s">
        <v>175</v>
      </c>
      <c r="C36" s="79">
        <v>3446679</v>
      </c>
      <c r="D36" s="79">
        <v>3160247</v>
      </c>
      <c r="E36" s="121">
        <v>6606926</v>
      </c>
      <c r="F36" s="79">
        <v>2791254</v>
      </c>
      <c r="G36" s="79">
        <v>2482521</v>
      </c>
      <c r="H36" s="131">
        <v>5273775</v>
      </c>
    </row>
    <row r="37" spans="1:8" x14ac:dyDescent="0.2">
      <c r="A37" s="103">
        <v>16</v>
      </c>
      <c r="B37" s="81" t="s">
        <v>57</v>
      </c>
      <c r="C37" s="79">
        <v>0</v>
      </c>
      <c r="D37" s="79">
        <v>0</v>
      </c>
      <c r="E37" s="118">
        <v>0</v>
      </c>
      <c r="F37" s="79">
        <v>0</v>
      </c>
      <c r="G37" s="79">
        <v>0</v>
      </c>
      <c r="H37" s="128">
        <v>0</v>
      </c>
    </row>
    <row r="38" spans="1:8" ht="25.5" x14ac:dyDescent="0.2">
      <c r="A38" s="103">
        <v>17</v>
      </c>
      <c r="B38" s="81" t="s">
        <v>58</v>
      </c>
      <c r="C38" s="79">
        <v>0</v>
      </c>
      <c r="D38" s="79">
        <v>0</v>
      </c>
      <c r="E38" s="118">
        <v>0</v>
      </c>
      <c r="F38" s="79">
        <v>0</v>
      </c>
      <c r="G38" s="79">
        <v>0</v>
      </c>
      <c r="H38" s="128">
        <v>0</v>
      </c>
    </row>
    <row r="39" spans="1:8" ht="25.5" x14ac:dyDescent="0.2">
      <c r="A39" s="103">
        <v>18</v>
      </c>
      <c r="B39" s="81" t="s">
        <v>62</v>
      </c>
      <c r="C39" s="79">
        <v>3713</v>
      </c>
      <c r="D39" s="79">
        <v>14410</v>
      </c>
      <c r="E39" s="118">
        <v>18123</v>
      </c>
      <c r="F39" s="79">
        <v>40547</v>
      </c>
      <c r="G39" s="79">
        <v>23020</v>
      </c>
      <c r="H39" s="128">
        <v>63567</v>
      </c>
    </row>
    <row r="40" spans="1:8" ht="25.5" x14ac:dyDescent="0.2">
      <c r="A40" s="103">
        <v>19</v>
      </c>
      <c r="B40" s="81" t="s">
        <v>176</v>
      </c>
      <c r="C40" s="79">
        <v>89517</v>
      </c>
      <c r="D40" s="79"/>
      <c r="E40" s="118">
        <v>89517</v>
      </c>
      <c r="F40" s="79">
        <v>20115265</v>
      </c>
      <c r="G40" s="79"/>
      <c r="H40" s="128">
        <v>20115265</v>
      </c>
    </row>
    <row r="41" spans="1:8" ht="25.5" x14ac:dyDescent="0.2">
      <c r="A41" s="103">
        <v>20</v>
      </c>
      <c r="B41" s="81" t="s">
        <v>82</v>
      </c>
      <c r="C41" s="79">
        <v>-2469961</v>
      </c>
      <c r="D41" s="79"/>
      <c r="E41" s="118">
        <v>-2469961</v>
      </c>
      <c r="F41" s="79">
        <v>-15043103</v>
      </c>
      <c r="G41" s="79"/>
      <c r="H41" s="128">
        <v>-15043103</v>
      </c>
    </row>
    <row r="42" spans="1:8" x14ac:dyDescent="0.2">
      <c r="A42" s="103">
        <v>21</v>
      </c>
      <c r="B42" s="81" t="s">
        <v>177</v>
      </c>
      <c r="C42" s="79">
        <v>1430779</v>
      </c>
      <c r="D42" s="79">
        <v>0</v>
      </c>
      <c r="E42" s="118">
        <v>1430779</v>
      </c>
      <c r="F42" s="79">
        <v>-8972</v>
      </c>
      <c r="G42" s="79">
        <v>0</v>
      </c>
      <c r="H42" s="128">
        <v>-8972</v>
      </c>
    </row>
    <row r="43" spans="1:8" ht="25.5" x14ac:dyDescent="0.2">
      <c r="A43" s="103">
        <v>22</v>
      </c>
      <c r="B43" s="81" t="s">
        <v>178</v>
      </c>
      <c r="C43" s="79">
        <v>3640</v>
      </c>
      <c r="D43" s="79">
        <v>0</v>
      </c>
      <c r="E43" s="118">
        <v>3640</v>
      </c>
      <c r="F43" s="79">
        <v>7485</v>
      </c>
      <c r="G43" s="79">
        <v>198</v>
      </c>
      <c r="H43" s="128">
        <v>7683</v>
      </c>
    </row>
    <row r="44" spans="1:8" x14ac:dyDescent="0.2">
      <c r="A44" s="105">
        <v>23</v>
      </c>
      <c r="B44" s="88" t="s">
        <v>83</v>
      </c>
      <c r="C44" s="89">
        <v>864488</v>
      </c>
      <c r="D44" s="89">
        <v>276567</v>
      </c>
      <c r="E44" s="122">
        <v>1141055</v>
      </c>
      <c r="F44" s="89">
        <v>836185</v>
      </c>
      <c r="G44" s="89">
        <v>126744</v>
      </c>
      <c r="H44" s="132">
        <v>962929</v>
      </c>
    </row>
    <row r="45" spans="1:8" x14ac:dyDescent="0.2">
      <c r="A45" s="106">
        <v>24</v>
      </c>
      <c r="B45" s="90" t="s">
        <v>63</v>
      </c>
      <c r="C45" s="91">
        <v>39226179</v>
      </c>
      <c r="D45" s="91">
        <v>1021304</v>
      </c>
      <c r="E45" s="123">
        <v>40247483</v>
      </c>
      <c r="F45" s="91">
        <v>34492283</v>
      </c>
      <c r="G45" s="91">
        <v>1695872</v>
      </c>
      <c r="H45" s="133">
        <v>36188155</v>
      </c>
    </row>
    <row r="46" spans="1:8" x14ac:dyDescent="0.2">
      <c r="A46" s="107"/>
      <c r="B46" s="92" t="s">
        <v>93</v>
      </c>
      <c r="C46" s="93"/>
      <c r="D46" s="93"/>
      <c r="E46" s="124"/>
      <c r="F46" s="93"/>
      <c r="G46" s="93"/>
      <c r="H46" s="134"/>
    </row>
    <row r="47" spans="1:8" ht="25.5" x14ac:dyDescent="0.2">
      <c r="A47" s="103">
        <v>25</v>
      </c>
      <c r="B47" s="94" t="s">
        <v>94</v>
      </c>
      <c r="C47" s="95">
        <v>39422</v>
      </c>
      <c r="D47" s="95">
        <v>0</v>
      </c>
      <c r="E47" s="125">
        <v>39422</v>
      </c>
      <c r="F47" s="95">
        <v>44054</v>
      </c>
      <c r="G47" s="95">
        <v>0</v>
      </c>
      <c r="H47" s="135">
        <v>44054</v>
      </c>
    </row>
    <row r="48" spans="1:8" ht="25.5" x14ac:dyDescent="0.2">
      <c r="A48" s="103">
        <v>26</v>
      </c>
      <c r="B48" s="81" t="s">
        <v>95</v>
      </c>
      <c r="C48" s="79">
        <v>5951326</v>
      </c>
      <c r="D48" s="79">
        <v>894087</v>
      </c>
      <c r="E48" s="118">
        <v>6845413</v>
      </c>
      <c r="F48" s="79">
        <v>6401999</v>
      </c>
      <c r="G48" s="79">
        <v>491916</v>
      </c>
      <c r="H48" s="128">
        <v>6893915</v>
      </c>
    </row>
    <row r="49" spans="1:8" x14ac:dyDescent="0.2">
      <c r="A49" s="103">
        <v>27</v>
      </c>
      <c r="B49" s="81" t="s">
        <v>96</v>
      </c>
      <c r="C49" s="79">
        <v>48900228</v>
      </c>
      <c r="D49" s="79"/>
      <c r="E49" s="118">
        <v>48900228</v>
      </c>
      <c r="F49" s="79">
        <v>42348746</v>
      </c>
      <c r="G49" s="79"/>
      <c r="H49" s="128">
        <v>42348746</v>
      </c>
    </row>
    <row r="50" spans="1:8" x14ac:dyDescent="0.2">
      <c r="A50" s="103">
        <v>28</v>
      </c>
      <c r="B50" s="81" t="s">
        <v>97</v>
      </c>
      <c r="C50" s="79">
        <v>1020508</v>
      </c>
      <c r="D50" s="79"/>
      <c r="E50" s="118">
        <v>1020508</v>
      </c>
      <c r="F50" s="79">
        <v>808220</v>
      </c>
      <c r="G50" s="79"/>
      <c r="H50" s="128">
        <v>808220</v>
      </c>
    </row>
    <row r="51" spans="1:8" x14ac:dyDescent="0.2">
      <c r="A51" s="103">
        <v>29</v>
      </c>
      <c r="B51" s="81" t="s">
        <v>98</v>
      </c>
      <c r="C51" s="79">
        <v>14358511</v>
      </c>
      <c r="D51" s="79"/>
      <c r="E51" s="118">
        <v>14358511</v>
      </c>
      <c r="F51" s="79">
        <v>11461164</v>
      </c>
      <c r="G51" s="79"/>
      <c r="H51" s="128">
        <v>11461164</v>
      </c>
    </row>
    <row r="52" spans="1:8" x14ac:dyDescent="0.2">
      <c r="A52" s="103">
        <v>30</v>
      </c>
      <c r="B52" s="81" t="s">
        <v>99</v>
      </c>
      <c r="C52" s="79">
        <v>19996392</v>
      </c>
      <c r="D52" s="79">
        <v>165436</v>
      </c>
      <c r="E52" s="118">
        <v>20161828</v>
      </c>
      <c r="F52" s="79">
        <v>18507751</v>
      </c>
      <c r="G52" s="79">
        <v>67377</v>
      </c>
      <c r="H52" s="128">
        <v>18575128</v>
      </c>
    </row>
    <row r="53" spans="1:8" x14ac:dyDescent="0.2">
      <c r="A53" s="103">
        <v>31</v>
      </c>
      <c r="B53" s="85" t="s">
        <v>100</v>
      </c>
      <c r="C53" s="82">
        <v>90266387</v>
      </c>
      <c r="D53" s="82">
        <v>1059523</v>
      </c>
      <c r="E53" s="118">
        <v>91325910</v>
      </c>
      <c r="F53" s="82">
        <v>79571934</v>
      </c>
      <c r="G53" s="82">
        <v>559293</v>
      </c>
      <c r="H53" s="128">
        <v>80131227</v>
      </c>
    </row>
    <row r="54" spans="1:8" x14ac:dyDescent="0.2">
      <c r="A54" s="103">
        <v>32</v>
      </c>
      <c r="B54" s="85" t="s">
        <v>66</v>
      </c>
      <c r="C54" s="82">
        <v>-51040208</v>
      </c>
      <c r="D54" s="82">
        <v>-38219</v>
      </c>
      <c r="E54" s="118">
        <v>-51078427</v>
      </c>
      <c r="F54" s="82">
        <v>-45079651</v>
      </c>
      <c r="G54" s="82">
        <v>1136579</v>
      </c>
      <c r="H54" s="128">
        <v>-43943072</v>
      </c>
    </row>
    <row r="55" spans="1:8" x14ac:dyDescent="0.2">
      <c r="A55" s="103"/>
      <c r="B55" s="78"/>
      <c r="C55" s="96"/>
      <c r="D55" s="96"/>
      <c r="E55" s="126"/>
      <c r="F55" s="96"/>
      <c r="G55" s="96"/>
      <c r="H55" s="136"/>
    </row>
    <row r="56" spans="1:8" x14ac:dyDescent="0.2">
      <c r="A56" s="103">
        <v>33</v>
      </c>
      <c r="B56" s="85" t="s">
        <v>67</v>
      </c>
      <c r="C56" s="82">
        <v>48959514</v>
      </c>
      <c r="D56" s="82">
        <v>-13259969</v>
      </c>
      <c r="E56" s="118">
        <v>35699545</v>
      </c>
      <c r="F56" s="82">
        <v>53637062</v>
      </c>
      <c r="G56" s="82">
        <v>-9477408</v>
      </c>
      <c r="H56" s="128">
        <v>44159654</v>
      </c>
    </row>
    <row r="57" spans="1:8" x14ac:dyDescent="0.2">
      <c r="A57" s="103"/>
      <c r="B57" s="78"/>
      <c r="C57" s="96"/>
      <c r="D57" s="96"/>
      <c r="E57" s="126"/>
      <c r="F57" s="96"/>
      <c r="G57" s="96"/>
      <c r="H57" s="136"/>
    </row>
    <row r="58" spans="1:8" x14ac:dyDescent="0.2">
      <c r="A58" s="103">
        <v>34</v>
      </c>
      <c r="B58" s="81" t="s">
        <v>84</v>
      </c>
      <c r="C58" s="79">
        <v>11772646</v>
      </c>
      <c r="D58" s="79" t="s">
        <v>208</v>
      </c>
      <c r="E58" s="118">
        <v>11772646</v>
      </c>
      <c r="F58" s="79">
        <v>24861844</v>
      </c>
      <c r="G58" s="79" t="s">
        <v>208</v>
      </c>
      <c r="H58" s="128">
        <v>24861844</v>
      </c>
    </row>
    <row r="59" spans="1:8" ht="25.5" x14ac:dyDescent="0.2">
      <c r="A59" s="103">
        <v>35</v>
      </c>
      <c r="B59" s="81" t="s">
        <v>85</v>
      </c>
      <c r="C59" s="79">
        <v>1569877</v>
      </c>
      <c r="D59" s="79" t="s">
        <v>208</v>
      </c>
      <c r="E59" s="118">
        <v>1569877</v>
      </c>
      <c r="F59" s="79">
        <v>0</v>
      </c>
      <c r="G59" s="79" t="s">
        <v>208</v>
      </c>
      <c r="H59" s="128">
        <v>0</v>
      </c>
    </row>
    <row r="60" spans="1:8" ht="25.5" x14ac:dyDescent="0.2">
      <c r="A60" s="103">
        <v>36</v>
      </c>
      <c r="B60" s="81" t="s">
        <v>86</v>
      </c>
      <c r="C60" s="79">
        <v>569333</v>
      </c>
      <c r="D60" s="79" t="s">
        <v>208</v>
      </c>
      <c r="E60" s="118">
        <v>569333</v>
      </c>
      <c r="F60" s="79">
        <v>1335699</v>
      </c>
      <c r="G60" s="79" t="s">
        <v>208</v>
      </c>
      <c r="H60" s="128">
        <v>1335699</v>
      </c>
    </row>
    <row r="61" spans="1:8" x14ac:dyDescent="0.2">
      <c r="A61" s="103">
        <v>37</v>
      </c>
      <c r="B61" s="85" t="s">
        <v>87</v>
      </c>
      <c r="C61" s="82">
        <v>13911856</v>
      </c>
      <c r="D61" s="82">
        <v>0</v>
      </c>
      <c r="E61" s="118">
        <v>13911856</v>
      </c>
      <c r="F61" s="82">
        <v>26197543</v>
      </c>
      <c r="G61" s="82">
        <v>0</v>
      </c>
      <c r="H61" s="128">
        <v>26197543</v>
      </c>
    </row>
    <row r="62" spans="1:8" x14ac:dyDescent="0.2">
      <c r="A62" s="103"/>
      <c r="B62" s="97"/>
      <c r="C62" s="79"/>
      <c r="D62" s="79"/>
      <c r="E62" s="120"/>
      <c r="F62" s="79"/>
      <c r="G62" s="79"/>
      <c r="H62" s="130"/>
    </row>
    <row r="63" spans="1:8" ht="25.5" x14ac:dyDescent="0.2">
      <c r="A63" s="105">
        <v>38</v>
      </c>
      <c r="B63" s="98" t="s">
        <v>179</v>
      </c>
      <c r="C63" s="99">
        <v>35047658</v>
      </c>
      <c r="D63" s="99">
        <v>-13259969</v>
      </c>
      <c r="E63" s="118">
        <v>21787689</v>
      </c>
      <c r="F63" s="99">
        <v>27439519</v>
      </c>
      <c r="G63" s="99">
        <v>-9477408</v>
      </c>
      <c r="H63" s="128">
        <v>17962111</v>
      </c>
    </row>
    <row r="64" spans="1:8" s="2" customFormat="1" x14ac:dyDescent="0.2">
      <c r="A64" s="108">
        <v>39</v>
      </c>
      <c r="B64" s="81" t="s">
        <v>88</v>
      </c>
      <c r="C64" s="100"/>
      <c r="D64" s="100"/>
      <c r="E64" s="118">
        <v>0</v>
      </c>
      <c r="F64" s="100"/>
      <c r="G64" s="100"/>
      <c r="H64" s="128">
        <v>0</v>
      </c>
    </row>
    <row r="65" spans="1:8" x14ac:dyDescent="0.2">
      <c r="A65" s="105">
        <v>40</v>
      </c>
      <c r="B65" s="85" t="s">
        <v>89</v>
      </c>
      <c r="C65" s="82">
        <v>35047658</v>
      </c>
      <c r="D65" s="82">
        <v>-13259969</v>
      </c>
      <c r="E65" s="118">
        <v>21787689</v>
      </c>
      <c r="F65" s="82">
        <v>27439519</v>
      </c>
      <c r="G65" s="82">
        <v>-9477408</v>
      </c>
      <c r="H65" s="128">
        <v>17962111</v>
      </c>
    </row>
    <row r="66" spans="1:8" s="2" customFormat="1" x14ac:dyDescent="0.2">
      <c r="A66" s="108">
        <v>41</v>
      </c>
      <c r="B66" s="81" t="s">
        <v>101</v>
      </c>
      <c r="C66" s="100"/>
      <c r="D66" s="100"/>
      <c r="E66" s="118">
        <v>0</v>
      </c>
      <c r="F66" s="100"/>
      <c r="G66" s="100"/>
      <c r="H66" s="128">
        <v>0</v>
      </c>
    </row>
    <row r="67" spans="1:8" ht="13.5" thickBot="1" x14ac:dyDescent="0.25">
      <c r="A67" s="109">
        <v>42</v>
      </c>
      <c r="B67" s="110" t="s">
        <v>68</v>
      </c>
      <c r="C67" s="111">
        <v>35047658</v>
      </c>
      <c r="D67" s="111">
        <v>-13259969</v>
      </c>
      <c r="E67" s="127">
        <v>21787689</v>
      </c>
      <c r="F67" s="111">
        <v>27439519</v>
      </c>
      <c r="G67" s="111">
        <v>-9477408</v>
      </c>
      <c r="H67" s="137">
        <v>17962111</v>
      </c>
    </row>
    <row r="68" spans="1:8" x14ac:dyDescent="0.2">
      <c r="A68" s="3"/>
      <c r="B68" s="3"/>
      <c r="C68" s="3"/>
      <c r="D68" s="3"/>
      <c r="E68" s="3"/>
      <c r="F68" s="3"/>
      <c r="G68" s="3"/>
      <c r="H68" s="3"/>
    </row>
    <row r="69" spans="1:8" x14ac:dyDescent="0.2">
      <c r="A69" s="22"/>
      <c r="B69" s="24" t="s">
        <v>182</v>
      </c>
      <c r="C69" s="28"/>
      <c r="D69" s="28"/>
      <c r="E69" s="28"/>
    </row>
    <row r="70" spans="1:8" x14ac:dyDescent="0.2">
      <c r="A70" s="22"/>
      <c r="B70" s="13"/>
      <c r="C70" s="28"/>
      <c r="D70" s="28"/>
      <c r="E70" s="29"/>
    </row>
    <row r="71" spans="1:8" x14ac:dyDescent="0.2">
      <c r="A71" s="28"/>
      <c r="B71" s="28"/>
      <c r="C71" s="28"/>
      <c r="D71" s="28"/>
      <c r="E71" s="28"/>
    </row>
    <row r="72" spans="1:8" s="11" customFormat="1" x14ac:dyDescent="0.2">
      <c r="B72" s="22"/>
    </row>
    <row r="73" spans="1:8" s="11" customFormat="1" x14ac:dyDescent="0.2">
      <c r="B73" s="22"/>
    </row>
    <row r="74" spans="1:8" s="11" customFormat="1" x14ac:dyDescent="0.2">
      <c r="B74" s="22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zoomScale="85" zoomScaleNormal="85" workbookViewId="0">
      <selection activeCell="O31" sqref="O31"/>
    </sheetView>
  </sheetViews>
  <sheetFormatPr defaultRowHeight="15" x14ac:dyDescent="0.3"/>
  <cols>
    <col min="1" max="1" width="9.5703125" style="151" customWidth="1"/>
    <col min="2" max="2" width="62.28515625" style="151" customWidth="1"/>
    <col min="3" max="8" width="13.7109375" style="151" customWidth="1"/>
    <col min="9" max="9" width="9.140625" style="151"/>
  </cols>
  <sheetData>
    <row r="2" spans="1:9" x14ac:dyDescent="0.3">
      <c r="A2" s="147" t="s">
        <v>123</v>
      </c>
      <c r="B2" s="187" t="str">
        <f>'RC'!B2</f>
        <v>სს ,,ლიბერთი ბანკი”</v>
      </c>
      <c r="C2" s="148"/>
      <c r="D2" s="148"/>
      <c r="E2" s="148"/>
      <c r="F2" s="149"/>
      <c r="G2" s="149"/>
      <c r="H2" s="148"/>
      <c r="I2" s="149"/>
    </row>
    <row r="3" spans="1:9" x14ac:dyDescent="0.3">
      <c r="A3" s="147" t="s">
        <v>135</v>
      </c>
      <c r="B3" s="184">
        <f>'RC'!B3</f>
        <v>42643</v>
      </c>
      <c r="C3" s="148"/>
      <c r="D3" s="148"/>
      <c r="E3" s="148"/>
      <c r="F3" s="149"/>
      <c r="G3" s="149"/>
      <c r="H3" s="150"/>
      <c r="I3" s="149"/>
    </row>
    <row r="4" spans="1:9" ht="16.5" thickBot="1" x14ac:dyDescent="0.35">
      <c r="B4" s="152" t="s">
        <v>229</v>
      </c>
      <c r="C4" s="153"/>
      <c r="D4" s="153"/>
      <c r="E4" s="153"/>
      <c r="H4" s="154" t="s">
        <v>124</v>
      </c>
    </row>
    <row r="5" spans="1:9" ht="18" x14ac:dyDescent="0.35">
      <c r="A5" s="155"/>
      <c r="B5" s="156"/>
      <c r="C5" s="196" t="s">
        <v>138</v>
      </c>
      <c r="D5" s="197"/>
      <c r="E5" s="197"/>
      <c r="F5" s="196" t="s">
        <v>151</v>
      </c>
      <c r="G5" s="197"/>
      <c r="H5" s="198"/>
    </row>
    <row r="6" spans="1:9" ht="13.5" x14ac:dyDescent="0.25">
      <c r="A6" s="157" t="s">
        <v>109</v>
      </c>
      <c r="B6" s="158"/>
      <c r="C6" s="159" t="s">
        <v>165</v>
      </c>
      <c r="D6" s="159" t="s">
        <v>230</v>
      </c>
      <c r="E6" s="159" t="s">
        <v>166</v>
      </c>
      <c r="F6" s="159" t="s">
        <v>165</v>
      </c>
      <c r="G6" s="159" t="s">
        <v>230</v>
      </c>
      <c r="H6" s="160" t="s">
        <v>166</v>
      </c>
      <c r="I6" s="161"/>
    </row>
    <row r="7" spans="1:9" x14ac:dyDescent="0.3">
      <c r="A7" s="157">
        <v>1</v>
      </c>
      <c r="B7" s="162" t="s">
        <v>102</v>
      </c>
      <c r="C7" s="163">
        <f>SUM(C8:C9)+C10+C13+C14+C27</f>
        <v>1131322729</v>
      </c>
      <c r="D7" s="163">
        <f t="shared" ref="D7:E7" si="0">SUM(D8:D9)+D10+D13+D14+D27</f>
        <v>454700654</v>
      </c>
      <c r="E7" s="163">
        <f t="shared" si="0"/>
        <v>1586023383</v>
      </c>
      <c r="F7" s="163">
        <f>SUM(F8:F9)+F10+F13+F14+F27</f>
        <v>1860638534</v>
      </c>
      <c r="G7" s="163">
        <f t="shared" ref="G7" si="1">SUM(G8:G9)+G10+G13+G14+G27</f>
        <v>316299752</v>
      </c>
      <c r="H7" s="164">
        <f>SUM(H8:H9)+H10+H13+H14+H27</f>
        <v>2176938286</v>
      </c>
      <c r="I7" s="149"/>
    </row>
    <row r="8" spans="1:9" x14ac:dyDescent="0.3">
      <c r="A8" s="157">
        <v>1.1000000000000001</v>
      </c>
      <c r="B8" s="165" t="s">
        <v>9</v>
      </c>
      <c r="C8" s="166"/>
      <c r="D8" s="166"/>
      <c r="E8" s="163">
        <f t="shared" ref="E8:E68" si="2">C8+D8</f>
        <v>0</v>
      </c>
      <c r="F8" s="166"/>
      <c r="G8" s="166"/>
      <c r="H8" s="164">
        <f t="shared" ref="H8:H68" si="3">F8+G8</f>
        <v>0</v>
      </c>
      <c r="I8" s="149"/>
    </row>
    <row r="9" spans="1:9" x14ac:dyDescent="0.3">
      <c r="A9" s="157">
        <v>1.2</v>
      </c>
      <c r="B9" s="165" t="s">
        <v>10</v>
      </c>
      <c r="C9" s="166">
        <v>695331</v>
      </c>
      <c r="D9" s="166">
        <v>115395</v>
      </c>
      <c r="E9" s="163">
        <f t="shared" si="2"/>
        <v>810726</v>
      </c>
      <c r="F9" s="166">
        <v>1958987</v>
      </c>
      <c r="G9" s="166">
        <v>253312</v>
      </c>
      <c r="H9" s="164">
        <f t="shared" si="3"/>
        <v>2212299</v>
      </c>
      <c r="I9" s="149"/>
    </row>
    <row r="10" spans="1:9" x14ac:dyDescent="0.3">
      <c r="A10" s="157">
        <v>1.3</v>
      </c>
      <c r="B10" s="165" t="s">
        <v>231</v>
      </c>
      <c r="C10" s="163">
        <f>SUM(C11:C12)</f>
        <v>0</v>
      </c>
      <c r="D10" s="163">
        <f>SUM(D11:D12)</f>
        <v>0</v>
      </c>
      <c r="E10" s="163">
        <f t="shared" si="2"/>
        <v>0</v>
      </c>
      <c r="F10" s="163">
        <v>0</v>
      </c>
      <c r="G10" s="163">
        <v>1053774</v>
      </c>
      <c r="H10" s="164">
        <f t="shared" si="3"/>
        <v>1053774</v>
      </c>
      <c r="I10" s="149"/>
    </row>
    <row r="11" spans="1:9" x14ac:dyDescent="0.3">
      <c r="A11" s="167" t="s">
        <v>210</v>
      </c>
      <c r="B11" s="168" t="s">
        <v>232</v>
      </c>
      <c r="C11" s="166"/>
      <c r="D11" s="166"/>
      <c r="E11" s="163">
        <f t="shared" si="2"/>
        <v>0</v>
      </c>
      <c r="F11" s="166"/>
      <c r="G11" s="166"/>
      <c r="H11" s="164">
        <f t="shared" si="3"/>
        <v>0</v>
      </c>
      <c r="I11" s="149"/>
    </row>
    <row r="12" spans="1:9" x14ac:dyDescent="0.3">
      <c r="A12" s="167" t="s">
        <v>211</v>
      </c>
      <c r="B12" s="169" t="s">
        <v>233</v>
      </c>
      <c r="C12" s="166"/>
      <c r="D12" s="166"/>
      <c r="E12" s="163">
        <f t="shared" si="2"/>
        <v>0</v>
      </c>
      <c r="F12" s="166"/>
      <c r="G12" s="166"/>
      <c r="H12" s="164">
        <f t="shared" si="3"/>
        <v>0</v>
      </c>
      <c r="I12" s="149"/>
    </row>
    <row r="13" spans="1:9" x14ac:dyDescent="0.3">
      <c r="A13" s="157">
        <v>1.4</v>
      </c>
      <c r="B13" s="170" t="s">
        <v>21</v>
      </c>
      <c r="C13" s="166">
        <v>0</v>
      </c>
      <c r="D13" s="166">
        <v>59566438</v>
      </c>
      <c r="E13" s="163">
        <f t="shared" si="2"/>
        <v>59566438</v>
      </c>
      <c r="F13" s="166"/>
      <c r="G13" s="166">
        <v>63644543</v>
      </c>
      <c r="H13" s="164">
        <f>F13+G13</f>
        <v>63644543</v>
      </c>
      <c r="I13" s="149"/>
    </row>
    <row r="14" spans="1:9" x14ac:dyDescent="0.3">
      <c r="A14" s="157">
        <v>1.5</v>
      </c>
      <c r="B14" s="170" t="s">
        <v>234</v>
      </c>
      <c r="C14" s="163">
        <f>SUM(C15:C17)+SUM(C23:C26)</f>
        <v>1130627398</v>
      </c>
      <c r="D14" s="163">
        <f>SUM(D15:D17)+SUM(D23:D26)</f>
        <v>395018821</v>
      </c>
      <c r="E14" s="163">
        <f t="shared" si="2"/>
        <v>1525646219</v>
      </c>
      <c r="F14" s="163">
        <v>1858679547</v>
      </c>
      <c r="G14" s="163">
        <v>251348123</v>
      </c>
      <c r="H14" s="164">
        <f>F14+G14</f>
        <v>2110027670</v>
      </c>
      <c r="I14" s="149"/>
    </row>
    <row r="15" spans="1:9" x14ac:dyDescent="0.3">
      <c r="A15" s="157" t="s">
        <v>212</v>
      </c>
      <c r="B15" s="171" t="s">
        <v>235</v>
      </c>
      <c r="C15" s="166">
        <v>33159742</v>
      </c>
      <c r="D15" s="166">
        <v>4294896</v>
      </c>
      <c r="E15" s="163">
        <f t="shared" si="2"/>
        <v>37454638</v>
      </c>
      <c r="F15" s="166"/>
      <c r="G15" s="166"/>
      <c r="H15" s="164">
        <f t="shared" si="3"/>
        <v>0</v>
      </c>
      <c r="I15" s="149"/>
    </row>
    <row r="16" spans="1:9" x14ac:dyDescent="0.3">
      <c r="A16" s="157" t="s">
        <v>213</v>
      </c>
      <c r="B16" s="171" t="s">
        <v>236</v>
      </c>
      <c r="C16" s="166"/>
      <c r="D16" s="166">
        <v>1541562</v>
      </c>
      <c r="E16" s="163">
        <f t="shared" si="2"/>
        <v>1541562</v>
      </c>
      <c r="F16" s="166"/>
      <c r="G16" s="166"/>
      <c r="H16" s="164">
        <f t="shared" si="3"/>
        <v>0</v>
      </c>
      <c r="I16" s="149"/>
    </row>
    <row r="17" spans="1:9" x14ac:dyDescent="0.3">
      <c r="A17" s="157" t="s">
        <v>214</v>
      </c>
      <c r="B17" s="171" t="s">
        <v>237</v>
      </c>
      <c r="C17" s="163">
        <f>SUM(C18:C22)</f>
        <v>791146</v>
      </c>
      <c r="D17" s="163">
        <f>SUM(D18:D22)</f>
        <v>165597492</v>
      </c>
      <c r="E17" s="163">
        <f t="shared" si="2"/>
        <v>166388638</v>
      </c>
      <c r="F17" s="163">
        <f>SUM(F18:F22)</f>
        <v>0</v>
      </c>
      <c r="G17" s="163">
        <f>SUM(G18:G22)</f>
        <v>0</v>
      </c>
      <c r="H17" s="164">
        <f t="shared" si="3"/>
        <v>0</v>
      </c>
      <c r="I17" s="149"/>
    </row>
    <row r="18" spans="1:9" x14ac:dyDescent="0.3">
      <c r="A18" s="157" t="s">
        <v>215</v>
      </c>
      <c r="B18" s="169" t="s">
        <v>238</v>
      </c>
      <c r="C18" s="166">
        <v>502770</v>
      </c>
      <c r="D18" s="166">
        <v>138037302</v>
      </c>
      <c r="E18" s="163">
        <f t="shared" si="2"/>
        <v>138540072</v>
      </c>
      <c r="F18" s="166"/>
      <c r="G18" s="166"/>
      <c r="H18" s="164">
        <f t="shared" si="3"/>
        <v>0</v>
      </c>
      <c r="I18" s="149"/>
    </row>
    <row r="19" spans="1:9" x14ac:dyDescent="0.3">
      <c r="A19" s="157" t="s">
        <v>216</v>
      </c>
      <c r="B19" s="169" t="s">
        <v>239</v>
      </c>
      <c r="C19" s="166">
        <v>288376</v>
      </c>
      <c r="D19" s="166">
        <v>14149808</v>
      </c>
      <c r="E19" s="163">
        <f t="shared" si="2"/>
        <v>14438184</v>
      </c>
      <c r="F19" s="166"/>
      <c r="G19" s="166"/>
      <c r="H19" s="164">
        <f t="shared" si="3"/>
        <v>0</v>
      </c>
      <c r="I19" s="149"/>
    </row>
    <row r="20" spans="1:9" x14ac:dyDescent="0.3">
      <c r="A20" s="157" t="s">
        <v>217</v>
      </c>
      <c r="B20" s="172" t="s">
        <v>240</v>
      </c>
      <c r="C20" s="166"/>
      <c r="D20" s="166">
        <v>1725681</v>
      </c>
      <c r="E20" s="163">
        <f t="shared" si="2"/>
        <v>1725681</v>
      </c>
      <c r="F20" s="166"/>
      <c r="G20" s="166"/>
      <c r="H20" s="164">
        <f t="shared" si="3"/>
        <v>0</v>
      </c>
      <c r="I20" s="149"/>
    </row>
    <row r="21" spans="1:9" x14ac:dyDescent="0.3">
      <c r="A21" s="157" t="s">
        <v>218</v>
      </c>
      <c r="B21" s="169" t="s">
        <v>241</v>
      </c>
      <c r="C21" s="166"/>
      <c r="D21" s="166">
        <v>6865936</v>
      </c>
      <c r="E21" s="163">
        <f t="shared" si="2"/>
        <v>6865936</v>
      </c>
      <c r="F21" s="166"/>
      <c r="G21" s="166"/>
      <c r="H21" s="164">
        <f t="shared" si="3"/>
        <v>0</v>
      </c>
      <c r="I21" s="149"/>
    </row>
    <row r="22" spans="1:9" x14ac:dyDescent="0.3">
      <c r="A22" s="157" t="s">
        <v>219</v>
      </c>
      <c r="B22" s="169" t="s">
        <v>242</v>
      </c>
      <c r="C22" s="166"/>
      <c r="D22" s="166">
        <v>4818765</v>
      </c>
      <c r="E22" s="163">
        <f t="shared" si="2"/>
        <v>4818765</v>
      </c>
      <c r="F22" s="166"/>
      <c r="G22" s="166"/>
      <c r="H22" s="164">
        <f t="shared" si="3"/>
        <v>0</v>
      </c>
      <c r="I22" s="149"/>
    </row>
    <row r="23" spans="1:9" x14ac:dyDescent="0.3">
      <c r="A23" s="157" t="s">
        <v>220</v>
      </c>
      <c r="B23" s="171" t="s">
        <v>243</v>
      </c>
      <c r="C23" s="166">
        <v>79195</v>
      </c>
      <c r="D23" s="166">
        <v>65119157</v>
      </c>
      <c r="E23" s="163">
        <f t="shared" si="2"/>
        <v>65198352</v>
      </c>
      <c r="F23" s="166"/>
      <c r="G23" s="166"/>
      <c r="H23" s="164">
        <f t="shared" si="3"/>
        <v>0</v>
      </c>
      <c r="I23" s="149"/>
    </row>
    <row r="24" spans="1:9" x14ac:dyDescent="0.3">
      <c r="A24" s="157" t="s">
        <v>221</v>
      </c>
      <c r="B24" s="171" t="s">
        <v>244</v>
      </c>
      <c r="C24" s="166"/>
      <c r="D24" s="166"/>
      <c r="E24" s="163">
        <f t="shared" si="2"/>
        <v>0</v>
      </c>
      <c r="F24" s="166"/>
      <c r="G24" s="166"/>
      <c r="H24" s="164">
        <f t="shared" si="3"/>
        <v>0</v>
      </c>
      <c r="I24" s="149"/>
    </row>
    <row r="25" spans="1:9" x14ac:dyDescent="0.3">
      <c r="A25" s="157" t="s">
        <v>222</v>
      </c>
      <c r="B25" s="171" t="s">
        <v>245</v>
      </c>
      <c r="C25" s="166">
        <v>89000000</v>
      </c>
      <c r="D25" s="166"/>
      <c r="E25" s="163">
        <f t="shared" si="2"/>
        <v>89000000</v>
      </c>
      <c r="F25" s="166"/>
      <c r="G25" s="166"/>
      <c r="H25" s="164">
        <f t="shared" si="3"/>
        <v>0</v>
      </c>
      <c r="I25" s="149"/>
    </row>
    <row r="26" spans="1:9" x14ac:dyDescent="0.3">
      <c r="A26" s="157" t="s">
        <v>223</v>
      </c>
      <c r="B26" s="171" t="s">
        <v>246</v>
      </c>
      <c r="C26" s="166">
        <v>1007597315</v>
      </c>
      <c r="D26" s="166">
        <v>158465714</v>
      </c>
      <c r="E26" s="163">
        <f t="shared" si="2"/>
        <v>1166063029</v>
      </c>
      <c r="F26" s="166"/>
      <c r="G26" s="166"/>
      <c r="H26" s="164">
        <f t="shared" si="3"/>
        <v>0</v>
      </c>
      <c r="I26" s="149"/>
    </row>
    <row r="27" spans="1:9" x14ac:dyDescent="0.3">
      <c r="A27" s="157">
        <v>1.6</v>
      </c>
      <c r="B27" s="165" t="s">
        <v>22</v>
      </c>
      <c r="C27" s="166"/>
      <c r="D27" s="166"/>
      <c r="E27" s="163">
        <f t="shared" si="2"/>
        <v>0</v>
      </c>
      <c r="F27" s="166"/>
      <c r="G27" s="166"/>
      <c r="H27" s="164">
        <f t="shared" si="3"/>
        <v>0</v>
      </c>
      <c r="I27" s="149"/>
    </row>
    <row r="28" spans="1:9" x14ac:dyDescent="0.3">
      <c r="A28" s="157">
        <v>2</v>
      </c>
      <c r="B28" s="162" t="s">
        <v>105</v>
      </c>
      <c r="C28" s="163">
        <f>SUM(C29:C35)</f>
        <v>94393660</v>
      </c>
      <c r="D28" s="163">
        <f>SUM(D29:D35)</f>
        <v>46904284</v>
      </c>
      <c r="E28" s="163">
        <f t="shared" si="2"/>
        <v>141297944</v>
      </c>
      <c r="F28" s="163">
        <f>SUM(F29:F35)</f>
        <v>83037373</v>
      </c>
      <c r="G28" s="163">
        <f>SUM(G29:G35)</f>
        <v>74069983</v>
      </c>
      <c r="H28" s="164">
        <f t="shared" si="3"/>
        <v>157107356</v>
      </c>
      <c r="I28" s="149"/>
    </row>
    <row r="29" spans="1:9" x14ac:dyDescent="0.3">
      <c r="A29" s="157">
        <v>2.1</v>
      </c>
      <c r="B29" s="173" t="s">
        <v>108</v>
      </c>
      <c r="C29" s="166">
        <v>28838056</v>
      </c>
      <c r="D29" s="166">
        <v>334758</v>
      </c>
      <c r="E29" s="163">
        <f t="shared" si="2"/>
        <v>29172814</v>
      </c>
      <c r="F29" s="166">
        <v>27947911</v>
      </c>
      <c r="G29" s="166">
        <v>340917</v>
      </c>
      <c r="H29" s="164">
        <f t="shared" si="3"/>
        <v>28288828</v>
      </c>
      <c r="I29" s="149"/>
    </row>
    <row r="30" spans="1:9" x14ac:dyDescent="0.3">
      <c r="A30" s="157">
        <v>2.2000000000000002</v>
      </c>
      <c r="B30" s="173" t="s">
        <v>23</v>
      </c>
      <c r="C30" s="166"/>
      <c r="D30" s="166"/>
      <c r="E30" s="163">
        <f t="shared" si="2"/>
        <v>0</v>
      </c>
      <c r="F30" s="166"/>
      <c r="G30" s="166"/>
      <c r="H30" s="164">
        <f t="shared" si="3"/>
        <v>0</v>
      </c>
      <c r="I30" s="149"/>
    </row>
    <row r="31" spans="1:9" x14ac:dyDescent="0.3">
      <c r="A31" s="157">
        <v>2.2999999999999998</v>
      </c>
      <c r="B31" s="173" t="s">
        <v>0</v>
      </c>
      <c r="C31" s="166"/>
      <c r="D31" s="166"/>
      <c r="E31" s="163">
        <f t="shared" si="2"/>
        <v>0</v>
      </c>
      <c r="F31" s="166"/>
      <c r="G31" s="166"/>
      <c r="H31" s="164">
        <f t="shared" si="3"/>
        <v>0</v>
      </c>
      <c r="I31" s="149"/>
    </row>
    <row r="32" spans="1:9" x14ac:dyDescent="0.25">
      <c r="A32" s="157">
        <v>2.4</v>
      </c>
      <c r="B32" s="173" t="s">
        <v>3</v>
      </c>
      <c r="C32" s="166"/>
      <c r="D32" s="166"/>
      <c r="E32" s="163">
        <f t="shared" si="2"/>
        <v>0</v>
      </c>
      <c r="F32" s="166"/>
      <c r="G32" s="166"/>
      <c r="H32" s="164">
        <f t="shared" si="3"/>
        <v>0</v>
      </c>
      <c r="I32" s="174"/>
    </row>
    <row r="33" spans="1:9" x14ac:dyDescent="0.25">
      <c r="A33" s="157">
        <v>2.5</v>
      </c>
      <c r="B33" s="173" t="s">
        <v>11</v>
      </c>
      <c r="C33" s="166"/>
      <c r="D33" s="166">
        <v>45323700</v>
      </c>
      <c r="E33" s="163">
        <f t="shared" si="2"/>
        <v>45323700</v>
      </c>
      <c r="F33" s="166"/>
      <c r="G33" s="166">
        <v>72506896</v>
      </c>
      <c r="H33" s="164">
        <f t="shared" si="3"/>
        <v>72506896</v>
      </c>
      <c r="I33" s="174"/>
    </row>
    <row r="34" spans="1:9" x14ac:dyDescent="0.3">
      <c r="A34" s="157">
        <v>2.6</v>
      </c>
      <c r="B34" s="173" t="s">
        <v>12</v>
      </c>
      <c r="C34" s="166">
        <v>65555604</v>
      </c>
      <c r="D34" s="166">
        <v>1245826</v>
      </c>
      <c r="E34" s="163">
        <f t="shared" si="2"/>
        <v>66801430</v>
      </c>
      <c r="F34" s="166">
        <v>55089462</v>
      </c>
      <c r="G34" s="166">
        <v>1222170</v>
      </c>
      <c r="H34" s="164">
        <f t="shared" si="3"/>
        <v>56311632</v>
      </c>
      <c r="I34" s="149"/>
    </row>
    <row r="35" spans="1:9" x14ac:dyDescent="0.3">
      <c r="A35" s="157">
        <v>2.7</v>
      </c>
      <c r="B35" s="173" t="s">
        <v>5</v>
      </c>
      <c r="C35" s="166"/>
      <c r="D35" s="166"/>
      <c r="E35" s="163">
        <f t="shared" si="2"/>
        <v>0</v>
      </c>
      <c r="F35" s="166"/>
      <c r="G35" s="166"/>
      <c r="H35" s="164">
        <f t="shared" si="3"/>
        <v>0</v>
      </c>
      <c r="I35" s="149"/>
    </row>
    <row r="36" spans="1:9" x14ac:dyDescent="0.3">
      <c r="A36" s="157">
        <v>3</v>
      </c>
      <c r="B36" s="162" t="s">
        <v>164</v>
      </c>
      <c r="C36" s="163">
        <f>SUM(C37:C39)</f>
        <v>695331</v>
      </c>
      <c r="D36" s="163">
        <f>SUM(D37:D39)</f>
        <v>115395</v>
      </c>
      <c r="E36" s="163">
        <f>C36+D36</f>
        <v>810726</v>
      </c>
      <c r="F36" s="163">
        <f>SUM(F37:F39)</f>
        <v>1958987</v>
      </c>
      <c r="G36" s="163">
        <f>SUM(G37:G39)</f>
        <v>253312</v>
      </c>
      <c r="H36" s="164">
        <f>F36+G36</f>
        <v>2212299</v>
      </c>
      <c r="I36" s="149"/>
    </row>
    <row r="37" spans="1:9" x14ac:dyDescent="0.3">
      <c r="A37" s="157">
        <v>3.1</v>
      </c>
      <c r="B37" s="173" t="s">
        <v>103</v>
      </c>
      <c r="C37" s="166"/>
      <c r="D37" s="166"/>
      <c r="E37" s="163">
        <f t="shared" si="2"/>
        <v>0</v>
      </c>
      <c r="F37" s="166"/>
      <c r="G37" s="166"/>
      <c r="H37" s="164">
        <f t="shared" si="3"/>
        <v>0</v>
      </c>
      <c r="I37" s="149"/>
    </row>
    <row r="38" spans="1:9" x14ac:dyDescent="0.3">
      <c r="A38" s="157">
        <v>3.2</v>
      </c>
      <c r="B38" s="173" t="s">
        <v>104</v>
      </c>
      <c r="C38" s="166">
        <v>695331</v>
      </c>
      <c r="D38" s="166">
        <v>115395</v>
      </c>
      <c r="E38" s="163">
        <f t="shared" si="2"/>
        <v>810726</v>
      </c>
      <c r="F38" s="166">
        <v>1958987</v>
      </c>
      <c r="G38" s="166">
        <v>253312</v>
      </c>
      <c r="H38" s="164">
        <f t="shared" si="3"/>
        <v>2212299</v>
      </c>
      <c r="I38" s="149"/>
    </row>
    <row r="39" spans="1:9" x14ac:dyDescent="0.3">
      <c r="A39" s="157">
        <v>3.3</v>
      </c>
      <c r="B39" s="173" t="s">
        <v>24</v>
      </c>
      <c r="C39" s="166"/>
      <c r="D39" s="166"/>
      <c r="E39" s="163">
        <f t="shared" si="2"/>
        <v>0</v>
      </c>
      <c r="F39" s="166"/>
      <c r="G39" s="166"/>
      <c r="H39" s="164">
        <f t="shared" si="3"/>
        <v>0</v>
      </c>
      <c r="I39" s="149"/>
    </row>
    <row r="40" spans="1:9" x14ac:dyDescent="0.3">
      <c r="A40" s="157">
        <v>4</v>
      </c>
      <c r="B40" s="162" t="s">
        <v>224</v>
      </c>
      <c r="C40" s="163">
        <f>SUM(C41:C43)</f>
        <v>559352</v>
      </c>
      <c r="D40" s="163">
        <f>SUM(D41:D43)</f>
        <v>0</v>
      </c>
      <c r="E40" s="163">
        <f t="shared" si="2"/>
        <v>559352</v>
      </c>
      <c r="F40" s="163">
        <f>SUM(F41:F43)</f>
        <v>555604</v>
      </c>
      <c r="G40" s="163">
        <f>SUM(G41:G43)</f>
        <v>0</v>
      </c>
      <c r="H40" s="164">
        <f t="shared" si="3"/>
        <v>555604</v>
      </c>
      <c r="I40" s="149"/>
    </row>
    <row r="41" spans="1:9" x14ac:dyDescent="0.3">
      <c r="A41" s="157">
        <v>4.0999999999999996</v>
      </c>
      <c r="B41" s="173" t="s">
        <v>17</v>
      </c>
      <c r="C41" s="166"/>
      <c r="D41" s="166"/>
      <c r="E41" s="163">
        <f t="shared" si="2"/>
        <v>0</v>
      </c>
      <c r="F41" s="166"/>
      <c r="G41" s="166"/>
      <c r="H41" s="164">
        <f t="shared" si="3"/>
        <v>0</v>
      </c>
      <c r="I41" s="149"/>
    </row>
    <row r="42" spans="1:9" x14ac:dyDescent="0.3">
      <c r="A42" s="157">
        <v>4.2</v>
      </c>
      <c r="B42" s="173" t="s">
        <v>1</v>
      </c>
      <c r="C42" s="166"/>
      <c r="D42" s="166"/>
      <c r="E42" s="163">
        <f t="shared" si="2"/>
        <v>0</v>
      </c>
      <c r="F42" s="166"/>
      <c r="G42" s="166"/>
      <c r="H42" s="164">
        <f t="shared" si="3"/>
        <v>0</v>
      </c>
      <c r="I42" s="149"/>
    </row>
    <row r="43" spans="1:9" x14ac:dyDescent="0.3">
      <c r="A43" s="157">
        <v>4.3</v>
      </c>
      <c r="B43" s="173" t="s">
        <v>25</v>
      </c>
      <c r="C43" s="166">
        <v>559352</v>
      </c>
      <c r="D43" s="166"/>
      <c r="E43" s="163">
        <f t="shared" si="2"/>
        <v>559352</v>
      </c>
      <c r="F43" s="166">
        <v>555604</v>
      </c>
      <c r="G43" s="166"/>
      <c r="H43" s="164">
        <f t="shared" si="3"/>
        <v>555604</v>
      </c>
      <c r="I43" s="149"/>
    </row>
    <row r="44" spans="1:9" x14ac:dyDescent="0.3">
      <c r="A44" s="157">
        <v>5</v>
      </c>
      <c r="B44" s="162" t="s">
        <v>13</v>
      </c>
      <c r="C44" s="163">
        <f>SUM(C45:C48)</f>
        <v>0</v>
      </c>
      <c r="D44" s="163">
        <f>SUM(D45:D48)</f>
        <v>0</v>
      </c>
      <c r="E44" s="163">
        <f t="shared" si="2"/>
        <v>0</v>
      </c>
      <c r="F44" s="163">
        <f>SUM(F45:F48)</f>
        <v>0</v>
      </c>
      <c r="G44" s="163">
        <f>SUM(G45:G48)</f>
        <v>0</v>
      </c>
      <c r="H44" s="164">
        <f t="shared" si="3"/>
        <v>0</v>
      </c>
      <c r="I44" s="149"/>
    </row>
    <row r="45" spans="1:9" x14ac:dyDescent="0.3">
      <c r="A45" s="157">
        <v>5.0999999999999996</v>
      </c>
      <c r="B45" s="173" t="s">
        <v>225</v>
      </c>
      <c r="C45" s="166"/>
      <c r="D45" s="166"/>
      <c r="E45" s="163">
        <f t="shared" si="2"/>
        <v>0</v>
      </c>
      <c r="F45" s="166"/>
      <c r="G45" s="166"/>
      <c r="H45" s="164">
        <f t="shared" si="3"/>
        <v>0</v>
      </c>
      <c r="I45" s="149"/>
    </row>
    <row r="46" spans="1:9" x14ac:dyDescent="0.3">
      <c r="A46" s="157">
        <v>5.2</v>
      </c>
      <c r="B46" s="173" t="s">
        <v>106</v>
      </c>
      <c r="C46" s="166"/>
      <c r="D46" s="166"/>
      <c r="E46" s="163">
        <f t="shared" si="2"/>
        <v>0</v>
      </c>
      <c r="F46" s="166"/>
      <c r="G46" s="166"/>
      <c r="H46" s="164">
        <f t="shared" si="3"/>
        <v>0</v>
      </c>
      <c r="I46" s="149"/>
    </row>
    <row r="47" spans="1:9" x14ac:dyDescent="0.3">
      <c r="A47" s="157">
        <v>5.3</v>
      </c>
      <c r="B47" s="173" t="s">
        <v>6</v>
      </c>
      <c r="C47" s="166"/>
      <c r="D47" s="166"/>
      <c r="E47" s="163">
        <f t="shared" si="2"/>
        <v>0</v>
      </c>
      <c r="F47" s="166"/>
      <c r="G47" s="166"/>
      <c r="H47" s="164">
        <f t="shared" si="3"/>
        <v>0</v>
      </c>
      <c r="I47" s="149"/>
    </row>
    <row r="48" spans="1:9" x14ac:dyDescent="0.3">
      <c r="A48" s="157">
        <v>5.4</v>
      </c>
      <c r="B48" s="173" t="s">
        <v>14</v>
      </c>
      <c r="C48" s="166"/>
      <c r="D48" s="166"/>
      <c r="E48" s="163">
        <f t="shared" si="2"/>
        <v>0</v>
      </c>
      <c r="F48" s="166"/>
      <c r="G48" s="166"/>
      <c r="H48" s="164">
        <f t="shared" si="3"/>
        <v>0</v>
      </c>
      <c r="I48" s="149"/>
    </row>
    <row r="49" spans="1:9" x14ac:dyDescent="0.3">
      <c r="A49" s="157">
        <v>6</v>
      </c>
      <c r="B49" s="162" t="s">
        <v>26</v>
      </c>
      <c r="C49" s="163">
        <f>SUM(C50:C53)</f>
        <v>0</v>
      </c>
      <c r="D49" s="163">
        <f>SUM(D50:D53)</f>
        <v>0</v>
      </c>
      <c r="E49" s="163">
        <f t="shared" si="2"/>
        <v>0</v>
      </c>
      <c r="F49" s="163">
        <f>SUM(F50:F53)</f>
        <v>0</v>
      </c>
      <c r="G49" s="163">
        <f>SUM(G50:G53)</f>
        <v>0</v>
      </c>
      <c r="H49" s="164">
        <f t="shared" si="3"/>
        <v>0</v>
      </c>
      <c r="I49" s="149"/>
    </row>
    <row r="50" spans="1:9" x14ac:dyDescent="0.3">
      <c r="A50" s="157">
        <v>6.1</v>
      </c>
      <c r="B50" s="173" t="s">
        <v>27</v>
      </c>
      <c r="C50" s="166"/>
      <c r="D50" s="166"/>
      <c r="E50" s="163">
        <f t="shared" si="2"/>
        <v>0</v>
      </c>
      <c r="F50" s="166"/>
      <c r="G50" s="166"/>
      <c r="H50" s="164">
        <f t="shared" si="3"/>
        <v>0</v>
      </c>
      <c r="I50" s="149"/>
    </row>
    <row r="51" spans="1:9" x14ac:dyDescent="0.3">
      <c r="A51" s="157">
        <v>6.2</v>
      </c>
      <c r="B51" s="173" t="s">
        <v>107</v>
      </c>
      <c r="C51" s="166"/>
      <c r="D51" s="166"/>
      <c r="E51" s="163">
        <f t="shared" si="2"/>
        <v>0</v>
      </c>
      <c r="F51" s="166"/>
      <c r="G51" s="166"/>
      <c r="H51" s="164">
        <f t="shared" si="3"/>
        <v>0</v>
      </c>
      <c r="I51" s="149"/>
    </row>
    <row r="52" spans="1:9" x14ac:dyDescent="0.3">
      <c r="A52" s="157">
        <v>6.3</v>
      </c>
      <c r="B52" s="173" t="s">
        <v>7</v>
      </c>
      <c r="C52" s="166"/>
      <c r="D52" s="166"/>
      <c r="E52" s="163">
        <f t="shared" si="2"/>
        <v>0</v>
      </c>
      <c r="F52" s="166"/>
      <c r="G52" s="166"/>
      <c r="H52" s="164">
        <f t="shared" si="3"/>
        <v>0</v>
      </c>
      <c r="I52" s="149"/>
    </row>
    <row r="53" spans="1:9" x14ac:dyDescent="0.3">
      <c r="A53" s="157">
        <v>6.4</v>
      </c>
      <c r="B53" s="173" t="s">
        <v>14</v>
      </c>
      <c r="C53" s="166"/>
      <c r="D53" s="166"/>
      <c r="E53" s="163">
        <f t="shared" si="2"/>
        <v>0</v>
      </c>
      <c r="F53" s="166"/>
      <c r="G53" s="166"/>
      <c r="H53" s="164">
        <f t="shared" si="3"/>
        <v>0</v>
      </c>
      <c r="I53" s="149"/>
    </row>
    <row r="54" spans="1:9" x14ac:dyDescent="0.3">
      <c r="A54" s="157">
        <v>7</v>
      </c>
      <c r="B54" s="162" t="s">
        <v>2</v>
      </c>
      <c r="C54" s="175">
        <f>SUM(C55:C57)</f>
        <v>776690774</v>
      </c>
      <c r="D54" s="175">
        <f>SUM(D55:D57)</f>
        <v>0</v>
      </c>
      <c r="E54" s="163">
        <f t="shared" si="2"/>
        <v>776690774</v>
      </c>
      <c r="F54" s="175">
        <f>SUM(F55:F57)</f>
        <v>732192641</v>
      </c>
      <c r="G54" s="175">
        <f>SUM(G55:G57)</f>
        <v>0</v>
      </c>
      <c r="H54" s="164">
        <f t="shared" si="3"/>
        <v>732192641</v>
      </c>
      <c r="I54" s="149"/>
    </row>
    <row r="55" spans="1:9" x14ac:dyDescent="0.3">
      <c r="A55" s="157" t="s">
        <v>110</v>
      </c>
      <c r="B55" s="173" t="s">
        <v>28</v>
      </c>
      <c r="C55" s="166">
        <v>776690774</v>
      </c>
      <c r="D55" s="166"/>
      <c r="E55" s="163">
        <f t="shared" si="2"/>
        <v>776690774</v>
      </c>
      <c r="F55" s="166">
        <v>732192641</v>
      </c>
      <c r="G55" s="166"/>
      <c r="H55" s="164">
        <f t="shared" si="3"/>
        <v>732192641</v>
      </c>
      <c r="I55" s="149"/>
    </row>
    <row r="56" spans="1:9" x14ac:dyDescent="0.3">
      <c r="A56" s="157" t="s">
        <v>111</v>
      </c>
      <c r="B56" s="173" t="s">
        <v>4</v>
      </c>
      <c r="C56" s="166"/>
      <c r="D56" s="166"/>
      <c r="E56" s="163">
        <f t="shared" si="2"/>
        <v>0</v>
      </c>
      <c r="F56" s="166"/>
      <c r="G56" s="166"/>
      <c r="H56" s="164">
        <f t="shared" si="3"/>
        <v>0</v>
      </c>
      <c r="I56" s="149"/>
    </row>
    <row r="57" spans="1:9" x14ac:dyDescent="0.3">
      <c r="A57" s="157" t="s">
        <v>112</v>
      </c>
      <c r="B57" s="173" t="s">
        <v>18</v>
      </c>
      <c r="C57" s="166"/>
      <c r="D57" s="166"/>
      <c r="E57" s="163">
        <f t="shared" si="2"/>
        <v>0</v>
      </c>
      <c r="F57" s="166"/>
      <c r="G57" s="166"/>
      <c r="H57" s="164">
        <f t="shared" si="3"/>
        <v>0</v>
      </c>
      <c r="I57" s="149"/>
    </row>
    <row r="58" spans="1:9" x14ac:dyDescent="0.3">
      <c r="A58" s="157">
        <v>8</v>
      </c>
      <c r="B58" s="162" t="s">
        <v>19</v>
      </c>
      <c r="C58" s="175">
        <f>SUM(C59:C63)</f>
        <v>127170938</v>
      </c>
      <c r="D58" s="175">
        <f>SUM(D59:D63)</f>
        <v>32154790</v>
      </c>
      <c r="E58" s="163">
        <f t="shared" si="2"/>
        <v>159325728</v>
      </c>
      <c r="F58" s="175">
        <f>SUM(F59:F63)</f>
        <v>103323876</v>
      </c>
      <c r="G58" s="175">
        <f>SUM(G59:G63)</f>
        <v>32754641</v>
      </c>
      <c r="H58" s="164">
        <f t="shared" si="3"/>
        <v>136078517</v>
      </c>
      <c r="I58" s="149"/>
    </row>
    <row r="59" spans="1:9" x14ac:dyDescent="0.3">
      <c r="A59" s="157" t="s">
        <v>113</v>
      </c>
      <c r="B59" s="173" t="s">
        <v>226</v>
      </c>
      <c r="C59" s="166">
        <v>2179002</v>
      </c>
      <c r="D59" s="166"/>
      <c r="E59" s="163">
        <f t="shared" si="2"/>
        <v>2179002</v>
      </c>
      <c r="F59" s="166">
        <v>2179002</v>
      </c>
      <c r="G59" s="166"/>
      <c r="H59" s="164">
        <f t="shared" si="3"/>
        <v>2179002</v>
      </c>
      <c r="I59" s="149"/>
    </row>
    <row r="60" spans="1:9" x14ac:dyDescent="0.3">
      <c r="A60" s="157" t="s">
        <v>114</v>
      </c>
      <c r="B60" s="173" t="s">
        <v>227</v>
      </c>
      <c r="C60" s="166">
        <v>53662656</v>
      </c>
      <c r="D60" s="166">
        <v>3828970</v>
      </c>
      <c r="E60" s="163">
        <f t="shared" si="2"/>
        <v>57491626</v>
      </c>
      <c r="F60" s="166">
        <v>30455990</v>
      </c>
      <c r="G60" s="166">
        <v>3901511</v>
      </c>
      <c r="H60" s="164">
        <f t="shared" si="3"/>
        <v>34357501</v>
      </c>
    </row>
    <row r="61" spans="1:9" x14ac:dyDescent="0.3">
      <c r="A61" s="157" t="s">
        <v>115</v>
      </c>
      <c r="B61" s="173" t="s">
        <v>20</v>
      </c>
      <c r="C61" s="166">
        <v>3219201</v>
      </c>
      <c r="D61" s="166"/>
      <c r="E61" s="163">
        <f t="shared" si="2"/>
        <v>3219201</v>
      </c>
      <c r="F61" s="166">
        <v>3219201</v>
      </c>
      <c r="G61" s="166"/>
      <c r="H61" s="164">
        <f t="shared" si="3"/>
        <v>3219201</v>
      </c>
    </row>
    <row r="62" spans="1:9" x14ac:dyDescent="0.3">
      <c r="A62" s="157" t="s">
        <v>116</v>
      </c>
      <c r="B62" s="173" t="s">
        <v>228</v>
      </c>
      <c r="C62" s="166">
        <v>45432453</v>
      </c>
      <c r="D62" s="166">
        <v>27810766</v>
      </c>
      <c r="E62" s="163">
        <f t="shared" si="2"/>
        <v>73243219</v>
      </c>
      <c r="F62" s="166">
        <v>44749159</v>
      </c>
      <c r="G62" s="166">
        <v>28310638</v>
      </c>
      <c r="H62" s="164">
        <f t="shared" si="3"/>
        <v>73059797</v>
      </c>
    </row>
    <row r="63" spans="1:9" x14ac:dyDescent="0.3">
      <c r="A63" s="157" t="s">
        <v>117</v>
      </c>
      <c r="B63" s="173" t="s">
        <v>29</v>
      </c>
      <c r="C63" s="166">
        <v>22677626</v>
      </c>
      <c r="D63" s="166">
        <v>515054</v>
      </c>
      <c r="E63" s="163">
        <f t="shared" si="2"/>
        <v>23192680</v>
      </c>
      <c r="F63" s="166">
        <v>22720524</v>
      </c>
      <c r="G63" s="166">
        <v>542492</v>
      </c>
      <c r="H63" s="164">
        <f t="shared" si="3"/>
        <v>23263016</v>
      </c>
    </row>
    <row r="64" spans="1:9" x14ac:dyDescent="0.3">
      <c r="A64" s="157">
        <v>9</v>
      </c>
      <c r="B64" s="162" t="s">
        <v>30</v>
      </c>
      <c r="C64" s="175">
        <f>SUM(C65:C68)</f>
        <v>2059237</v>
      </c>
      <c r="D64" s="175">
        <f>SUM(D65:D68)</f>
        <v>0</v>
      </c>
      <c r="E64" s="163">
        <f t="shared" si="2"/>
        <v>2059237</v>
      </c>
      <c r="F64" s="175">
        <f>SUM(F65:F68)</f>
        <v>2050567</v>
      </c>
      <c r="G64" s="175">
        <f>SUM(G65:G68)</f>
        <v>0</v>
      </c>
      <c r="H64" s="164">
        <f t="shared" si="3"/>
        <v>2050567</v>
      </c>
    </row>
    <row r="65" spans="1:8" x14ac:dyDescent="0.3">
      <c r="A65" s="157" t="s">
        <v>118</v>
      </c>
      <c r="B65" s="173" t="s">
        <v>8</v>
      </c>
      <c r="C65" s="166"/>
      <c r="D65" s="166"/>
      <c r="E65" s="163">
        <f t="shared" si="2"/>
        <v>0</v>
      </c>
      <c r="F65" s="166"/>
      <c r="G65" s="166"/>
      <c r="H65" s="164">
        <f t="shared" si="3"/>
        <v>0</v>
      </c>
    </row>
    <row r="66" spans="1:8" x14ac:dyDescent="0.3">
      <c r="A66" s="157" t="s">
        <v>119</v>
      </c>
      <c r="B66" s="173" t="s">
        <v>15</v>
      </c>
      <c r="C66" s="166">
        <v>1987930</v>
      </c>
      <c r="D66" s="166"/>
      <c r="E66" s="163">
        <f t="shared" si="2"/>
        <v>1987930</v>
      </c>
      <c r="F66" s="166">
        <v>1988019</v>
      </c>
      <c r="G66" s="166"/>
      <c r="H66" s="164">
        <f t="shared" si="3"/>
        <v>1988019</v>
      </c>
    </row>
    <row r="67" spans="1:8" x14ac:dyDescent="0.3">
      <c r="A67" s="157" t="s">
        <v>120</v>
      </c>
      <c r="B67" s="173" t="s">
        <v>31</v>
      </c>
      <c r="C67" s="166">
        <v>71307</v>
      </c>
      <c r="D67" s="166"/>
      <c r="E67" s="163">
        <f t="shared" si="2"/>
        <v>71307</v>
      </c>
      <c r="F67" s="166">
        <v>62548</v>
      </c>
      <c r="G67" s="166"/>
      <c r="H67" s="164">
        <f t="shared" si="3"/>
        <v>62548</v>
      </c>
    </row>
    <row r="68" spans="1:8" x14ac:dyDescent="0.3">
      <c r="A68" s="157" t="s">
        <v>121</v>
      </c>
      <c r="B68" s="173" t="s">
        <v>16</v>
      </c>
      <c r="C68" s="166"/>
      <c r="D68" s="166"/>
      <c r="E68" s="163">
        <f t="shared" si="2"/>
        <v>0</v>
      </c>
      <c r="F68" s="166"/>
      <c r="G68" s="166"/>
      <c r="H68" s="164">
        <f t="shared" si="3"/>
        <v>0</v>
      </c>
    </row>
    <row r="69" spans="1:8" ht="15.75" thickBot="1" x14ac:dyDescent="0.35">
      <c r="A69" s="176">
        <v>10</v>
      </c>
      <c r="B69" s="177" t="s">
        <v>166</v>
      </c>
      <c r="C69" s="178">
        <f>C7+C28+C36+C40+C44+C49+C54+C58+C64</f>
        <v>2132892021</v>
      </c>
      <c r="D69" s="178">
        <f>D7+D28+D36+D40+D44+D49+D54+D58+D64</f>
        <v>533875123</v>
      </c>
      <c r="E69" s="179">
        <f>C69+D69</f>
        <v>2666767144</v>
      </c>
      <c r="F69" s="178">
        <f>F7+F28+F36+F40+F44+F49+F54+F58+F64</f>
        <v>2783757582</v>
      </c>
      <c r="G69" s="178">
        <f>G7+G28+G36+G40+G44+G49+G54+G58+G64</f>
        <v>423377688</v>
      </c>
      <c r="H69" s="180">
        <f>F69+G69</f>
        <v>3207135270</v>
      </c>
    </row>
    <row r="71" spans="1:8" x14ac:dyDescent="0.3">
      <c r="A71" s="151" t="str">
        <f>[1]RC!A42</f>
        <v>*</v>
      </c>
      <c r="B71" s="151" t="str">
        <f>[1]RC!B42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2" spans="1:8" x14ac:dyDescent="0.3">
      <c r="A72" s="151" t="s">
        <v>247</v>
      </c>
      <c r="B72" s="151" t="s">
        <v>248</v>
      </c>
    </row>
  </sheetData>
  <mergeCells count="2">
    <mergeCell ref="C5:E5"/>
    <mergeCell ref="F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zoomScaleNormal="100" workbookViewId="0">
      <selection activeCell="G28" sqref="G28"/>
    </sheetView>
  </sheetViews>
  <sheetFormatPr defaultRowHeight="12.75" x14ac:dyDescent="0.2"/>
  <cols>
    <col min="1" max="1" width="7.140625" style="30" bestFit="1" customWidth="1"/>
    <col min="2" max="2" width="56.85546875" style="30" customWidth="1"/>
    <col min="3" max="3" width="16.140625" style="30" customWidth="1"/>
    <col min="4" max="4" width="16.28515625" style="30" customWidth="1"/>
    <col min="5" max="5" width="10.7109375" style="30" customWidth="1"/>
    <col min="6" max="16384" width="9.140625" style="30"/>
  </cols>
  <sheetData>
    <row r="2" spans="1:4" x14ac:dyDescent="0.2">
      <c r="A2" s="17" t="s">
        <v>123</v>
      </c>
      <c r="B2" s="51" t="str">
        <f>'RC'!B2</f>
        <v>სს ,,ლიბერთი ბანკი”</v>
      </c>
      <c r="C2" s="13"/>
      <c r="D2" s="14"/>
    </row>
    <row r="3" spans="1:4" x14ac:dyDescent="0.2">
      <c r="A3" s="17" t="s">
        <v>135</v>
      </c>
      <c r="B3" s="52">
        <f>'RC'!B3</f>
        <v>42643</v>
      </c>
      <c r="C3" s="13"/>
      <c r="D3" s="31" t="s">
        <v>185</v>
      </c>
    </row>
    <row r="4" spans="1:4" ht="15.75" thickBot="1" x14ac:dyDescent="0.3">
      <c r="B4" s="32" t="s">
        <v>38</v>
      </c>
      <c r="C4" s="13"/>
      <c r="D4" s="33"/>
    </row>
    <row r="5" spans="1:4" ht="45" x14ac:dyDescent="0.25">
      <c r="A5" s="46"/>
      <c r="B5" s="55"/>
      <c r="C5" s="56" t="s">
        <v>138</v>
      </c>
      <c r="D5" s="57" t="s">
        <v>151</v>
      </c>
    </row>
    <row r="6" spans="1:4" ht="14.25" customHeight="1" x14ac:dyDescent="0.2">
      <c r="A6" s="47"/>
      <c r="B6" s="34" t="s">
        <v>34</v>
      </c>
      <c r="C6" s="43"/>
      <c r="D6" s="58"/>
    </row>
    <row r="7" spans="1:4" ht="14.25" customHeight="1" x14ac:dyDescent="0.2">
      <c r="A7" s="47">
        <v>1</v>
      </c>
      <c r="B7" s="35" t="s">
        <v>188</v>
      </c>
      <c r="C7" s="73">
        <v>0.13060147849965559</v>
      </c>
      <c r="D7" s="59">
        <v>0.12205643389119891</v>
      </c>
    </row>
    <row r="8" spans="1:4" ht="14.25" customHeight="1" x14ac:dyDescent="0.2">
      <c r="A8" s="47">
        <v>2</v>
      </c>
      <c r="B8" s="35" t="s">
        <v>189</v>
      </c>
      <c r="C8" s="73">
        <v>0.23523804316145464</v>
      </c>
      <c r="D8" s="59">
        <v>0.20130313150912382</v>
      </c>
    </row>
    <row r="9" spans="1:4" ht="14.25" customHeight="1" x14ac:dyDescent="0.2">
      <c r="A9" s="47">
        <v>3</v>
      </c>
      <c r="B9" s="36" t="s">
        <v>43</v>
      </c>
      <c r="C9" s="73">
        <v>0.52128014463652794</v>
      </c>
      <c r="D9" s="59">
        <v>0.56680111498913288</v>
      </c>
    </row>
    <row r="10" spans="1:4" ht="14.25" customHeight="1" x14ac:dyDescent="0.2">
      <c r="A10" s="47">
        <v>4</v>
      </c>
      <c r="B10" s="36" t="s">
        <v>39</v>
      </c>
      <c r="C10" s="73">
        <v>4.8711533472741049E-2</v>
      </c>
      <c r="D10" s="209">
        <v>0.43573231569503446</v>
      </c>
    </row>
    <row r="11" spans="1:4" ht="14.25" customHeight="1" x14ac:dyDescent="0.2">
      <c r="A11" s="47"/>
      <c r="B11" s="37" t="s">
        <v>32</v>
      </c>
      <c r="C11" s="73"/>
      <c r="D11" s="59"/>
    </row>
    <row r="12" spans="1:4" ht="25.5" x14ac:dyDescent="0.2">
      <c r="A12" s="47">
        <v>5</v>
      </c>
      <c r="B12" s="36" t="s">
        <v>40</v>
      </c>
      <c r="C12" s="73">
        <v>0.14964182923881411</v>
      </c>
      <c r="D12" s="59">
        <v>0.14941501388425091</v>
      </c>
    </row>
    <row r="13" spans="1:4" ht="14.25" customHeight="1" x14ac:dyDescent="0.2">
      <c r="A13" s="47">
        <v>6</v>
      </c>
      <c r="B13" s="36" t="s">
        <v>52</v>
      </c>
      <c r="C13" s="73">
        <v>7.5757973751240229E-2</v>
      </c>
      <c r="D13" s="59">
        <v>7.3942181705922899E-2</v>
      </c>
    </row>
    <row r="14" spans="1:4" ht="14.25" customHeight="1" x14ac:dyDescent="0.2">
      <c r="A14" s="47">
        <v>7</v>
      </c>
      <c r="B14" s="36" t="s">
        <v>41</v>
      </c>
      <c r="C14" s="73">
        <v>3.1264383539090175E-2</v>
      </c>
      <c r="D14" s="59">
        <v>5.0669025885561776E-2</v>
      </c>
    </row>
    <row r="15" spans="1:4" ht="14.25" customHeight="1" x14ac:dyDescent="0.2">
      <c r="A15" s="47">
        <v>8</v>
      </c>
      <c r="B15" s="36" t="s">
        <v>42</v>
      </c>
      <c r="C15" s="73">
        <v>7.3883855487573896E-2</v>
      </c>
      <c r="D15" s="59">
        <v>7.5472832178327981E-2</v>
      </c>
    </row>
    <row r="16" spans="1:4" ht="14.25" customHeight="1" x14ac:dyDescent="0.2">
      <c r="A16" s="47">
        <v>9</v>
      </c>
      <c r="B16" s="36" t="s">
        <v>36</v>
      </c>
      <c r="C16" s="73">
        <v>1.8550312117045133E-2</v>
      </c>
      <c r="D16" s="59">
        <v>1.5387167351342783E-2</v>
      </c>
    </row>
    <row r="17" spans="1:4" ht="14.25" customHeight="1" x14ac:dyDescent="0.2">
      <c r="A17" s="47">
        <v>10</v>
      </c>
      <c r="B17" s="36" t="s">
        <v>37</v>
      </c>
      <c r="C17" s="73">
        <v>0.17884935846908548</v>
      </c>
      <c r="D17" s="59">
        <v>0.14455180941728643</v>
      </c>
    </row>
    <row r="18" spans="1:4" ht="14.25" customHeight="1" x14ac:dyDescent="0.2">
      <c r="A18" s="47"/>
      <c r="B18" s="37" t="s">
        <v>44</v>
      </c>
      <c r="C18" s="73"/>
      <c r="D18" s="59"/>
    </row>
    <row r="19" spans="1:4" ht="14.25" customHeight="1" x14ac:dyDescent="0.2">
      <c r="A19" s="47">
        <v>11</v>
      </c>
      <c r="B19" s="36" t="s">
        <v>45</v>
      </c>
      <c r="C19" s="73">
        <v>9.6127612925945724E-2</v>
      </c>
      <c r="D19" s="59">
        <v>8.0475457942021406E-2</v>
      </c>
    </row>
    <row r="20" spans="1:4" ht="14.25" customHeight="1" x14ac:dyDescent="0.2">
      <c r="A20" s="47">
        <v>12</v>
      </c>
      <c r="B20" s="36" t="s">
        <v>46</v>
      </c>
      <c r="C20" s="73">
        <v>0.10090005237854115</v>
      </c>
      <c r="D20" s="59">
        <v>8.5272155857369053E-2</v>
      </c>
    </row>
    <row r="21" spans="1:4" ht="14.25" customHeight="1" x14ac:dyDescent="0.2">
      <c r="A21" s="47">
        <v>13</v>
      </c>
      <c r="B21" s="36" t="s">
        <v>47</v>
      </c>
      <c r="C21" s="73">
        <v>2.9923961407564793E-2</v>
      </c>
      <c r="D21" s="59">
        <v>3.9237484063286324E-2</v>
      </c>
    </row>
    <row r="22" spans="1:4" ht="14.25" customHeight="1" x14ac:dyDescent="0.2">
      <c r="A22" s="47">
        <v>14</v>
      </c>
      <c r="B22" s="36" t="s">
        <v>48</v>
      </c>
      <c r="C22" s="73">
        <v>0.23595645965417245</v>
      </c>
      <c r="D22" s="59">
        <v>0.21071172610803215</v>
      </c>
    </row>
    <row r="23" spans="1:4" ht="14.25" customHeight="1" x14ac:dyDescent="0.2">
      <c r="A23" s="47">
        <v>15</v>
      </c>
      <c r="B23" s="36" t="s">
        <v>49</v>
      </c>
      <c r="C23" s="73">
        <v>0.11198034651792399</v>
      </c>
      <c r="D23" s="59">
        <v>-8.4513394236281035E-3</v>
      </c>
    </row>
    <row r="24" spans="1:4" ht="14.25" customHeight="1" x14ac:dyDescent="0.2">
      <c r="A24" s="47"/>
      <c r="B24" s="37" t="s">
        <v>33</v>
      </c>
      <c r="C24" s="73"/>
      <c r="D24" s="59"/>
    </row>
    <row r="25" spans="1:4" ht="15.75" customHeight="1" x14ac:dyDescent="0.2">
      <c r="A25" s="47">
        <v>16</v>
      </c>
      <c r="B25" s="36" t="s">
        <v>35</v>
      </c>
      <c r="C25" s="73">
        <v>0.48493683742518845</v>
      </c>
      <c r="D25" s="59">
        <v>0.43211320168930606</v>
      </c>
    </row>
    <row r="26" spans="1:4" ht="25.5" x14ac:dyDescent="0.2">
      <c r="A26" s="47">
        <v>17</v>
      </c>
      <c r="B26" s="36" t="s">
        <v>50</v>
      </c>
      <c r="C26" s="73">
        <v>0.29565250686383004</v>
      </c>
      <c r="D26" s="59">
        <v>0.28867224021059695</v>
      </c>
    </row>
    <row r="27" spans="1:4" ht="15.75" customHeight="1" thickBot="1" x14ac:dyDescent="0.25">
      <c r="A27" s="53">
        <v>18</v>
      </c>
      <c r="B27" s="60" t="s">
        <v>51</v>
      </c>
      <c r="C27" s="74">
        <v>0.40327174894079409</v>
      </c>
      <c r="D27" s="61">
        <v>0.4587851282466614</v>
      </c>
    </row>
    <row r="28" spans="1:4" x14ac:dyDescent="0.2">
      <c r="A28" s="38"/>
      <c r="B28" s="39"/>
      <c r="C28" s="38"/>
      <c r="D28" s="38"/>
    </row>
    <row r="29" spans="1:4" x14ac:dyDescent="0.2">
      <c r="A29" s="24"/>
      <c r="B29" s="24" t="s">
        <v>182</v>
      </c>
      <c r="C29" s="38"/>
    </row>
    <row r="30" spans="1:4" x14ac:dyDescent="0.2">
      <c r="A30" s="24"/>
      <c r="B30" s="24"/>
      <c r="C30" s="38"/>
    </row>
    <row r="31" spans="1:4" x14ac:dyDescent="0.2">
      <c r="A31" s="38"/>
      <c r="B31" s="22"/>
      <c r="C31" s="38"/>
      <c r="D31" s="38"/>
    </row>
    <row r="32" spans="1:4" s="11" customFormat="1" x14ac:dyDescent="0.2">
      <c r="B32" s="22"/>
    </row>
    <row r="33" spans="1:5" s="11" customFormat="1" x14ac:dyDescent="0.2">
      <c r="B33" s="22"/>
    </row>
    <row r="34" spans="1:5" s="11" customFormat="1" x14ac:dyDescent="0.2">
      <c r="B34" s="22"/>
    </row>
    <row r="35" spans="1:5" x14ac:dyDescent="0.2">
      <c r="A35" s="38"/>
      <c r="B35" s="39"/>
      <c r="C35" s="40"/>
      <c r="D35" s="38"/>
    </row>
    <row r="36" spans="1:5" x14ac:dyDescent="0.2">
      <c r="C36" s="38"/>
      <c r="D36" s="38"/>
      <c r="E36" s="38"/>
    </row>
    <row r="37" spans="1:5" x14ac:dyDescent="0.2">
      <c r="C37" s="40"/>
      <c r="D37" s="38"/>
      <c r="E37" s="38"/>
    </row>
    <row r="38" spans="1:5" x14ac:dyDescent="0.2">
      <c r="C38" s="38"/>
      <c r="D38" s="38"/>
      <c r="E38" s="38"/>
    </row>
    <row r="39" spans="1:5" x14ac:dyDescent="0.2">
      <c r="B39" s="41"/>
      <c r="C39" s="40"/>
      <c r="D39" s="38"/>
      <c r="E39" s="38"/>
    </row>
    <row r="40" spans="1:5" x14ac:dyDescent="0.2">
      <c r="B40" s="42"/>
      <c r="C40" s="38"/>
      <c r="D40" s="38"/>
      <c r="E40" s="38"/>
    </row>
    <row r="41" spans="1:5" x14ac:dyDescent="0.2">
      <c r="C41" s="38"/>
      <c r="D41" s="38"/>
      <c r="E41" s="38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zoomScaleNormal="100" workbookViewId="0">
      <selection activeCell="H26" sqref="H26"/>
    </sheetView>
  </sheetViews>
  <sheetFormatPr defaultRowHeight="12.75" x14ac:dyDescent="0.2"/>
  <cols>
    <col min="1" max="1" width="6.5703125" style="30" customWidth="1"/>
    <col min="2" max="2" width="57.28515625" style="30" customWidth="1"/>
    <col min="3" max="3" width="16.42578125" style="30" customWidth="1"/>
    <col min="4" max="4" width="9.140625" style="30"/>
    <col min="5" max="5" width="10" style="30" customWidth="1"/>
    <col min="6" max="6" width="9.5703125" style="30" customWidth="1"/>
    <col min="7" max="16384" width="9.140625" style="30"/>
  </cols>
  <sheetData>
    <row r="2" spans="1:3" x14ac:dyDescent="0.2">
      <c r="A2" s="17" t="s">
        <v>123</v>
      </c>
      <c r="B2" s="51" t="str">
        <f>'RC'!B2</f>
        <v>სს ,,ლიბერთი ბანკი”</v>
      </c>
      <c r="C2" s="14"/>
    </row>
    <row r="3" spans="1:3" x14ac:dyDescent="0.2">
      <c r="A3" s="17" t="s">
        <v>135</v>
      </c>
      <c r="B3" s="52">
        <f>'RC'!B3</f>
        <v>42643</v>
      </c>
      <c r="C3" s="50" t="s">
        <v>186</v>
      </c>
    </row>
    <row r="4" spans="1:3" ht="30.75" thickBot="1" x14ac:dyDescent="0.3">
      <c r="A4" s="39"/>
      <c r="B4" s="44" t="s">
        <v>56</v>
      </c>
      <c r="C4" s="45"/>
    </row>
    <row r="5" spans="1:3" x14ac:dyDescent="0.2">
      <c r="A5" s="46"/>
      <c r="B5" s="199" t="s">
        <v>54</v>
      </c>
      <c r="C5" s="200"/>
    </row>
    <row r="6" spans="1:3" ht="12.75" customHeight="1" x14ac:dyDescent="0.2">
      <c r="A6" s="47">
        <v>1</v>
      </c>
      <c r="B6" s="48" t="s">
        <v>190</v>
      </c>
      <c r="C6" s="138"/>
    </row>
    <row r="7" spans="1:3" ht="12.75" customHeight="1" x14ac:dyDescent="0.2">
      <c r="A7" s="47">
        <v>2</v>
      </c>
      <c r="B7" s="48" t="s">
        <v>191</v>
      </c>
      <c r="C7" s="139"/>
    </row>
    <row r="8" spans="1:3" ht="12.75" customHeight="1" x14ac:dyDescent="0.2">
      <c r="A8" s="47">
        <v>3</v>
      </c>
      <c r="B8" s="48" t="s">
        <v>192</v>
      </c>
      <c r="C8" s="139"/>
    </row>
    <row r="9" spans="1:3" ht="12.75" customHeight="1" x14ac:dyDescent="0.2">
      <c r="A9" s="47">
        <v>4</v>
      </c>
      <c r="B9" s="48" t="s">
        <v>193</v>
      </c>
      <c r="C9" s="139"/>
    </row>
    <row r="10" spans="1:3" ht="12.75" customHeight="1" x14ac:dyDescent="0.2">
      <c r="A10" s="47">
        <v>5</v>
      </c>
      <c r="B10" s="48" t="s">
        <v>194</v>
      </c>
      <c r="C10" s="139"/>
    </row>
    <row r="11" spans="1:3" ht="12.75" customHeight="1" x14ac:dyDescent="0.2">
      <c r="A11" s="47"/>
      <c r="B11" s="48"/>
      <c r="C11" s="139"/>
    </row>
    <row r="12" spans="1:3" ht="12.75" customHeight="1" x14ac:dyDescent="0.2">
      <c r="A12" s="47"/>
      <c r="B12" s="48"/>
      <c r="C12" s="139"/>
    </row>
    <row r="13" spans="1:3" ht="12.75" customHeight="1" x14ac:dyDescent="0.2">
      <c r="A13" s="47"/>
      <c r="B13" s="201" t="s">
        <v>55</v>
      </c>
      <c r="C13" s="202"/>
    </row>
    <row r="14" spans="1:3" ht="12.75" customHeight="1" x14ac:dyDescent="0.2">
      <c r="A14" s="47">
        <v>1</v>
      </c>
      <c r="B14" s="48" t="s">
        <v>195</v>
      </c>
      <c r="C14" s="138"/>
    </row>
    <row r="15" spans="1:3" ht="12.75" customHeight="1" x14ac:dyDescent="0.2">
      <c r="A15" s="47">
        <v>2</v>
      </c>
      <c r="B15" s="48" t="s">
        <v>196</v>
      </c>
      <c r="C15" s="139"/>
    </row>
    <row r="16" spans="1:3" ht="12.75" customHeight="1" x14ac:dyDescent="0.2">
      <c r="A16" s="47">
        <v>3</v>
      </c>
      <c r="B16" s="48" t="s">
        <v>197</v>
      </c>
      <c r="C16" s="139"/>
    </row>
    <row r="17" spans="1:5" ht="12.75" customHeight="1" x14ac:dyDescent="0.2">
      <c r="A17" s="47">
        <v>4</v>
      </c>
      <c r="B17" s="48" t="s">
        <v>198</v>
      </c>
      <c r="C17" s="139"/>
    </row>
    <row r="18" spans="1:5" ht="12.75" customHeight="1" x14ac:dyDescent="0.2">
      <c r="A18" s="47">
        <v>5</v>
      </c>
      <c r="B18" s="48" t="s">
        <v>199</v>
      </c>
      <c r="C18" s="139"/>
    </row>
    <row r="19" spans="1:5" ht="12.75" customHeight="1" x14ac:dyDescent="0.2">
      <c r="A19" s="47">
        <v>6</v>
      </c>
      <c r="B19" s="48" t="s">
        <v>200</v>
      </c>
      <c r="C19" s="139"/>
    </row>
    <row r="20" spans="1:5" ht="12.75" customHeight="1" x14ac:dyDescent="0.2">
      <c r="A20" s="47">
        <v>7</v>
      </c>
      <c r="B20" s="48" t="s">
        <v>201</v>
      </c>
      <c r="C20" s="139"/>
    </row>
    <row r="21" spans="1:5" ht="12.75" customHeight="1" x14ac:dyDescent="0.2">
      <c r="A21" s="47"/>
      <c r="B21" s="48"/>
      <c r="C21" s="139"/>
    </row>
    <row r="22" spans="1:5" ht="29.25" customHeight="1" x14ac:dyDescent="0.2">
      <c r="A22" s="47"/>
      <c r="B22" s="203" t="s">
        <v>53</v>
      </c>
      <c r="C22" s="204"/>
    </row>
    <row r="23" spans="1:5" ht="12.75" customHeight="1" x14ac:dyDescent="0.2">
      <c r="A23" s="72">
        <v>1</v>
      </c>
      <c r="B23" s="144" t="s">
        <v>202</v>
      </c>
      <c r="C23" s="143">
        <v>0.73022439267846251</v>
      </c>
    </row>
    <row r="24" spans="1:5" ht="12.75" customHeight="1" x14ac:dyDescent="0.2">
      <c r="A24" s="72">
        <v>2</v>
      </c>
      <c r="B24" s="145" t="s">
        <v>203</v>
      </c>
      <c r="C24" s="141">
        <v>0.12794089084128066</v>
      </c>
    </row>
    <row r="25" spans="1:5" ht="12.75" customHeight="1" x14ac:dyDescent="0.2">
      <c r="A25" s="72">
        <v>3</v>
      </c>
      <c r="B25" s="145" t="s">
        <v>190</v>
      </c>
      <c r="C25" s="141">
        <v>4.7856804860465535E-2</v>
      </c>
    </row>
    <row r="26" spans="1:5" ht="12.75" customHeight="1" x14ac:dyDescent="0.2">
      <c r="A26" s="72">
        <v>4</v>
      </c>
      <c r="B26" s="145" t="s">
        <v>204</v>
      </c>
      <c r="C26" s="141">
        <v>1.6556630100949488E-2</v>
      </c>
    </row>
    <row r="27" spans="1:5" ht="12.75" customHeight="1" x14ac:dyDescent="0.2">
      <c r="A27" s="72">
        <v>5</v>
      </c>
      <c r="B27" s="145" t="s">
        <v>205</v>
      </c>
      <c r="C27" s="141">
        <v>1.1993945061210315E-2</v>
      </c>
    </row>
    <row r="28" spans="1:5" ht="12.75" customHeight="1" x14ac:dyDescent="0.2">
      <c r="A28" s="72">
        <v>6</v>
      </c>
      <c r="B28" s="145" t="s">
        <v>206</v>
      </c>
      <c r="C28" s="141">
        <v>1.0102327439091639E-2</v>
      </c>
    </row>
    <row r="29" spans="1:5" ht="12.75" customHeight="1" x14ac:dyDescent="0.2">
      <c r="A29" s="47">
        <v>7</v>
      </c>
      <c r="B29" s="144" t="s">
        <v>209</v>
      </c>
      <c r="C29" s="141">
        <v>5.5325009018539928E-2</v>
      </c>
    </row>
    <row r="30" spans="1:5" ht="12.75" customHeight="1" x14ac:dyDescent="0.2">
      <c r="A30" s="181"/>
      <c r="B30" s="183"/>
      <c r="C30" s="141"/>
    </row>
    <row r="31" spans="1:5" ht="23.25" customHeight="1" x14ac:dyDescent="0.2">
      <c r="A31" s="182"/>
      <c r="B31" s="205" t="s">
        <v>122</v>
      </c>
      <c r="C31" s="206"/>
      <c r="E31" s="38"/>
    </row>
    <row r="32" spans="1:5" ht="12.75" customHeight="1" x14ac:dyDescent="0.2">
      <c r="A32" s="72">
        <v>1</v>
      </c>
      <c r="B32" s="144" t="s">
        <v>207</v>
      </c>
      <c r="C32" s="143">
        <v>0.24876540137391279</v>
      </c>
    </row>
    <row r="33" spans="1:5" ht="12.75" customHeight="1" x14ac:dyDescent="0.2">
      <c r="A33" s="72">
        <v>2</v>
      </c>
      <c r="B33" s="145" t="s">
        <v>191</v>
      </c>
      <c r="C33" s="143">
        <v>0.24876540137391279</v>
      </c>
    </row>
    <row r="34" spans="1:5" ht="12.75" customHeight="1" x14ac:dyDescent="0.2">
      <c r="A34" s="72">
        <v>3</v>
      </c>
      <c r="B34" s="146" t="s">
        <v>194</v>
      </c>
      <c r="C34" s="143">
        <v>0.24884969962039039</v>
      </c>
    </row>
    <row r="35" spans="1:5" ht="12.75" customHeight="1" x14ac:dyDescent="0.2">
      <c r="A35" s="72">
        <v>4</v>
      </c>
      <c r="B35" s="146" t="s">
        <v>203</v>
      </c>
      <c r="C35" s="143">
        <v>0.12585099723480861</v>
      </c>
    </row>
    <row r="36" spans="1:5" ht="12.75" customHeight="1" x14ac:dyDescent="0.2">
      <c r="A36" s="72"/>
      <c r="B36" s="146"/>
      <c r="C36" s="140"/>
    </row>
    <row r="37" spans="1:5" ht="12.75" customHeight="1" thickBot="1" x14ac:dyDescent="0.25">
      <c r="A37" s="53"/>
      <c r="B37" s="49"/>
      <c r="C37" s="142"/>
    </row>
    <row r="38" spans="1:5" x14ac:dyDescent="0.2">
      <c r="B38" s="208"/>
      <c r="C38" s="208"/>
    </row>
    <row r="39" spans="1:5" ht="14.25" customHeight="1" x14ac:dyDescent="0.2">
      <c r="B39" s="207" t="s">
        <v>187</v>
      </c>
      <c r="C39" s="207"/>
    </row>
    <row r="40" spans="1:5" ht="14.25" customHeight="1" x14ac:dyDescent="0.2">
      <c r="B40" s="207"/>
      <c r="C40" s="207"/>
    </row>
    <row r="41" spans="1:5" ht="14.25" customHeight="1" x14ac:dyDescent="0.2">
      <c r="B41" s="54"/>
      <c r="C41" s="54"/>
    </row>
    <row r="43" spans="1:5" s="11" customFormat="1" x14ac:dyDescent="0.2">
      <c r="B43" s="22"/>
    </row>
    <row r="44" spans="1:5" s="11" customFormat="1" x14ac:dyDescent="0.2">
      <c r="B44" s="22"/>
    </row>
    <row r="45" spans="1:5" s="11" customFormat="1" x14ac:dyDescent="0.2">
      <c r="B45" s="22"/>
    </row>
    <row r="46" spans="1:5" x14ac:dyDescent="0.2">
      <c r="A46" s="38"/>
      <c r="B46" s="38"/>
      <c r="C46" s="38"/>
      <c r="D46" s="38"/>
      <c r="E46" s="38"/>
    </row>
    <row r="47" spans="1:5" x14ac:dyDescent="0.2">
      <c r="A47" s="38"/>
      <c r="B47" s="38"/>
      <c r="C47" s="38"/>
      <c r="D47" s="38"/>
      <c r="E47" s="38"/>
    </row>
    <row r="48" spans="1:5" x14ac:dyDescent="0.2">
      <c r="A48" s="38"/>
      <c r="B48" s="38"/>
      <c r="C48" s="38"/>
      <c r="D48" s="38"/>
      <c r="E48" s="38"/>
    </row>
    <row r="49" spans="1:5" x14ac:dyDescent="0.2">
      <c r="A49" s="38"/>
      <c r="B49" s="38"/>
      <c r="C49" s="38"/>
      <c r="D49" s="38"/>
      <c r="E49" s="38"/>
    </row>
  </sheetData>
  <mergeCells count="6">
    <mergeCell ref="B5:C5"/>
    <mergeCell ref="B13:C13"/>
    <mergeCell ref="B22:C22"/>
    <mergeCell ref="B31:C31"/>
    <mergeCell ref="B39:C40"/>
    <mergeCell ref="B38:C38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5" right="0.75" top="0.44" bottom="0.31" header="0.28999999999999998" footer="0.18"/>
  <pageSetup scale="84" orientation="portrait" r:id="rId1"/>
  <headerFooter alignWithMargins="0"/>
  <colBreaks count="1" manualBreakCount="1">
    <brk id="5" max="1048575" man="1"/>
  </col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MCyuPAVE02Q6GR4pDV+BRthLFCw=</DigestValue>
    </Reference>
    <Reference Type="http://www.w3.org/2000/09/xmldsig#Object" URI="#idOfficeObject">
      <DigestMethod Algorithm="http://www.w3.org/2000/09/xmldsig#sha1"/>
      <DigestValue>atDlOtQstkfeXiYvXta47A9w+v8=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SkwVjCI3vNOCF3+c9vKHcYwppEc=</DigestValue>
    </Reference>
  </SignedInfo>
  <SignatureValue>eC39vGrOBSbI/kpxtGM4wQjECyOvfcqv8ENL+oRQBex3df1xKajXLPrYb9TWYEItoDNgNxe+PrT8
nHSoNlj5oAEUJ56UN4W2rKL1oY2M0ObJjpYTvaCNc7VCRCC351Y1IhIVDOCshVkQRaNv2QmbFbcH
vwNhE7+pTOk+IsvLEv0k02LlauacgqaNpbmGYHl6o9Bvtv75ORo/VwYtjUDJLsKDcwOOXLaYtrhC
pO1CO2yOu0KqAev5VflLTE5w53su27jjNq7LfTRAemDpkFg+JOsCmN8574KkrUrBN0eAC3qnphPY
maGm0/EXc5UEgk7y/KF+Le3GxE7GwTLCDGGyfg==</SignatureValue>
  <KeyInfo>
    <X509Data>
      <X509Certificate>MIIGPDCCBSSgAwIBAgIKOqS/JwABAAAXqTANBgkqhkiG9w0BAQUFADBKMRIwEAYKCZImiZPyLGQBGRYCZ2UxEzARBgoJkiaJk/IsZAEZFgNuYmcxHzAdBgNVBAMTFk5CRyBDbGFzcyAyIElOVCBTdWIgQ0EwHhcNMTYwODMwMTQwMTQ1WhcNMTcwMjEyMDkxOTIzWjA6MRgwFgYDVQQKEw9KU0MgTGliZXR5IEJhbmsxHjAcBgNVBAMTFUJMQiAtIE5hdGlhIEd1amVqaWFuaTCCASIwDQYJKoZIhvcNAQEBBQADggEPADCCAQoCggEBANnlmj/V/7eXmqFR7mJvO4SPEDhrwuycuur9H2aIM8Qlnz+VOy17m42bZ8yVK9qNE7pAOsvCQUyaQaOKUYMvAWBczK7jK4oMEDQCDG/m/gfS94gregBG7XG4eYRW+xalUAKuxo6xcKhqTo44B2aq1uqRe3IaeCqWv2trrTPmE5UxJWHrv/GhPq331ADeDudPw/qFejhrC1Y8m0ygrdqV2NNHn7HCzbMrE092a8G3suWREfG619nLBcxHw3WcB/z9pI6JSHir2r9OHVH6cR2mkyYjCmq8uxvlzOCh2uw7Keyl6539CppKmOx+GC94lZZet3/vbaKj5/xNeFrMh8R5qzMCAwEAAaOCAzIwggMuMDwGCSsGAQQBgjcVBwQvMC0GJSsGAQQBgjcVCOayYION9USGgZkJg7ihSoO+hHEEg8SRM4SDiF0CAWQCAR0wHQYDVR0lBBYwFAYIKwYBBQUHAwIGCCsGAQUFBwMEMAsGA1UdDwQEAwIHgDAnBgkrBgEEAYI3FQoEGjAYMAoGCCsGAQUFBwMCMAoGCCsGAQUFBwMEMB0GA1UdDgQWBBTYSIMoKTkpMa1PnOtbhhNwO7//k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O+YIZSqw9Z2iZwHXgv7xDiP8LZc8sXK9TZ4Vrfp1F1VrqrLvfhLhn9XFJQL5gVBA0/vAFUbv7sap2sQvSx34JbjeT0/zW7WWqWQS3KrHi8wy9yHYnZk3nFIJIfqBOPmJxuiL1fWZMyXgbXiIVdK0+RGDfTIuAFyQxlkbjrn+wUVW21tV9aplSVsjU3edl2W8GK+30EUyfW3afI69TTABLbHaJcFakFXiVqYDHkra6QJ85ibCWYSUpXJhLpqVkTLRWBgu3KH0p/7hurjxH79OS+pUP0ecSeU4Duiovp6WjBFTPsfPoq2FrdFg48xJ2RSTJcEcYIS9eu7QpkHINfiFd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jFxvIF7D2PNcJJxCpS1TaCk5Y0U=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wzmlz94m5xz/xkbCMYo6eG7ukG0=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puLctKejuCwim+oGelqzWwqM08E=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0dgSi6b2H6gDFEFUTBoSudVCeiQ=</DigestValue>
      </Reference>
      <Reference URI="/xl/sharedStrings.xml?ContentType=application/vnd.openxmlformats-officedocument.spreadsheetml.sharedStrings+xml">
        <DigestMethod Algorithm="http://www.w3.org/2000/09/xmldsig#sha1"/>
        <DigestValue>DaUN+QE7lQV1ffjm50OnF0Ptdgw=</DigestValue>
      </Reference>
      <Reference URI="/xl/styles.xml?ContentType=application/vnd.openxmlformats-officedocument.spreadsheetml.styles+xml">
        <DigestMethod Algorithm="http://www.w3.org/2000/09/xmldsig#sha1"/>
        <DigestValue>78xqGkBHLDxXLR1aXnV2OWerWGk=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RacMV6B9bhhF2+4wRMmaU9RdNV8=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ecwrLLaAbZBG706JJYt544Dy+64=</DigestValue>
      </Reference>
      <Reference URI="/xl/worksheets/sheet2.xml?ContentType=application/vnd.openxmlformats-officedocument.spreadsheetml.worksheet+xml">
        <DigestMethod Algorithm="http://www.w3.org/2000/09/xmldsig#sha1"/>
        <DigestValue>lOJJdIQTnLjU3I1zKfTr4cTLNwA=</DigestValue>
      </Reference>
      <Reference URI="/xl/worksheets/sheet3.xml?ContentType=application/vnd.openxmlformats-officedocument.spreadsheetml.worksheet+xml">
        <DigestMethod Algorithm="http://www.w3.org/2000/09/xmldsig#sha1"/>
        <DigestValue>2H6dzrvNb4jOX1UgXEfuB7maZT8=</DigestValue>
      </Reference>
      <Reference URI="/xl/worksheets/sheet4.xml?ContentType=application/vnd.openxmlformats-officedocument.spreadsheetml.worksheet+xml">
        <DigestMethod Algorithm="http://www.w3.org/2000/09/xmldsig#sha1"/>
        <DigestValue>npV5HcYMZKOJw4/BkiRkQwEYlrU=</DigestValue>
      </Reference>
      <Reference URI="/xl/worksheets/sheet5.xml?ContentType=application/vnd.openxmlformats-officedocument.spreadsheetml.worksheet+xml">
        <DigestMethod Algorithm="http://www.w3.org/2000/09/xmldsig#sha1"/>
        <DigestValue>YL9bkyLwGhRUITkf4jjKy+et6WU=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2016-10-24T13:07:17Z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2016-10-24T13:07:17Z</xd:SigningTime>
          <xd:SigningCertificate>
            <xd:Cert>
              <xd:CertDigest>
                <DigestMethod Algorithm="http://www.w3.org/2000/09/xmldsig#sha1"/>
                <DigestValue>BLVYZMx3Q1J5E2pZ2jKqECnamFA=</DigestValue>
              </xd:CertDigest>
              <xd:IssuerSerial>
                <X509IssuerName>CN=NBG Class 2 INT Sub CA, DC=nbg, DC=ge</X509IssuerName>
                <X509SerialNumber>276936296012517419784105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4wL85IW6LpOoG4eaJ9qmnizCcDA=</DigestValue>
    </Reference>
    <Reference Type="http://www.w3.org/2000/09/xmldsig#Object" URI="#idOfficeObject">
      <DigestMethod Algorithm="http://www.w3.org/2000/09/xmldsig#sha1"/>
      <DigestValue>isg6KO42R9WF66bKqihkaEAkPRw=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yKRdRTxkmT9W0lwhpTU1HaaDvFQ=</DigestValue>
    </Reference>
  </SignedInfo>
  <SignatureValue>pVR3+Qvd0UV6rIU48hyOHeffUM4cgSE9CQEX039oycKihsiMTOJ2i7PAo+JhO28B4qnCUZ4n3+HL
/SBQwDqlG/B4RuERyG5yIbVGZnaKOzSgwa0PfOT9nkoOquRCc/mLYOTwAF3jAMlP0gMwtbkGWZtI
tuHK1d//xettIEtvdbR6Wn3wKF7MIUdlidfW98Lc80l3zSZ77hcNWtfRKWTrt08wmRK4VfXebzyB
5k8DI4MB2W/1btKDiCQGjiDamjjlNGXORJiOP0tiA4mUCasxoW5wZI/r3hCPwWMSpa05eOcgPw0G
WXFCKlV0G2WC5U1gyQNe9j/ak65Ugc0Yj6GwbQ==</SignatureValue>
  <KeyInfo>
    <X509Data>
      <X509Certificate>MIIGPDCCBSSgAwIBAgIKdfXpWAABAAASYjANBgkqhkiG9w0BAQUFADBKMRIwEAYKCZImiZPyLGQBGRYCZ2UxEzARBgoJkiaJk/IsZAEZFgNuYmcxHzAdBgNVBAMTFk5CRyBDbGFzcyAyIElOVCBTdWIgQ0EwHhcNMTUxMDE5MDg0MTUxWhcNMTcwMjEyMDkxOTIzWjA6MRgwFgYDVQQKEw9KU0MgTGliZXR5IEJhbmsxHjAcBgNVBAMTFUJMQiAtIERhdml0IE1lbGlraWR6ZTCCASIwDQYJKoZIhvcNAQEBBQADggEPADCCAQoCggEBAOTzmehh8bkiYsObBtvJI7joQnlbiPrx7BozY2qIN/SlLq3IBLXkyjIq/hzdu68ngQKNnxcVUgqnDvFqdZbJJXKInOYfXc7+aVq5HLMqcR+aZADbKkb8EEnOllWR9tPujej6mYJoT6I/MHDVkhPx1IBgswrzhdhU1KasBzUs3fjN0eCUJ25XXkBbq3HUihBqwz+mXOapxh/BVYwAHMFzkw1faXa+OL11KsGQWOEI7aldxNPtlzZ4tiAN87Aac6B9QfCmGWRq26NgrJ9g7kkyvtdQ8ftpksoNfYbQltQtKhZzoj4SQufKhfbVHqN6S9WiOLyi3oqVWprBEmIh0nVmHV8CAwEAAaOCAzIwggMuMDwGCSsGAQQBgjcVBwQvMC0GJSsGAQQBgjcVCOayYION9USGgZkJg7ihSoO+hHEEg8SRM4SDiF0CAWQCARswHQYDVR0lBBYwFAYIKwYBBQUHAwIGCCsGAQUFBwMEMAsGA1UdDwQEAwIHgDAnBgkrBgEEAYI3FQoEGjAYMAoGCCsGAQUFBwMCMAoGCCsGAQUFBwMEMB0GA1UdDgQWBBQCWV6DwCk7VcyCbknWQqic3zy5m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eTAAaUbss07n+t30s1WjVXxwreI/l9pTGzcmwHgWcRx6FoeDBNYQ3xdnYJol3Z2tZnSqTPxqoqCN4zZBVxraCv3gmTnO0pflSDa8loVFXSsxaIdTLxQRYLx6cCpElEvBWcO6Zeuef9JX7B3W8A/pa/2wbrNX7QqtCwgF7AimX+fe57MvjZCcwpRnXEsTcKEebsNsHDzg2tnoLn8YwPp8r710dRKXOSUUgfy9uc0HELsQFM4ZtuOCvpcOXLJ1sxVB9YV0LCiJAigGaEIzfhXmQFsaAUQMn0FaepXXtcVc9IR7QG6eL6e3uPUKu5zScnWac8aOM2rifNbZOOPZghW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jFxvIF7D2PNcJJxCpS1TaCk5Y0U=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wzmlz94m5xz/xkbCMYo6eG7ukG0=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puLctKejuCwim+oGelqzWwqM08E=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0dgSi6b2H6gDFEFUTBoSudVCeiQ=</DigestValue>
      </Reference>
      <Reference URI="/xl/sharedStrings.xml?ContentType=application/vnd.openxmlformats-officedocument.spreadsheetml.sharedStrings+xml">
        <DigestMethod Algorithm="http://www.w3.org/2000/09/xmldsig#sha1"/>
        <DigestValue>DaUN+QE7lQV1ffjm50OnF0Ptdgw=</DigestValue>
      </Reference>
      <Reference URI="/xl/styles.xml?ContentType=application/vnd.openxmlformats-officedocument.spreadsheetml.styles+xml">
        <DigestMethod Algorithm="http://www.w3.org/2000/09/xmldsig#sha1"/>
        <DigestValue>78xqGkBHLDxXLR1aXnV2OWerWGk=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RacMV6B9bhhF2+4wRMmaU9RdNV8=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ecwrLLaAbZBG706JJYt544Dy+64=</DigestValue>
      </Reference>
      <Reference URI="/xl/worksheets/sheet2.xml?ContentType=application/vnd.openxmlformats-officedocument.spreadsheetml.worksheet+xml">
        <DigestMethod Algorithm="http://www.w3.org/2000/09/xmldsig#sha1"/>
        <DigestValue>lOJJdIQTnLjU3I1zKfTr4cTLNwA=</DigestValue>
      </Reference>
      <Reference URI="/xl/worksheets/sheet3.xml?ContentType=application/vnd.openxmlformats-officedocument.spreadsheetml.worksheet+xml">
        <DigestMethod Algorithm="http://www.w3.org/2000/09/xmldsig#sha1"/>
        <DigestValue>2H6dzrvNb4jOX1UgXEfuB7maZT8=</DigestValue>
      </Reference>
      <Reference URI="/xl/worksheets/sheet4.xml?ContentType=application/vnd.openxmlformats-officedocument.spreadsheetml.worksheet+xml">
        <DigestMethod Algorithm="http://www.w3.org/2000/09/xmldsig#sha1"/>
        <DigestValue>npV5HcYMZKOJw4/BkiRkQwEYlrU=</DigestValue>
      </Reference>
      <Reference URI="/xl/worksheets/sheet5.xml?ContentType=application/vnd.openxmlformats-officedocument.spreadsheetml.worksheet+xml">
        <DigestMethod Algorithm="http://www.w3.org/2000/09/xmldsig#sha1"/>
        <DigestValue>YL9bkyLwGhRUITkf4jjKy+et6WU=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2016-10-24T13:12:04Z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3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2016-10-24T13:12:04Z</xd:SigningTime>
          <xd:SigningCertificate>
            <xd:Cert>
              <xd:CertDigest>
                <DigestMethod Algorithm="http://www.w3.org/2000/09/xmldsig#sha1"/>
                <DigestValue>yu0kmwpTsaClcnJWfMDY2sXLAFc=</DigestValue>
              </xd:CertDigest>
              <xd:IssuerSerial>
                <X509IssuerName>CN=NBG Class 2 INT Sub CA, DC=nbg, DC=ge</X509IssuerName>
                <X509SerialNumber>557053144983020412867170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</vt:lpstr>
      <vt:lpstr>info</vt:lpstr>
      <vt:lpstr>info!Print_Area</vt:lpstr>
      <vt:lpstr>ratio!Print_Area</vt:lpstr>
      <vt:lpstr>'RC'!Print_Area</vt:lpstr>
      <vt:lpstr>RI!Print_Area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Manana Martkoflishvili</cp:lastModifiedBy>
  <cp:lastPrinted>2009-04-27T12:27:12Z</cp:lastPrinted>
  <dcterms:created xsi:type="dcterms:W3CDTF">2006-03-24T12:21:33Z</dcterms:created>
  <dcterms:modified xsi:type="dcterms:W3CDTF">2016-10-24T11:30:14Z</dcterms:modified>
  <cp:category>Banking Supervision</cp:category>
</cp:coreProperties>
</file>