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b-server\PUBLIC_DIRECTORY\ACCOUNT DEP\SAERTO\NBG REPORTING\Safinanso Zedamxedveloba\QUARTERLY REPORTS\Decree\2016\30.09.2016\xelmocerili\"/>
    </mc:Choice>
  </mc:AlternateContent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calcChain.xml><?xml version="1.0" encoding="utf-8"?>
<calcChain xmlns="http://schemas.openxmlformats.org/spreadsheetml/2006/main">
  <c r="B2" i="5" l="1"/>
  <c r="B1" i="5"/>
  <c r="B3" i="4"/>
  <c r="B2" i="4"/>
  <c r="B2" i="2"/>
  <c r="B1" i="2"/>
  <c r="B3" i="3"/>
  <c r="B2" i="3"/>
  <c r="B29" i="4"/>
  <c r="A29" i="4"/>
  <c r="B70" i="2"/>
  <c r="A70" i="2"/>
  <c r="B70" i="3"/>
  <c r="A70" i="3"/>
  <c r="H67" i="2"/>
  <c r="H66" i="2"/>
  <c r="H65" i="2"/>
  <c r="H64" i="2"/>
  <c r="G63" i="2"/>
  <c r="F63" i="2"/>
  <c r="H63" i="2" s="1"/>
  <c r="H62" i="2"/>
  <c r="H61" i="2"/>
  <c r="H60" i="2"/>
  <c r="H59" i="2"/>
  <c r="H58" i="2"/>
  <c r="G57" i="2"/>
  <c r="F57" i="2"/>
  <c r="H57" i="2" s="1"/>
  <c r="H56" i="2"/>
  <c r="H55" i="2"/>
  <c r="H54" i="2"/>
  <c r="F53" i="2"/>
  <c r="G53" i="2"/>
  <c r="H53" i="2" s="1"/>
  <c r="H52" i="2"/>
  <c r="H51" i="2"/>
  <c r="H50" i="2"/>
  <c r="H49" i="2"/>
  <c r="G48" i="2"/>
  <c r="F48" i="2"/>
  <c r="H48" i="2"/>
  <c r="H47" i="2"/>
  <c r="H46" i="2"/>
  <c r="H45" i="2"/>
  <c r="H44" i="2"/>
  <c r="G43" i="2"/>
  <c r="F43" i="2"/>
  <c r="H43" i="2"/>
  <c r="H42" i="2"/>
  <c r="H41" i="2"/>
  <c r="H40" i="2"/>
  <c r="F39" i="2"/>
  <c r="G39" i="2"/>
  <c r="H39" i="2"/>
  <c r="H38" i="2"/>
  <c r="H37" i="2"/>
  <c r="H36" i="2"/>
  <c r="G35" i="2"/>
  <c r="F35" i="2"/>
  <c r="H35" i="2" s="1"/>
  <c r="H34" i="2"/>
  <c r="H33" i="2"/>
  <c r="H32" i="2"/>
  <c r="H31" i="2"/>
  <c r="H30" i="2"/>
  <c r="H29" i="2"/>
  <c r="H28" i="2"/>
  <c r="F27" i="2"/>
  <c r="H27" i="2" s="1"/>
  <c r="G27" i="2"/>
  <c r="H26" i="2"/>
  <c r="H25" i="2"/>
  <c r="H24" i="2"/>
  <c r="H23" i="2"/>
  <c r="H22" i="2"/>
  <c r="H21" i="2"/>
  <c r="H20" i="2"/>
  <c r="H19" i="2"/>
  <c r="H18" i="2"/>
  <c r="H17" i="2"/>
  <c r="F16" i="2"/>
  <c r="G16" i="2"/>
  <c r="G13" i="2" s="1"/>
  <c r="H15" i="2"/>
  <c r="H14" i="2"/>
  <c r="F13" i="2"/>
  <c r="H12" i="2"/>
  <c r="H11" i="2"/>
  <c r="H10" i="2"/>
  <c r="G9" i="2"/>
  <c r="F9" i="2"/>
  <c r="H9" i="2"/>
  <c r="H7" i="2"/>
  <c r="H8" i="2"/>
  <c r="E67" i="2"/>
  <c r="E66" i="2"/>
  <c r="E65" i="2"/>
  <c r="E64" i="2"/>
  <c r="D63" i="2"/>
  <c r="C63" i="2"/>
  <c r="E63" i="2"/>
  <c r="E62" i="2"/>
  <c r="E61" i="2"/>
  <c r="E60" i="2"/>
  <c r="E59" i="2"/>
  <c r="E58" i="2"/>
  <c r="D57" i="2"/>
  <c r="C57" i="2"/>
  <c r="E57" i="2"/>
  <c r="E56" i="2"/>
  <c r="E55" i="2"/>
  <c r="E54" i="2"/>
  <c r="D53" i="2"/>
  <c r="C53" i="2"/>
  <c r="E53" i="2"/>
  <c r="E52" i="2"/>
  <c r="E51" i="2"/>
  <c r="E50" i="2"/>
  <c r="E49" i="2"/>
  <c r="D48" i="2"/>
  <c r="C48" i="2"/>
  <c r="E48" i="2"/>
  <c r="E47" i="2"/>
  <c r="E46" i="2"/>
  <c r="E45" i="2"/>
  <c r="E44" i="2"/>
  <c r="D43" i="2"/>
  <c r="C43" i="2"/>
  <c r="E43" i="2"/>
  <c r="E42" i="2"/>
  <c r="E41" i="2"/>
  <c r="E40" i="2"/>
  <c r="D39" i="2"/>
  <c r="C39" i="2"/>
  <c r="E39" i="2"/>
  <c r="E38" i="2"/>
  <c r="E37" i="2"/>
  <c r="E36" i="2"/>
  <c r="D35" i="2"/>
  <c r="C35" i="2"/>
  <c r="E35" i="2"/>
  <c r="E34" i="2"/>
  <c r="E33" i="2"/>
  <c r="E32" i="2"/>
  <c r="E31" i="2"/>
  <c r="E30" i="2"/>
  <c r="E29" i="2"/>
  <c r="E28" i="2"/>
  <c r="D27" i="2"/>
  <c r="C27" i="2"/>
  <c r="E27" i="2"/>
  <c r="E26" i="2"/>
  <c r="E25" i="2"/>
  <c r="E24" i="2"/>
  <c r="E23" i="2"/>
  <c r="E22" i="2"/>
  <c r="E21" i="2"/>
  <c r="E20" i="2"/>
  <c r="E19" i="2"/>
  <c r="E18" i="2"/>
  <c r="E17" i="2"/>
  <c r="D16" i="2"/>
  <c r="C16" i="2"/>
  <c r="E16" i="2"/>
  <c r="E15" i="2"/>
  <c r="E14" i="2"/>
  <c r="D13" i="2"/>
  <c r="C13" i="2"/>
  <c r="E13" i="2"/>
  <c r="E12" i="2"/>
  <c r="E11" i="2"/>
  <c r="E10" i="2"/>
  <c r="D9" i="2"/>
  <c r="C9" i="2"/>
  <c r="E9" i="2"/>
  <c r="E7" i="2"/>
  <c r="E8" i="2"/>
  <c r="E6" i="2"/>
  <c r="C6" i="2"/>
  <c r="C68" i="2"/>
  <c r="D6" i="2"/>
  <c r="D68" i="2"/>
  <c r="E68" i="2"/>
  <c r="H13" i="2" l="1"/>
  <c r="H16" i="2"/>
  <c r="G6" i="2"/>
  <c r="G68" i="2"/>
  <c r="H6" i="2"/>
  <c r="F6" i="2"/>
  <c r="F68" i="2" s="1"/>
  <c r="H68" i="2" l="1"/>
</calcChain>
</file>

<file path=xl/sharedStrings.xml><?xml version="1.0" encoding="utf-8"?>
<sst xmlns="http://schemas.openxmlformats.org/spreadsheetml/2006/main" count="300" uniqueCount="237">
  <si>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</si>
  <si>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</si>
  <si>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</si>
  <si>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</si>
  <si>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</si>
  <si>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</si>
  <si>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</si>
  <si>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</si>
  <si>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</si>
  <si>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</si>
  <si>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</si>
  <si>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</si>
  <si>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</si>
  <si>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</si>
  <si>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</si>
  <si>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</si>
  <si>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</si>
  <si>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</si>
  <si>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</si>
  <si>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</si>
  <si>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</si>
  <si>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</si>
  <si>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</si>
  <si>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</si>
  <si>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</si>
  <si>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</si>
  <si>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</si>
  <si>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</si>
  <si>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</si>
  <si>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</si>
  <si>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</si>
  <si>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</si>
  <si>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</si>
  <si>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</si>
  <si>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</si>
  <si>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</si>
  <si>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</si>
  <si>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</si>
  <si>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</si>
  <si>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</si>
  <si>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</si>
  <si>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</si>
  <si>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</si>
  <si>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</si>
  <si>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</si>
  <si>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</si>
  <si>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</si>
  <si>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</si>
  <si>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</si>
  <si>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</si>
  <si>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</si>
  <si>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</si>
  <si>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</si>
  <si>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</si>
  <si>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</si>
  <si>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</si>
  <si>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</si>
  <si>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</si>
  <si>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</si>
  <si>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</si>
  <si>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</si>
  <si>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</si>
  <si>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</si>
  <si>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</si>
  <si>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</si>
  <si>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</si>
  <si>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</si>
  <si>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</si>
  <si>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</si>
  <si>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</si>
  <si>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</si>
  <si>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</si>
  <si>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</si>
  <si>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</si>
  <si>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</si>
  <si>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</si>
  <si>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</si>
  <si>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</si>
  <si>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</si>
  <si>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</si>
  <si>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</si>
  <si>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</si>
  <si>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</si>
  <si>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</si>
  <si>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</si>
  <si>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</si>
  <si>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</si>
  <si>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</si>
  <si>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</si>
  <si>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</si>
  <si>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</si>
  <si>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</si>
  <si>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</si>
  <si>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</si>
  <si>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</si>
  <si>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</si>
  <si>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</si>
  <si>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</si>
  <si>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</si>
  <si>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</si>
  <si>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</si>
  <si>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</si>
  <si>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</si>
  <si>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</si>
  <si>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</si>
  <si>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</si>
  <si>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</si>
  <si>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</si>
  <si>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</si>
  <si>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</si>
  <si>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</si>
  <si>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</si>
  <si>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</si>
  <si>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</si>
  <si>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</si>
  <si>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</si>
  <si>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</si>
  <si>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</si>
  <si>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</si>
  <si>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</si>
  <si>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</si>
  <si>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</si>
  <si>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</si>
  <si>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</si>
  <si>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</si>
  <si>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</si>
  <si>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</si>
  <si>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</si>
  <si>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</si>
  <si>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</si>
  <si>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</si>
  <si>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</si>
  <si>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</si>
  <si>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</si>
  <si>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</si>
  <si>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</si>
  <si>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</si>
  <si>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</si>
  <si>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</si>
  <si>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</si>
  <si>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</si>
  <si>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</si>
  <si>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</si>
  <si>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</si>
  <si>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</si>
  <si>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</si>
  <si>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</si>
  <si>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</si>
  <si>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</si>
  <si>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</si>
  <si>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</si>
  <si>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</si>
  <si>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</si>
  <si>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</si>
  <si>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</si>
  <si>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</si>
  <si>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</si>
  <si>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</si>
  <si>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</si>
  <si>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</si>
  <si>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</si>
  <si>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</si>
  <si>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</si>
  <si>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</si>
  <si>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</si>
  <si>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</si>
  <si>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</si>
  <si>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</si>
  <si>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</si>
  <si>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</si>
  <si>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</si>
  <si>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</si>
  <si>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</si>
  <si>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</si>
  <si>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</si>
  <si>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</si>
  <si>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</si>
  <si>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</si>
  <si>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</si>
  <si>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</si>
  <si>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</si>
  <si>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</si>
  <si>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</si>
  <si>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</si>
  <si>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</si>
  <si>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</si>
  <si>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</si>
  <si>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</si>
  <si>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</si>
  <si>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</si>
  <si>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</si>
  <si>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</si>
  <si>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</si>
  <si>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</si>
  <si>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</si>
  <si>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</si>
  <si>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</si>
  <si>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</si>
  <si>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</si>
  <si>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</si>
  <si>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</si>
  <si>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</si>
  <si>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</si>
  <si>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</si>
  <si>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</si>
  <si>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</si>
  <si>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</si>
  <si>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</si>
  <si>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</si>
  <si>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</si>
  <si>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</si>
  <si>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</si>
  <si>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</si>
  <si>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</si>
  <si>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</si>
  <si>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</si>
  <si>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</si>
  <si>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</si>
  <si>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</si>
  <si>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</si>
  <si>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</si>
  <si>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</si>
  <si>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</si>
  <si>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</si>
  <si>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</si>
  <si>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სს "ბაზისბანკი"</t>
  </si>
  <si>
    <t>ჯანგ ძუნი</t>
  </si>
  <si>
    <t>ჟუ ნინგი</t>
  </si>
  <si>
    <t>ზაიქი მი</t>
  </si>
  <si>
    <t>ცაავა დავით</t>
  </si>
  <si>
    <t>ხვეი ლი</t>
  </si>
  <si>
    <t>ასლანიკაშვილი ლია</t>
  </si>
  <si>
    <t>კაკაბაძე დავით</t>
  </si>
  <si>
    <t>გარდაფხაძე ლევან</t>
  </si>
  <si>
    <t>შპს "Xinjiang HuaLing Industry &amp; Trade (Group) Co"</t>
  </si>
  <si>
    <t>მი ზაიქი</t>
  </si>
  <si>
    <t>მი ენხვა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</si>
</sst>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"/>
    <numFmt numFmtId="165" formatCode="#,##0;[Red]#,##0"/>
    <numFmt numFmtId="166" formatCode="m/d/yy;@"/>
    <numFmt numFmtId="167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2" fillId="0" borderId="15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indent="1"/>
    </xf>
    <xf numFmtId="0" fontId="13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 indent="1"/>
    </xf>
    <xf numFmtId="0" fontId="12" fillId="0" borderId="18" xfId="0" applyFont="1" applyFill="1" applyBorder="1" applyAlignment="1">
      <alignment horizontal="left" wrapText="1" indent="2"/>
    </xf>
    <xf numFmtId="0" fontId="13" fillId="0" borderId="18" xfId="0" applyFont="1" applyFill="1" applyBorder="1" applyAlignment="1"/>
    <xf numFmtId="0" fontId="13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indent="1"/>
    </xf>
    <xf numFmtId="0" fontId="12" fillId="0" borderId="19" xfId="0" applyFont="1" applyFill="1" applyBorder="1" applyAlignment="1">
      <alignment horizontal="left" indent="1"/>
    </xf>
    <xf numFmtId="0" fontId="12" fillId="0" borderId="20" xfId="0" applyFont="1" applyFill="1" applyBorder="1" applyAlignment="1">
      <alignment horizontal="left" wrapText="1" indent="1"/>
    </xf>
    <xf numFmtId="0" fontId="12" fillId="0" borderId="21" xfId="0" applyFont="1" applyFill="1" applyBorder="1" applyAlignment="1">
      <alignment horizontal="left" indent="1"/>
    </xf>
    <xf numFmtId="0" fontId="13" fillId="0" borderId="2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 indent="1"/>
    </xf>
    <xf numFmtId="0" fontId="13" fillId="0" borderId="1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 inden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 indent="1"/>
    </xf>
    <xf numFmtId="0" fontId="13" fillId="0" borderId="22" xfId="0" applyFont="1" applyFill="1" applyBorder="1" applyAlignment="1"/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38" fontId="12" fillId="0" borderId="18" xfId="0" applyNumberFormat="1" applyFont="1" applyFill="1" applyBorder="1" applyAlignment="1" applyProtection="1">
      <alignment horizontal="right"/>
      <protection locked="0"/>
    </xf>
    <xf numFmtId="38" fontId="12" fillId="0" borderId="25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>
      <alignment horizontal="right"/>
    </xf>
    <xf numFmtId="38" fontId="12" fillId="2" borderId="18" xfId="0" applyNumberFormat="1" applyFont="1" applyFill="1" applyBorder="1" applyAlignment="1">
      <alignment horizontal="right"/>
    </xf>
    <xf numFmtId="38" fontId="12" fillId="2" borderId="25" xfId="0" applyNumberFormat="1" applyFont="1" applyFill="1" applyBorder="1" applyAlignment="1" applyProtection="1">
      <alignment horizontal="right"/>
    </xf>
    <xf numFmtId="38" fontId="12" fillId="3" borderId="25" xfId="0" applyNumberFormat="1" applyFont="1" applyFill="1" applyBorder="1" applyAlignment="1" applyProtection="1">
      <alignment horizontal="right"/>
      <protection locked="0"/>
    </xf>
    <xf numFmtId="38" fontId="12" fillId="2" borderId="18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 applyProtection="1">
      <alignment horizontal="right"/>
      <protection locked="0"/>
    </xf>
    <xf numFmtId="38" fontId="12" fillId="0" borderId="20" xfId="0" applyNumberFormat="1" applyFont="1" applyFill="1" applyBorder="1" applyAlignment="1" applyProtection="1">
      <alignment horizontal="right"/>
      <protection locked="0"/>
    </xf>
    <xf numFmtId="38" fontId="12" fillId="2" borderId="26" xfId="0" applyNumberFormat="1" applyFont="1" applyFill="1" applyBorder="1" applyAlignment="1">
      <alignment horizontal="right"/>
    </xf>
    <xf numFmtId="38" fontId="12" fillId="2" borderId="22" xfId="0" applyNumberFormat="1" applyFont="1" applyFill="1" applyBorder="1" applyAlignment="1">
      <alignment horizontal="right"/>
    </xf>
    <xf numFmtId="38" fontId="12" fillId="2" borderId="27" xfId="0" applyNumberFormat="1" applyFont="1" applyFill="1" applyBorder="1" applyAlignment="1">
      <alignment horizontal="right"/>
    </xf>
    <xf numFmtId="38" fontId="12" fillId="0" borderId="16" xfId="0" applyNumberFormat="1" applyFont="1" applyFill="1" applyBorder="1" applyAlignment="1" applyProtection="1">
      <alignment horizontal="right"/>
      <protection locked="0"/>
    </xf>
    <xf numFmtId="38" fontId="12" fillId="3" borderId="24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2" borderId="28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>
      <alignment horizontal="right"/>
    </xf>
    <xf numFmtId="38" fontId="12" fillId="0" borderId="25" xfId="0" applyNumberFormat="1" applyFont="1" applyFill="1" applyBorder="1" applyAlignment="1">
      <alignment horizontal="right"/>
    </xf>
    <xf numFmtId="38" fontId="12" fillId="2" borderId="20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38" fontId="12" fillId="2" borderId="7" xfId="0" applyNumberFormat="1" applyFont="1" applyFill="1" applyBorder="1" applyAlignment="1" applyProtection="1">
      <alignment horizontal="right"/>
    </xf>
    <xf numFmtId="38" fontId="12" fillId="0" borderId="7" xfId="0" applyNumberFormat="1" applyFont="1" applyFill="1" applyBorder="1" applyAlignment="1" applyProtection="1">
      <alignment horizontal="right"/>
      <protection locked="0"/>
    </xf>
    <xf numFmtId="38" fontId="12" fillId="2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>
      <alignment horizontal="center"/>
    </xf>
    <xf numFmtId="0" fontId="13" fillId="0" borderId="7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>
      <alignment horizontal="left" indent="1"/>
    </xf>
    <xf numFmtId="0" fontId="15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14" fontId="4" fillId="0" borderId="0" xfId="0" applyNumberFormat="1" applyFont="1" applyFill="1" applyBorder="1" applyAlignment="1" applyProtection="1">
      <alignment horizontal="left"/>
    </xf>
    <xf numFmtId="14" fontId="4" fillId="0" borderId="0" xfId="0" applyNumberFormat="1" applyFont="1" applyAlignment="1">
      <alignment horizontal="left"/>
    </xf>
    <xf numFmtId="167" fontId="4" fillId="2" borderId="7" xfId="4" applyNumberFormat="1" applyFont="1" applyFill="1" applyBorder="1" applyAlignment="1" applyProtection="1">
      <alignment horizontal="right"/>
    </xf>
    <xf numFmtId="167" fontId="4" fillId="0" borderId="7" xfId="4" applyNumberFormat="1" applyFont="1" applyFill="1" applyBorder="1" applyAlignment="1" applyProtection="1">
      <alignment horizontal="right"/>
      <protection locked="0"/>
    </xf>
    <xf numFmtId="167" fontId="4" fillId="2" borderId="7" xfId="4" applyNumberFormat="1" applyFont="1" applyFill="1" applyBorder="1" applyAlignment="1" applyProtection="1">
      <alignment horizontal="right"/>
      <protection locked="0"/>
    </xf>
    <xf numFmtId="167" fontId="4" fillId="2" borderId="12" xfId="4" applyNumberFormat="1" applyFont="1" applyFill="1" applyBorder="1" applyAlignment="1" applyProtection="1">
      <alignment horizontal="right"/>
    </xf>
    <xf numFmtId="167" fontId="4" fillId="2" borderId="8" xfId="4" applyNumberFormat="1" applyFont="1" applyFill="1" applyBorder="1" applyAlignment="1" applyProtection="1">
      <alignment horizontal="right"/>
    </xf>
    <xf numFmtId="167" fontId="4" fillId="0" borderId="8" xfId="4" applyNumberFormat="1" applyFont="1" applyFill="1" applyBorder="1" applyAlignment="1" applyProtection="1">
      <alignment horizontal="right"/>
      <protection locked="0"/>
    </xf>
    <xf numFmtId="167" fontId="4" fillId="2" borderId="13" xfId="4" applyNumberFormat="1" applyFont="1" applyFill="1" applyBorder="1" applyAlignment="1" applyProtection="1">
      <alignment horizontal="right"/>
    </xf>
    <xf numFmtId="167" fontId="4" fillId="2" borderId="9" xfId="4" applyNumberFormat="1" applyFont="1" applyFill="1" applyBorder="1" applyAlignment="1" applyProtection="1">
      <alignment horizontal="right"/>
    </xf>
    <xf numFmtId="167" fontId="4" fillId="0" borderId="9" xfId="4" applyNumberFormat="1" applyFont="1" applyFill="1" applyBorder="1" applyAlignment="1" applyProtection="1">
      <alignment horizontal="right"/>
      <protection locked="0"/>
    </xf>
    <xf numFmtId="167" fontId="4" fillId="2" borderId="14" xfId="4" applyNumberFormat="1" applyFont="1" applyFill="1" applyBorder="1" applyAlignment="1" applyProtection="1">
      <alignment horizontal="right"/>
    </xf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8" fillId="0" borderId="7" xfId="0" applyFont="1" applyBorder="1" applyAlignment="1">
      <alignment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5">
    <cellStyle name="Comma" xfId="4" builtinId="3"/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tabSelected="1" zoomScaleNormal="100" workbookViewId="0">
      <selection activeCell="F4" sqref="F4:H4"/>
    </sheetView>
  </sheetViews>
  <sheetFormatPr defaultRowHeight="15" x14ac:dyDescent="0.3"/>
  <cols>
    <col min="1" max="1" width="7.7109375" style="1" bestFit="1" customWidth="1"/>
    <col min="2" max="2" width="53" style="1" customWidth="1"/>
    <col min="3" max="8" width="12.7109375" style="1" customWidth="1"/>
    <col min="9" max="16384" width="9.140625" style="1"/>
  </cols>
  <sheetData>
    <row r="1" spans="1:26" x14ac:dyDescent="0.3">
      <c r="A1" s="2" t="s">
        <v>120</v>
      </c>
      <c r="B1" s="3" t="s">
        <v>225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2" t="s">
        <v>132</v>
      </c>
      <c r="B2" s="4">
        <v>42643</v>
      </c>
      <c r="C2" s="3"/>
      <c r="D2" s="5"/>
      <c r="E2" s="5"/>
      <c r="F2" s="6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thickBot="1" x14ac:dyDescent="0.35">
      <c r="A3" s="7"/>
      <c r="B3" s="8" t="s">
        <v>216</v>
      </c>
      <c r="D3" s="6"/>
      <c r="E3" s="6"/>
      <c r="F3" s="3"/>
      <c r="G3" s="3"/>
      <c r="H3" s="9" t="s">
        <v>121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x14ac:dyDescent="0.35">
      <c r="A4" s="10"/>
      <c r="B4" s="11"/>
      <c r="C4" s="143" t="s">
        <v>135</v>
      </c>
      <c r="D4" s="143"/>
      <c r="E4" s="143"/>
      <c r="F4" s="144" t="s">
        <v>147</v>
      </c>
      <c r="G4" s="144"/>
      <c r="H4" s="14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3">
      <c r="A5" s="12" t="s">
        <v>106</v>
      </c>
      <c r="B5" s="13" t="s">
        <v>129</v>
      </c>
      <c r="C5" s="14" t="s">
        <v>161</v>
      </c>
      <c r="D5" s="14" t="s">
        <v>162</v>
      </c>
      <c r="E5" s="14" t="s">
        <v>163</v>
      </c>
      <c r="F5" s="14" t="s">
        <v>161</v>
      </c>
      <c r="G5" s="14" t="s">
        <v>162</v>
      </c>
      <c r="H5" s="14" t="s">
        <v>163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12">
        <v>1</v>
      </c>
      <c r="B6" s="15" t="s">
        <v>133</v>
      </c>
      <c r="C6" s="133">
        <v>10475503.630000001</v>
      </c>
      <c r="D6" s="133">
        <v>11255742.1952</v>
      </c>
      <c r="E6" s="133">
        <v>21731245.825199999</v>
      </c>
      <c r="F6" s="137">
        <v>10805684.48</v>
      </c>
      <c r="G6" s="133">
        <v>13603062.0823</v>
      </c>
      <c r="H6" s="140">
        <v>24408746.5623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2</v>
      </c>
      <c r="B7" s="15" t="s">
        <v>150</v>
      </c>
      <c r="C7" s="133">
        <v>7683018.7199999997</v>
      </c>
      <c r="D7" s="133">
        <v>132601945.8196</v>
      </c>
      <c r="E7" s="133">
        <v>140284964.53960001</v>
      </c>
      <c r="F7" s="137">
        <v>13597154.77</v>
      </c>
      <c r="G7" s="133">
        <v>47518202.355999999</v>
      </c>
      <c r="H7" s="140">
        <v>61115357.126000002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3</v>
      </c>
      <c r="B8" s="15" t="s">
        <v>151</v>
      </c>
      <c r="C8" s="133">
        <v>2698424.6</v>
      </c>
      <c r="D8" s="133">
        <v>45594616.174600005</v>
      </c>
      <c r="E8" s="133">
        <v>48293040.774600007</v>
      </c>
      <c r="F8" s="137">
        <v>54079.58</v>
      </c>
      <c r="G8" s="133">
        <v>96372304.697599992</v>
      </c>
      <c r="H8" s="140">
        <v>96426384.27759999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4</v>
      </c>
      <c r="B9" s="15" t="s">
        <v>137</v>
      </c>
      <c r="C9" s="133">
        <v>0</v>
      </c>
      <c r="D9" s="133">
        <v>0</v>
      </c>
      <c r="E9" s="133">
        <v>0</v>
      </c>
      <c r="F9" s="137">
        <v>0</v>
      </c>
      <c r="G9" s="133">
        <v>0</v>
      </c>
      <c r="H9" s="1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5</v>
      </c>
      <c r="B10" s="15" t="s">
        <v>138</v>
      </c>
      <c r="C10" s="133">
        <v>128656214.06</v>
      </c>
      <c r="D10" s="133">
        <v>0</v>
      </c>
      <c r="E10" s="133">
        <v>128656214.06</v>
      </c>
      <c r="F10" s="137">
        <v>130285319.59</v>
      </c>
      <c r="G10" s="133">
        <v>0</v>
      </c>
      <c r="H10" s="140">
        <v>130285319.59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6.1</v>
      </c>
      <c r="B11" s="16" t="s">
        <v>152</v>
      </c>
      <c r="C11" s="133">
        <v>144516842.39999998</v>
      </c>
      <c r="D11" s="133">
        <v>298609057.85759997</v>
      </c>
      <c r="E11" s="133">
        <v>443125900.25759995</v>
      </c>
      <c r="F11" s="137">
        <v>186445489.54000002</v>
      </c>
      <c r="G11" s="133">
        <v>265787781.54490003</v>
      </c>
      <c r="H11" s="140">
        <v>452233271.08490002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6.2</v>
      </c>
      <c r="B12" s="16" t="s">
        <v>153</v>
      </c>
      <c r="C12" s="133">
        <v>-4715441.6607999997</v>
      </c>
      <c r="D12" s="133">
        <v>-17176224.762157999</v>
      </c>
      <c r="E12" s="133">
        <v>-21891666.422957998</v>
      </c>
      <c r="F12" s="137">
        <v>-5108779.5284177</v>
      </c>
      <c r="G12" s="133">
        <v>-16493118.423981899</v>
      </c>
      <c r="H12" s="140">
        <v>-21601897.9523996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</v>
      </c>
      <c r="B13" s="15" t="s">
        <v>154</v>
      </c>
      <c r="C13" s="133">
        <v>139801400.73919997</v>
      </c>
      <c r="D13" s="133">
        <v>281432833.095442</v>
      </c>
      <c r="E13" s="133">
        <v>421234233.83464193</v>
      </c>
      <c r="F13" s="137">
        <v>181336710.01158231</v>
      </c>
      <c r="G13" s="133">
        <v>249294663.12091812</v>
      </c>
      <c r="H13" s="140">
        <v>430631373.13250041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7</v>
      </c>
      <c r="B14" s="15" t="s">
        <v>155</v>
      </c>
      <c r="C14" s="133">
        <v>2796135.7</v>
      </c>
      <c r="D14" s="133">
        <v>1771767.7826999999</v>
      </c>
      <c r="E14" s="133">
        <v>4567903.4826999996</v>
      </c>
      <c r="F14" s="137">
        <v>2686309.8099999996</v>
      </c>
      <c r="G14" s="133">
        <v>1520976.6611000001</v>
      </c>
      <c r="H14" s="140">
        <v>4207286.4710999997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8</v>
      </c>
      <c r="B15" s="15" t="s">
        <v>145</v>
      </c>
      <c r="C15" s="133">
        <v>4537027.807</v>
      </c>
      <c r="D15" s="133" t="s">
        <v>178</v>
      </c>
      <c r="E15" s="133">
        <v>4537027.807</v>
      </c>
      <c r="F15" s="137">
        <v>1774345.2820000001</v>
      </c>
      <c r="G15" s="133" t="s">
        <v>178</v>
      </c>
      <c r="H15" s="140">
        <v>1774345.2820000001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9</v>
      </c>
      <c r="B16" s="15" t="s">
        <v>148</v>
      </c>
      <c r="C16" s="133">
        <v>5259355.1000000006</v>
      </c>
      <c r="D16" s="133">
        <v>0</v>
      </c>
      <c r="E16" s="133">
        <v>5259355.1000000006</v>
      </c>
      <c r="F16" s="137">
        <v>5259355.1000000006</v>
      </c>
      <c r="G16" s="133">
        <v>0</v>
      </c>
      <c r="H16" s="140">
        <v>5259355.1000000006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10</v>
      </c>
      <c r="B17" s="15" t="s">
        <v>146</v>
      </c>
      <c r="C17" s="133">
        <v>22456207.140000001</v>
      </c>
      <c r="D17" s="133" t="s">
        <v>178</v>
      </c>
      <c r="E17" s="133">
        <v>22456207.140000001</v>
      </c>
      <c r="F17" s="137">
        <v>17884666.32</v>
      </c>
      <c r="G17" s="133" t="s">
        <v>178</v>
      </c>
      <c r="H17" s="140">
        <v>17884666.32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11</v>
      </c>
      <c r="B18" s="15" t="s">
        <v>156</v>
      </c>
      <c r="C18" s="133">
        <v>4231424.5690000001</v>
      </c>
      <c r="D18" s="133">
        <v>4789939.1239999998</v>
      </c>
      <c r="E18" s="133">
        <v>9021363.693</v>
      </c>
      <c r="F18" s="137">
        <v>3774935.77</v>
      </c>
      <c r="G18" s="133">
        <v>5166815.7577</v>
      </c>
      <c r="H18" s="140">
        <v>8941751.5276999995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12</v>
      </c>
      <c r="B19" s="17" t="s">
        <v>130</v>
      </c>
      <c r="C19" s="133">
        <v>328594712.06519997</v>
      </c>
      <c r="D19" s="133">
        <v>477446844.19154203</v>
      </c>
      <c r="E19" s="133">
        <v>806041556.256742</v>
      </c>
      <c r="F19" s="137">
        <v>367458560.71358234</v>
      </c>
      <c r="G19" s="133">
        <v>413476024.67561811</v>
      </c>
      <c r="H19" s="140">
        <v>780934585.38920045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3">
      <c r="A20" s="12"/>
      <c r="B20" s="13" t="s">
        <v>126</v>
      </c>
      <c r="C20" s="134"/>
      <c r="D20" s="134"/>
      <c r="E20" s="134"/>
      <c r="F20" s="138"/>
      <c r="G20" s="134"/>
      <c r="H20" s="14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12">
        <v>13</v>
      </c>
      <c r="B21" s="15" t="s">
        <v>123</v>
      </c>
      <c r="C21" s="133">
        <v>4501144.46</v>
      </c>
      <c r="D21" s="133">
        <v>61271.552600000003</v>
      </c>
      <c r="E21" s="133">
        <v>4562416.0126</v>
      </c>
      <c r="F21" s="137">
        <v>7027493.6699999999</v>
      </c>
      <c r="G21" s="133">
        <v>1392159.0407</v>
      </c>
      <c r="H21" s="140">
        <v>8419652.7106999997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14</v>
      </c>
      <c r="B22" s="15" t="s">
        <v>136</v>
      </c>
      <c r="C22" s="133">
        <v>63932932.670000002</v>
      </c>
      <c r="D22" s="133">
        <v>65591847.7984</v>
      </c>
      <c r="E22" s="133">
        <v>129524780.4684</v>
      </c>
      <c r="F22" s="137">
        <v>53168290.719999999</v>
      </c>
      <c r="G22" s="133">
        <v>46145391.989200003</v>
      </c>
      <c r="H22" s="140">
        <v>99313682.709199995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15</v>
      </c>
      <c r="B23" s="15" t="s">
        <v>157</v>
      </c>
      <c r="C23" s="133">
        <v>23439433.469999999</v>
      </c>
      <c r="D23" s="133">
        <v>59601366.9767</v>
      </c>
      <c r="E23" s="133">
        <v>83040800.446700007</v>
      </c>
      <c r="F23" s="137">
        <v>20758324.09</v>
      </c>
      <c r="G23" s="133">
        <v>39038913.564999998</v>
      </c>
      <c r="H23" s="140">
        <v>59797237.655000001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16</v>
      </c>
      <c r="B24" s="15" t="s">
        <v>124</v>
      </c>
      <c r="C24" s="133">
        <v>40146913.269999996</v>
      </c>
      <c r="D24" s="133">
        <v>266824737.85870004</v>
      </c>
      <c r="E24" s="133">
        <v>306971651.12870002</v>
      </c>
      <c r="F24" s="137">
        <v>45739385.32</v>
      </c>
      <c r="G24" s="133">
        <v>240587373.48649999</v>
      </c>
      <c r="H24" s="140">
        <v>286326758.80650002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17</v>
      </c>
      <c r="B25" s="15" t="s">
        <v>134</v>
      </c>
      <c r="C25" s="134"/>
      <c r="D25" s="134"/>
      <c r="E25" s="133">
        <v>0</v>
      </c>
      <c r="F25" s="138"/>
      <c r="G25" s="134"/>
      <c r="H25" s="140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18</v>
      </c>
      <c r="B26" s="15" t="s">
        <v>158</v>
      </c>
      <c r="C26" s="133">
        <v>4039704.09</v>
      </c>
      <c r="D26" s="133">
        <v>93188000.000200003</v>
      </c>
      <c r="E26" s="133">
        <v>97227704.090200007</v>
      </c>
      <c r="F26" s="137">
        <v>79995274.849999994</v>
      </c>
      <c r="G26" s="133">
        <v>47903387.5119</v>
      </c>
      <c r="H26" s="140">
        <v>127898662.3619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19</v>
      </c>
      <c r="B27" s="15" t="s">
        <v>159</v>
      </c>
      <c r="C27" s="133">
        <v>1338908.52</v>
      </c>
      <c r="D27" s="133">
        <v>7149843.3295000009</v>
      </c>
      <c r="E27" s="133">
        <v>8488751.8495000005</v>
      </c>
      <c r="F27" s="137">
        <v>995809.17</v>
      </c>
      <c r="G27" s="133">
        <v>3720793.0244000005</v>
      </c>
      <c r="H27" s="140">
        <v>4716602.1944000004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20</v>
      </c>
      <c r="B28" s="15" t="s">
        <v>160</v>
      </c>
      <c r="C28" s="133">
        <v>8668679.7566</v>
      </c>
      <c r="D28" s="133">
        <v>2264331.122614</v>
      </c>
      <c r="E28" s="133">
        <v>10933010.879214</v>
      </c>
      <c r="F28" s="137">
        <v>6149256.3354000002</v>
      </c>
      <c r="G28" s="133">
        <v>46200007.696144</v>
      </c>
      <c r="H28" s="140">
        <v>52349264.031544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21</v>
      </c>
      <c r="B29" s="15" t="s">
        <v>127</v>
      </c>
      <c r="C29" s="133">
        <v>0</v>
      </c>
      <c r="D29" s="133">
        <v>0</v>
      </c>
      <c r="E29" s="133">
        <v>0</v>
      </c>
      <c r="F29" s="137">
        <v>0</v>
      </c>
      <c r="G29" s="133">
        <v>4763200</v>
      </c>
      <c r="H29" s="140">
        <v>4763200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22</v>
      </c>
      <c r="B30" s="17" t="s">
        <v>128</v>
      </c>
      <c r="C30" s="133">
        <v>146067716.23659998</v>
      </c>
      <c r="D30" s="133">
        <v>494681398.63871413</v>
      </c>
      <c r="E30" s="133">
        <v>640749114.87531412</v>
      </c>
      <c r="F30" s="137">
        <v>213833834.15539998</v>
      </c>
      <c r="G30" s="133">
        <v>429751226.31384403</v>
      </c>
      <c r="H30" s="140">
        <v>643585060.469244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x14ac:dyDescent="0.3">
      <c r="A31" s="12"/>
      <c r="B31" s="13" t="s">
        <v>139</v>
      </c>
      <c r="C31" s="134"/>
      <c r="D31" s="134"/>
      <c r="E31" s="134"/>
      <c r="F31" s="138"/>
      <c r="G31" s="134"/>
      <c r="H31" s="14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12">
        <v>23</v>
      </c>
      <c r="B32" s="15" t="s">
        <v>140</v>
      </c>
      <c r="C32" s="133">
        <v>16057277</v>
      </c>
      <c r="D32" s="135" t="s">
        <v>178</v>
      </c>
      <c r="E32" s="133">
        <v>16057277</v>
      </c>
      <c r="F32" s="137">
        <v>15975647</v>
      </c>
      <c r="G32" s="135" t="s">
        <v>178</v>
      </c>
      <c r="H32" s="140">
        <v>15975647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24</v>
      </c>
      <c r="B33" s="15" t="s">
        <v>141</v>
      </c>
      <c r="C33" s="133">
        <v>0</v>
      </c>
      <c r="D33" s="135" t="s">
        <v>178</v>
      </c>
      <c r="E33" s="133">
        <v>0</v>
      </c>
      <c r="F33" s="137">
        <v>0</v>
      </c>
      <c r="G33" s="135" t="s">
        <v>178</v>
      </c>
      <c r="H33" s="140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25</v>
      </c>
      <c r="B34" s="16" t="s">
        <v>142</v>
      </c>
      <c r="C34" s="133">
        <v>0</v>
      </c>
      <c r="D34" s="135" t="s">
        <v>178</v>
      </c>
      <c r="E34" s="133">
        <v>0</v>
      </c>
      <c r="F34" s="137">
        <v>0</v>
      </c>
      <c r="G34" s="135" t="s">
        <v>178</v>
      </c>
      <c r="H34" s="140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26</v>
      </c>
      <c r="B35" s="15" t="s">
        <v>125</v>
      </c>
      <c r="C35" s="133">
        <v>74865296.100000009</v>
      </c>
      <c r="D35" s="135" t="s">
        <v>178</v>
      </c>
      <c r="E35" s="133">
        <v>74865296.100000009</v>
      </c>
      <c r="F35" s="137">
        <v>74196872.400000006</v>
      </c>
      <c r="G35" s="135" t="s">
        <v>178</v>
      </c>
      <c r="H35" s="140">
        <v>74196872.400000006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27</v>
      </c>
      <c r="B36" s="15" t="s">
        <v>122</v>
      </c>
      <c r="C36" s="133">
        <v>47179133.609999999</v>
      </c>
      <c r="D36" s="135" t="s">
        <v>178</v>
      </c>
      <c r="E36" s="133">
        <v>47179133.609999999</v>
      </c>
      <c r="F36" s="137">
        <v>35303002.939999998</v>
      </c>
      <c r="G36" s="135" t="s">
        <v>178</v>
      </c>
      <c r="H36" s="140">
        <v>35303002.939999998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28</v>
      </c>
      <c r="B37" s="15" t="s">
        <v>149</v>
      </c>
      <c r="C37" s="133">
        <v>18589079.481427878</v>
      </c>
      <c r="D37" s="135" t="s">
        <v>178</v>
      </c>
      <c r="E37" s="133">
        <v>18589079.481427878</v>
      </c>
      <c r="F37" s="137">
        <v>8403807.1599565111</v>
      </c>
      <c r="G37" s="135" t="s">
        <v>178</v>
      </c>
      <c r="H37" s="140">
        <v>8403807.1599565111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29</v>
      </c>
      <c r="B38" s="15" t="s">
        <v>131</v>
      </c>
      <c r="C38" s="133">
        <v>8601655.1899999995</v>
      </c>
      <c r="D38" s="135" t="s">
        <v>178</v>
      </c>
      <c r="E38" s="133">
        <v>8601655.1899999995</v>
      </c>
      <c r="F38" s="137">
        <v>3470195.42</v>
      </c>
      <c r="G38" s="135" t="s">
        <v>178</v>
      </c>
      <c r="H38" s="140">
        <v>3470195.42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30</v>
      </c>
      <c r="B39" s="17" t="s">
        <v>143</v>
      </c>
      <c r="C39" s="133">
        <v>165292441.38142788</v>
      </c>
      <c r="D39" s="135" t="s">
        <v>178</v>
      </c>
      <c r="E39" s="133">
        <v>165292441.38142788</v>
      </c>
      <c r="F39" s="137">
        <v>137349524.91995651</v>
      </c>
      <c r="G39" s="135" t="s">
        <v>178</v>
      </c>
      <c r="H39" s="140">
        <v>137349524.91995651</v>
      </c>
    </row>
    <row r="40" spans="1:58" ht="15.75" thickBot="1" x14ac:dyDescent="0.35">
      <c r="A40" s="18">
        <v>31</v>
      </c>
      <c r="B40" s="19" t="s">
        <v>144</v>
      </c>
      <c r="C40" s="136">
        <v>311360157.61802787</v>
      </c>
      <c r="D40" s="136">
        <v>494681398.63871413</v>
      </c>
      <c r="E40" s="136">
        <v>806041556.256742</v>
      </c>
      <c r="F40" s="139">
        <v>351183359.07535648</v>
      </c>
      <c r="G40" s="136">
        <v>429751226.31384403</v>
      </c>
      <c r="H40" s="142">
        <v>780934585.38920045</v>
      </c>
    </row>
    <row r="41" spans="1:58" x14ac:dyDescent="0.3">
      <c r="A41" s="20"/>
      <c r="B41" s="3"/>
      <c r="C41" s="3"/>
      <c r="D41" s="2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x14ac:dyDescent="0.3">
      <c r="A42" s="20" t="s">
        <v>217</v>
      </c>
      <c r="B42" s="20" t="s">
        <v>215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</sheetData>
  <mergeCells count="2">
    <mergeCell ref="C4:E4"/>
    <mergeCell ref="F4:H4"/>
  </mergeCells>
  <phoneticPr fontId="2" type="noConversion"/>
  <dataValidations disablePrompts="1"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selection activeCell="C6" sqref="C6"/>
    </sheetView>
  </sheetViews>
  <sheetFormatPr defaultRowHeight="15" x14ac:dyDescent="0.3"/>
  <cols>
    <col min="1" max="1" width="7.7109375" style="23" bestFit="1" customWidth="1"/>
    <col min="2" max="2" width="53" style="23" customWidth="1"/>
    <col min="3" max="5" width="14.140625" style="23" customWidth="1"/>
    <col min="6" max="8" width="14.140625" style="24" customWidth="1"/>
    <col min="9" max="16384" width="9.140625" style="24"/>
  </cols>
  <sheetData>
    <row r="1" spans="1:8" x14ac:dyDescent="0.3">
      <c r="D1" s="146"/>
      <c r="E1" s="147"/>
      <c r="F1" s="147"/>
      <c r="G1" s="147"/>
      <c r="H1" s="147"/>
    </row>
    <row r="2" spans="1:8" x14ac:dyDescent="0.3">
      <c r="A2" s="7" t="s">
        <v>120</v>
      </c>
      <c r="B2" s="25" t="str">
        <f>'RC'!B1</f>
        <v>სს "ბაზისბანკი"</v>
      </c>
      <c r="C2" s="3"/>
      <c r="D2" s="3"/>
      <c r="E2" s="3"/>
      <c r="H2" s="3"/>
    </row>
    <row r="3" spans="1:8" x14ac:dyDescent="0.3">
      <c r="A3" s="7" t="s">
        <v>132</v>
      </c>
      <c r="B3" s="131">
        <f>'RC'!B2</f>
        <v>42643</v>
      </c>
      <c r="C3" s="3"/>
      <c r="D3" s="3"/>
      <c r="E3" s="3"/>
      <c r="H3" s="1"/>
    </row>
    <row r="4" spans="1:8" ht="15.75" thickBot="1" x14ac:dyDescent="0.35">
      <c r="A4" s="26"/>
      <c r="B4" s="27" t="s">
        <v>218</v>
      </c>
      <c r="C4" s="3"/>
      <c r="D4" s="3"/>
      <c r="E4" s="3"/>
      <c r="H4" s="28" t="s">
        <v>121</v>
      </c>
    </row>
    <row r="5" spans="1:8" ht="18" x14ac:dyDescent="0.35">
      <c r="A5" s="72"/>
      <c r="B5" s="73"/>
      <c r="C5" s="144" t="s">
        <v>135</v>
      </c>
      <c r="D5" s="148"/>
      <c r="E5" s="148"/>
      <c r="F5" s="144" t="s">
        <v>147</v>
      </c>
      <c r="G5" s="148"/>
      <c r="H5" s="149"/>
    </row>
    <row r="6" spans="1:8" s="115" customFormat="1" ht="12.75" x14ac:dyDescent="0.2">
      <c r="A6" s="72" t="s">
        <v>106</v>
      </c>
      <c r="B6" s="73"/>
      <c r="C6" s="93" t="s">
        <v>161</v>
      </c>
      <c r="D6" s="93" t="s">
        <v>177</v>
      </c>
      <c r="E6" s="94" t="s">
        <v>163</v>
      </c>
      <c r="F6" s="93" t="s">
        <v>161</v>
      </c>
      <c r="G6" s="93" t="s">
        <v>177</v>
      </c>
      <c r="H6" s="94" t="s">
        <v>163</v>
      </c>
    </row>
    <row r="7" spans="1:8" s="115" customFormat="1" ht="12.75" x14ac:dyDescent="0.2">
      <c r="A7" s="74"/>
      <c r="B7" s="75" t="s">
        <v>57</v>
      </c>
      <c r="C7" s="95"/>
      <c r="D7" s="95"/>
      <c r="E7" s="96"/>
      <c r="F7" s="95"/>
      <c r="G7" s="95"/>
      <c r="H7" s="96"/>
    </row>
    <row r="8" spans="1:8" s="115" customFormat="1" ht="25.5" x14ac:dyDescent="0.2">
      <c r="A8" s="74">
        <v>1</v>
      </c>
      <c r="B8" s="76" t="s">
        <v>66</v>
      </c>
      <c r="C8" s="95">
        <v>616799.75</v>
      </c>
      <c r="D8" s="95">
        <v>513119.12</v>
      </c>
      <c r="E8" s="97">
        <v>1129918.8700000001</v>
      </c>
      <c r="F8" s="95">
        <v>921962.92</v>
      </c>
      <c r="G8" s="95">
        <v>42961.04</v>
      </c>
      <c r="H8" s="97">
        <v>964923.96000000008</v>
      </c>
    </row>
    <row r="9" spans="1:8" s="115" customFormat="1" ht="12.75" x14ac:dyDescent="0.2">
      <c r="A9" s="74">
        <v>2</v>
      </c>
      <c r="B9" s="76" t="s">
        <v>67</v>
      </c>
      <c r="C9" s="98">
        <v>14477024.609999999</v>
      </c>
      <c r="D9" s="98">
        <v>22882872.830000002</v>
      </c>
      <c r="E9" s="97">
        <v>37359897.439999998</v>
      </c>
      <c r="F9" s="98">
        <v>11361710.353300001</v>
      </c>
      <c r="G9" s="98">
        <v>19734643.118100002</v>
      </c>
      <c r="H9" s="97">
        <v>31096353.471400004</v>
      </c>
    </row>
    <row r="10" spans="1:8" s="115" customFormat="1" ht="12.75" x14ac:dyDescent="0.2">
      <c r="A10" s="74">
        <v>2.1</v>
      </c>
      <c r="B10" s="77" t="s">
        <v>68</v>
      </c>
      <c r="C10" s="95">
        <v>8472.91</v>
      </c>
      <c r="D10" s="95"/>
      <c r="E10" s="97">
        <v>8472.91</v>
      </c>
      <c r="F10" s="95">
        <v>605254.11</v>
      </c>
      <c r="G10" s="95"/>
      <c r="H10" s="97">
        <v>605254.11</v>
      </c>
    </row>
    <row r="11" spans="1:8" s="115" customFormat="1" ht="25.5" x14ac:dyDescent="0.2">
      <c r="A11" s="74">
        <v>2.2000000000000002</v>
      </c>
      <c r="B11" s="77" t="s">
        <v>164</v>
      </c>
      <c r="C11" s="95">
        <v>2926923.63</v>
      </c>
      <c r="D11" s="95">
        <v>7102183.9939000001</v>
      </c>
      <c r="E11" s="97">
        <v>10029107.6239</v>
      </c>
      <c r="F11" s="95">
        <v>2869084.34</v>
      </c>
      <c r="G11" s="95">
        <v>6480908.9937000005</v>
      </c>
      <c r="H11" s="97">
        <v>9349993.3337000012</v>
      </c>
    </row>
    <row r="12" spans="1:8" s="115" customFormat="1" ht="12.75" x14ac:dyDescent="0.2">
      <c r="A12" s="74">
        <v>2.2999999999999998</v>
      </c>
      <c r="B12" s="77" t="s">
        <v>69</v>
      </c>
      <c r="C12" s="95">
        <v>201214.28</v>
      </c>
      <c r="D12" s="95">
        <v>4328.2532000000001</v>
      </c>
      <c r="E12" s="97">
        <v>205542.53320000001</v>
      </c>
      <c r="F12" s="95">
        <v>140937.93</v>
      </c>
      <c r="G12" s="95">
        <v>8594.6795999999995</v>
      </c>
      <c r="H12" s="97">
        <v>149532.6096</v>
      </c>
    </row>
    <row r="13" spans="1:8" s="115" customFormat="1" ht="25.5" x14ac:dyDescent="0.2">
      <c r="A13" s="74">
        <v>2.4</v>
      </c>
      <c r="B13" s="77" t="s">
        <v>165</v>
      </c>
      <c r="C13" s="95">
        <v>372263.67</v>
      </c>
      <c r="D13" s="95">
        <v>742218.07449999999</v>
      </c>
      <c r="E13" s="97">
        <v>1114481.7445</v>
      </c>
      <c r="F13" s="95">
        <v>136640.23000000001</v>
      </c>
      <c r="G13" s="95">
        <v>588544.50719999999</v>
      </c>
      <c r="H13" s="97">
        <v>725184.73719999997</v>
      </c>
    </row>
    <row r="14" spans="1:8" s="115" customFormat="1" ht="12.75" x14ac:dyDescent="0.2">
      <c r="A14" s="74">
        <v>2.5</v>
      </c>
      <c r="B14" s="77" t="s">
        <v>70</v>
      </c>
      <c r="C14" s="95">
        <v>879930.56</v>
      </c>
      <c r="D14" s="95">
        <v>2808583.4018999999</v>
      </c>
      <c r="E14" s="97">
        <v>3688513.9619</v>
      </c>
      <c r="F14" s="95">
        <v>398909.9</v>
      </c>
      <c r="G14" s="95">
        <v>1827078.8474999999</v>
      </c>
      <c r="H14" s="97">
        <v>2225988.7475000001</v>
      </c>
    </row>
    <row r="15" spans="1:8" s="115" customFormat="1" ht="25.5" x14ac:dyDescent="0.2">
      <c r="A15" s="74">
        <v>2.6</v>
      </c>
      <c r="B15" s="77" t="s">
        <v>71</v>
      </c>
      <c r="C15" s="95">
        <v>675900.41</v>
      </c>
      <c r="D15" s="95">
        <v>853975.0111</v>
      </c>
      <c r="E15" s="97">
        <v>1529875.4210999999</v>
      </c>
      <c r="F15" s="95">
        <v>920171.99</v>
      </c>
      <c r="G15" s="95">
        <v>803551.06059999997</v>
      </c>
      <c r="H15" s="97">
        <v>1723723.0506</v>
      </c>
    </row>
    <row r="16" spans="1:8" s="115" customFormat="1" ht="25.5" x14ac:dyDescent="0.2">
      <c r="A16" s="74">
        <v>2.7</v>
      </c>
      <c r="B16" s="77" t="s">
        <v>72</v>
      </c>
      <c r="C16" s="95">
        <v>520.25</v>
      </c>
      <c r="D16" s="95">
        <v>41646.715400000001</v>
      </c>
      <c r="E16" s="97">
        <v>42166.965400000001</v>
      </c>
      <c r="F16" s="95">
        <v>339.85</v>
      </c>
      <c r="G16" s="95">
        <v>32602.7588</v>
      </c>
      <c r="H16" s="97">
        <v>32942.608800000002</v>
      </c>
    </row>
    <row r="17" spans="1:8" s="115" customFormat="1" ht="12.75" x14ac:dyDescent="0.2">
      <c r="A17" s="74">
        <v>2.8</v>
      </c>
      <c r="B17" s="77" t="s">
        <v>73</v>
      </c>
      <c r="C17" s="95">
        <v>5753386.8600000003</v>
      </c>
      <c r="D17" s="95">
        <v>10513287.042099999</v>
      </c>
      <c r="E17" s="97">
        <v>16266673.902100001</v>
      </c>
      <c r="F17" s="95">
        <v>4660184.9533000002</v>
      </c>
      <c r="G17" s="95">
        <v>9243852.9494000003</v>
      </c>
      <c r="H17" s="97">
        <v>13904037.9027</v>
      </c>
    </row>
    <row r="18" spans="1:8" s="115" customFormat="1" ht="12.75" x14ac:dyDescent="0.2">
      <c r="A18" s="74">
        <v>2.9</v>
      </c>
      <c r="B18" s="77" t="s">
        <v>74</v>
      </c>
      <c r="C18" s="95">
        <v>3658412.04</v>
      </c>
      <c r="D18" s="95">
        <v>816650.33790000004</v>
      </c>
      <c r="E18" s="97">
        <v>4475062.3778999997</v>
      </c>
      <c r="F18" s="95">
        <v>1630187.05</v>
      </c>
      <c r="G18" s="95">
        <v>749509.32129999995</v>
      </c>
      <c r="H18" s="97">
        <v>2379696.3712999998</v>
      </c>
    </row>
    <row r="19" spans="1:8" s="115" customFormat="1" ht="25.5" x14ac:dyDescent="0.2">
      <c r="A19" s="74">
        <v>3</v>
      </c>
      <c r="B19" s="76" t="s">
        <v>166</v>
      </c>
      <c r="C19" s="95">
        <v>423903.84</v>
      </c>
      <c r="D19" s="95">
        <v>843064</v>
      </c>
      <c r="E19" s="97">
        <v>1266967.8400000001</v>
      </c>
      <c r="F19" s="95">
        <v>201303.79</v>
      </c>
      <c r="G19" s="95">
        <v>574116.49</v>
      </c>
      <c r="H19" s="97">
        <v>775420.28</v>
      </c>
    </row>
    <row r="20" spans="1:8" s="115" customFormat="1" ht="25.5" x14ac:dyDescent="0.2">
      <c r="A20" s="74">
        <v>4</v>
      </c>
      <c r="B20" s="76" t="s">
        <v>58</v>
      </c>
      <c r="C20" s="95">
        <v>7072966.79</v>
      </c>
      <c r="D20" s="95"/>
      <c r="E20" s="97">
        <v>7072966.79</v>
      </c>
      <c r="F20" s="95">
        <v>7455928.4699999997</v>
      </c>
      <c r="G20" s="95"/>
      <c r="H20" s="97">
        <v>7455928.4699999997</v>
      </c>
    </row>
    <row r="21" spans="1:8" s="115" customFormat="1" ht="12.75" x14ac:dyDescent="0.2">
      <c r="A21" s="74">
        <v>5</v>
      </c>
      <c r="B21" s="76" t="s">
        <v>75</v>
      </c>
      <c r="C21" s="95">
        <v>543687.01</v>
      </c>
      <c r="D21" s="95">
        <v>141195.88</v>
      </c>
      <c r="E21" s="97">
        <v>684882.89</v>
      </c>
      <c r="F21" s="95">
        <v>390436.91</v>
      </c>
      <c r="G21" s="95">
        <v>182317.21</v>
      </c>
      <c r="H21" s="97">
        <v>572754.12</v>
      </c>
    </row>
    <row r="22" spans="1:8" s="115" customFormat="1" ht="12.75" x14ac:dyDescent="0.2">
      <c r="A22" s="74">
        <v>6</v>
      </c>
      <c r="B22" s="78" t="s">
        <v>167</v>
      </c>
      <c r="C22" s="98">
        <v>23134382</v>
      </c>
      <c r="D22" s="98">
        <v>24380251.830000002</v>
      </c>
      <c r="E22" s="97">
        <v>47514633.829999998</v>
      </c>
      <c r="F22" s="98">
        <v>20331342.443300001</v>
      </c>
      <c r="G22" s="98">
        <v>20534037.858100001</v>
      </c>
      <c r="H22" s="97">
        <v>40865380.301400006</v>
      </c>
    </row>
    <row r="23" spans="1:8" s="115" customFormat="1" ht="12.75" x14ac:dyDescent="0.2">
      <c r="A23" s="74"/>
      <c r="B23" s="75" t="s">
        <v>87</v>
      </c>
      <c r="C23" s="95"/>
      <c r="D23" s="95"/>
      <c r="E23" s="96"/>
      <c r="F23" s="95"/>
      <c r="G23" s="95"/>
      <c r="H23" s="96"/>
    </row>
    <row r="24" spans="1:8" s="115" customFormat="1" ht="12.75" x14ac:dyDescent="0.2">
      <c r="A24" s="74">
        <v>7</v>
      </c>
      <c r="B24" s="76" t="s">
        <v>76</v>
      </c>
      <c r="C24" s="95">
        <v>2900139.5</v>
      </c>
      <c r="D24" s="95">
        <v>1067377.2631999999</v>
      </c>
      <c r="E24" s="99">
        <v>3967516.7631999999</v>
      </c>
      <c r="F24" s="95">
        <v>1850700.01</v>
      </c>
      <c r="G24" s="95">
        <v>892255.45539999998</v>
      </c>
      <c r="H24" s="99">
        <v>2742955.4654000001</v>
      </c>
    </row>
    <row r="25" spans="1:8" s="115" customFormat="1" ht="12.75" x14ac:dyDescent="0.2">
      <c r="A25" s="74">
        <v>8</v>
      </c>
      <c r="B25" s="76" t="s">
        <v>77</v>
      </c>
      <c r="C25" s="95">
        <v>2564505.46</v>
      </c>
      <c r="D25" s="95">
        <v>7418033.8886000002</v>
      </c>
      <c r="E25" s="99">
        <v>9982539.3486000001</v>
      </c>
      <c r="F25" s="95">
        <v>2934678.52</v>
      </c>
      <c r="G25" s="95">
        <v>4396488.3291999996</v>
      </c>
      <c r="H25" s="99">
        <v>7331166.8491999991</v>
      </c>
    </row>
    <row r="26" spans="1:8" s="115" customFormat="1" ht="12.75" x14ac:dyDescent="0.2">
      <c r="A26" s="74">
        <v>9</v>
      </c>
      <c r="B26" s="76" t="s">
        <v>168</v>
      </c>
      <c r="C26" s="95">
        <v>932228.45</v>
      </c>
      <c r="D26" s="95">
        <v>36239.22</v>
      </c>
      <c r="E26" s="99">
        <v>968467.66999999993</v>
      </c>
      <c r="F26" s="95">
        <v>285574.39</v>
      </c>
      <c r="G26" s="95">
        <v>396637</v>
      </c>
      <c r="H26" s="99">
        <v>682211.39</v>
      </c>
    </row>
    <row r="27" spans="1:8" s="115" customFormat="1" ht="25.5" x14ac:dyDescent="0.2">
      <c r="A27" s="74">
        <v>10</v>
      </c>
      <c r="B27" s="76" t="s">
        <v>169</v>
      </c>
      <c r="C27" s="95">
        <v>65342.37</v>
      </c>
      <c r="D27" s="95"/>
      <c r="E27" s="99">
        <v>65342.37</v>
      </c>
      <c r="F27" s="95">
        <v>57339.88</v>
      </c>
      <c r="G27" s="95"/>
      <c r="H27" s="99">
        <v>57339.88</v>
      </c>
    </row>
    <row r="28" spans="1:8" s="115" customFormat="1" ht="12.75" x14ac:dyDescent="0.2">
      <c r="A28" s="74">
        <v>11</v>
      </c>
      <c r="B28" s="76" t="s">
        <v>78</v>
      </c>
      <c r="C28" s="95">
        <v>1102116.8899999999</v>
      </c>
      <c r="D28" s="95">
        <v>3320685.04</v>
      </c>
      <c r="E28" s="99">
        <v>4422801.93</v>
      </c>
      <c r="F28" s="95">
        <v>2516590.02</v>
      </c>
      <c r="G28" s="95">
        <v>1934866.27</v>
      </c>
      <c r="H28" s="99">
        <v>4451456.29</v>
      </c>
    </row>
    <row r="29" spans="1:8" s="115" customFormat="1" ht="12.75" x14ac:dyDescent="0.2">
      <c r="A29" s="74">
        <v>12</v>
      </c>
      <c r="B29" s="76" t="s">
        <v>88</v>
      </c>
      <c r="C29" s="95"/>
      <c r="D29" s="95"/>
      <c r="E29" s="99">
        <v>0</v>
      </c>
      <c r="F29" s="95"/>
      <c r="G29" s="95"/>
      <c r="H29" s="99">
        <v>0</v>
      </c>
    </row>
    <row r="30" spans="1:8" s="115" customFormat="1" ht="12.75" x14ac:dyDescent="0.2">
      <c r="A30" s="74">
        <v>13</v>
      </c>
      <c r="B30" s="79" t="s">
        <v>89</v>
      </c>
      <c r="C30" s="98">
        <v>7564332.6699999999</v>
      </c>
      <c r="D30" s="98">
        <v>11842335.411800001</v>
      </c>
      <c r="E30" s="99">
        <v>19406668.081799999</v>
      </c>
      <c r="F30" s="98">
        <v>7644882.8200000003</v>
      </c>
      <c r="G30" s="98">
        <v>7620247.0546000004</v>
      </c>
      <c r="H30" s="99">
        <v>15265129.874600001</v>
      </c>
    </row>
    <row r="31" spans="1:8" s="115" customFormat="1" ht="12.75" x14ac:dyDescent="0.2">
      <c r="A31" s="74">
        <v>14</v>
      </c>
      <c r="B31" s="79" t="s">
        <v>62</v>
      </c>
      <c r="C31" s="98">
        <v>15570049.33</v>
      </c>
      <c r="D31" s="98">
        <v>12537916.418200001</v>
      </c>
      <c r="E31" s="97">
        <v>28107965.748199999</v>
      </c>
      <c r="F31" s="98">
        <v>12686459.623300001</v>
      </c>
      <c r="G31" s="98">
        <v>12913790.8035</v>
      </c>
      <c r="H31" s="97">
        <v>25600250.426800001</v>
      </c>
    </row>
    <row r="32" spans="1:8" s="115" customFormat="1" ht="12.75" x14ac:dyDescent="0.2">
      <c r="A32" s="74"/>
      <c r="B32" s="75"/>
      <c r="C32" s="95"/>
      <c r="D32" s="95"/>
      <c r="E32" s="96"/>
      <c r="F32" s="95"/>
      <c r="G32" s="95"/>
      <c r="H32" s="96"/>
    </row>
    <row r="33" spans="1:8" s="115" customFormat="1" ht="12.75" x14ac:dyDescent="0.2">
      <c r="A33" s="74"/>
      <c r="B33" s="75" t="s">
        <v>59</v>
      </c>
      <c r="C33" s="95"/>
      <c r="D33" s="95"/>
      <c r="E33" s="100"/>
      <c r="F33" s="95"/>
      <c r="G33" s="95"/>
      <c r="H33" s="100"/>
    </row>
    <row r="34" spans="1:8" s="115" customFormat="1" ht="12.75" x14ac:dyDescent="0.2">
      <c r="A34" s="74">
        <v>15</v>
      </c>
      <c r="B34" s="80" t="s">
        <v>170</v>
      </c>
      <c r="C34" s="101">
        <v>1057333.52</v>
      </c>
      <c r="D34" s="101">
        <v>305615.99</v>
      </c>
      <c r="E34" s="102">
        <v>1362949.51</v>
      </c>
      <c r="F34" s="101">
        <v>1443202.6099999999</v>
      </c>
      <c r="G34" s="101">
        <v>306226.17999999993</v>
      </c>
      <c r="H34" s="102">
        <v>1749428.7899999998</v>
      </c>
    </row>
    <row r="35" spans="1:8" s="115" customFormat="1" ht="25.5" x14ac:dyDescent="0.2">
      <c r="A35" s="74">
        <v>15.1</v>
      </c>
      <c r="B35" s="77" t="s">
        <v>171</v>
      </c>
      <c r="C35" s="95">
        <v>2040592.53</v>
      </c>
      <c r="D35" s="95">
        <v>1710411.57</v>
      </c>
      <c r="E35" s="102">
        <v>3751004.1</v>
      </c>
      <c r="F35" s="95">
        <v>2335810.23</v>
      </c>
      <c r="G35" s="95">
        <v>1623652.74</v>
      </c>
      <c r="H35" s="102">
        <v>3959462.9699999997</v>
      </c>
    </row>
    <row r="36" spans="1:8" s="115" customFormat="1" ht="25.5" x14ac:dyDescent="0.2">
      <c r="A36" s="74">
        <v>15.2</v>
      </c>
      <c r="B36" s="77" t="s">
        <v>172</v>
      </c>
      <c r="C36" s="95">
        <v>983259.01</v>
      </c>
      <c r="D36" s="95">
        <v>1404795.58</v>
      </c>
      <c r="E36" s="102">
        <v>2388054.59</v>
      </c>
      <c r="F36" s="95">
        <v>892607.62</v>
      </c>
      <c r="G36" s="95">
        <v>1317426.56</v>
      </c>
      <c r="H36" s="102">
        <v>2210034.1800000002</v>
      </c>
    </row>
    <row r="37" spans="1:8" s="115" customFormat="1" ht="12.75" x14ac:dyDescent="0.2">
      <c r="A37" s="74">
        <v>16</v>
      </c>
      <c r="B37" s="76" t="s">
        <v>55</v>
      </c>
      <c r="C37" s="95"/>
      <c r="D37" s="95"/>
      <c r="E37" s="97">
        <v>0</v>
      </c>
      <c r="F37" s="95"/>
      <c r="G37" s="95"/>
      <c r="H37" s="97">
        <v>0</v>
      </c>
    </row>
    <row r="38" spans="1:8" s="115" customFormat="1" ht="12.75" x14ac:dyDescent="0.2">
      <c r="A38" s="74">
        <v>17</v>
      </c>
      <c r="B38" s="76" t="s">
        <v>56</v>
      </c>
      <c r="C38" s="95"/>
      <c r="D38" s="95"/>
      <c r="E38" s="97">
        <v>0</v>
      </c>
      <c r="F38" s="95"/>
      <c r="G38" s="95"/>
      <c r="H38" s="97">
        <v>0</v>
      </c>
    </row>
    <row r="39" spans="1:8" s="115" customFormat="1" ht="25.5" x14ac:dyDescent="0.2">
      <c r="A39" s="74">
        <v>18</v>
      </c>
      <c r="B39" s="76" t="s">
        <v>60</v>
      </c>
      <c r="C39" s="95"/>
      <c r="D39" s="95"/>
      <c r="E39" s="97">
        <v>0</v>
      </c>
      <c r="F39" s="95"/>
      <c r="G39" s="95"/>
      <c r="H39" s="97">
        <v>0</v>
      </c>
    </row>
    <row r="40" spans="1:8" s="115" customFormat="1" ht="25.5" x14ac:dyDescent="0.2">
      <c r="A40" s="74">
        <v>19</v>
      </c>
      <c r="B40" s="76" t="s">
        <v>173</v>
      </c>
      <c r="C40" s="95">
        <v>2805488.33</v>
      </c>
      <c r="D40" s="95"/>
      <c r="E40" s="97">
        <v>2805488.33</v>
      </c>
      <c r="F40" s="95">
        <v>2793705.61</v>
      </c>
      <c r="G40" s="95"/>
      <c r="H40" s="97">
        <v>2793705.61</v>
      </c>
    </row>
    <row r="41" spans="1:8" s="115" customFormat="1" ht="12.75" x14ac:dyDescent="0.2">
      <c r="A41" s="74">
        <v>20</v>
      </c>
      <c r="B41" s="76" t="s">
        <v>79</v>
      </c>
      <c r="C41" s="95">
        <v>-151954.03</v>
      </c>
      <c r="D41" s="95"/>
      <c r="E41" s="97">
        <v>-151954.03</v>
      </c>
      <c r="F41" s="95">
        <v>-58871.94</v>
      </c>
      <c r="G41" s="95"/>
      <c r="H41" s="97">
        <v>-58871.94</v>
      </c>
    </row>
    <row r="42" spans="1:8" s="115" customFormat="1" ht="12.75" x14ac:dyDescent="0.2">
      <c r="A42" s="74">
        <v>21</v>
      </c>
      <c r="B42" s="76" t="s">
        <v>174</v>
      </c>
      <c r="C42" s="95">
        <v>30222.33</v>
      </c>
      <c r="D42" s="95"/>
      <c r="E42" s="97">
        <v>30222.33</v>
      </c>
      <c r="F42" s="95">
        <v>33881.120000000003</v>
      </c>
      <c r="G42" s="95"/>
      <c r="H42" s="97">
        <v>33881.120000000003</v>
      </c>
    </row>
    <row r="43" spans="1:8" s="115" customFormat="1" ht="25.5" x14ac:dyDescent="0.2">
      <c r="A43" s="74">
        <v>22</v>
      </c>
      <c r="B43" s="76" t="s">
        <v>175</v>
      </c>
      <c r="C43" s="95">
        <v>105237.31</v>
      </c>
      <c r="D43" s="95">
        <v>1944.75</v>
      </c>
      <c r="E43" s="97">
        <v>107182.06</v>
      </c>
      <c r="F43" s="95">
        <v>92198.75</v>
      </c>
      <c r="G43" s="95">
        <v>84056.33</v>
      </c>
      <c r="H43" s="97">
        <v>176255.08000000002</v>
      </c>
    </row>
    <row r="44" spans="1:8" s="115" customFormat="1" ht="12.75" x14ac:dyDescent="0.2">
      <c r="A44" s="81">
        <v>23</v>
      </c>
      <c r="B44" s="82" t="s">
        <v>80</v>
      </c>
      <c r="C44" s="103">
        <v>449449.58</v>
      </c>
      <c r="D44" s="103">
        <v>1348873.46</v>
      </c>
      <c r="E44" s="104">
        <v>1798323.04</v>
      </c>
      <c r="F44" s="103">
        <v>401587.56315650942</v>
      </c>
      <c r="G44" s="103">
        <v>747371.52000000002</v>
      </c>
      <c r="H44" s="104">
        <v>1148959.0831565093</v>
      </c>
    </row>
    <row r="45" spans="1:8" s="115" customFormat="1" ht="12.75" x14ac:dyDescent="0.2">
      <c r="A45" s="83">
        <v>24</v>
      </c>
      <c r="B45" s="84" t="s">
        <v>61</v>
      </c>
      <c r="C45" s="105">
        <v>4295777.04</v>
      </c>
      <c r="D45" s="105">
        <v>1656434.2</v>
      </c>
      <c r="E45" s="106">
        <v>5952211.2400000002</v>
      </c>
      <c r="F45" s="105">
        <v>4705703.7131565092</v>
      </c>
      <c r="G45" s="105">
        <v>1137654.03</v>
      </c>
      <c r="H45" s="106">
        <v>5843357.7431565095</v>
      </c>
    </row>
    <row r="46" spans="1:8" s="115" customFormat="1" ht="12.75" x14ac:dyDescent="0.2">
      <c r="A46" s="85"/>
      <c r="B46" s="86" t="s">
        <v>90</v>
      </c>
      <c r="C46" s="107"/>
      <c r="D46" s="107"/>
      <c r="E46" s="108"/>
      <c r="F46" s="107"/>
      <c r="G46" s="107"/>
      <c r="H46" s="108"/>
    </row>
    <row r="47" spans="1:8" s="115" customFormat="1" ht="25.5" x14ac:dyDescent="0.2">
      <c r="A47" s="74">
        <v>25</v>
      </c>
      <c r="B47" s="87" t="s">
        <v>91</v>
      </c>
      <c r="C47" s="109">
        <v>651541.41</v>
      </c>
      <c r="D47" s="109">
        <v>36282.86</v>
      </c>
      <c r="E47" s="110">
        <v>687824.27</v>
      </c>
      <c r="F47" s="109">
        <v>640965.09</v>
      </c>
      <c r="G47" s="109">
        <v>108925.23</v>
      </c>
      <c r="H47" s="110">
        <v>749890.32</v>
      </c>
    </row>
    <row r="48" spans="1:8" s="115" customFormat="1" ht="25.5" x14ac:dyDescent="0.2">
      <c r="A48" s="74">
        <v>26</v>
      </c>
      <c r="B48" s="76" t="s">
        <v>92</v>
      </c>
      <c r="C48" s="95">
        <v>1018953.6</v>
      </c>
      <c r="D48" s="95">
        <v>132845.22</v>
      </c>
      <c r="E48" s="97">
        <v>1151798.82</v>
      </c>
      <c r="F48" s="95">
        <v>1112266.92</v>
      </c>
      <c r="G48" s="95">
        <v>36431.480000000003</v>
      </c>
      <c r="H48" s="97">
        <v>1148698.3999999999</v>
      </c>
    </row>
    <row r="49" spans="1:8" s="115" customFormat="1" ht="12.75" x14ac:dyDescent="0.2">
      <c r="A49" s="74">
        <v>27</v>
      </c>
      <c r="B49" s="76" t="s">
        <v>93</v>
      </c>
      <c r="C49" s="95">
        <v>6858002.1667721225</v>
      </c>
      <c r="D49" s="95"/>
      <c r="E49" s="97">
        <v>6858002.1667721225</v>
      </c>
      <c r="F49" s="95">
        <v>6163980.6600000001</v>
      </c>
      <c r="G49" s="95"/>
      <c r="H49" s="97">
        <v>6163980.6600000001</v>
      </c>
    </row>
    <row r="50" spans="1:8" s="115" customFormat="1" ht="12.75" x14ac:dyDescent="0.2">
      <c r="A50" s="74">
        <v>28</v>
      </c>
      <c r="B50" s="76" t="s">
        <v>94</v>
      </c>
      <c r="C50" s="95">
        <v>61292.11</v>
      </c>
      <c r="D50" s="95"/>
      <c r="E50" s="97">
        <v>61292.11</v>
      </c>
      <c r="F50" s="95">
        <v>52736.38</v>
      </c>
      <c r="G50" s="95"/>
      <c r="H50" s="97">
        <v>52736.38</v>
      </c>
    </row>
    <row r="51" spans="1:8" s="115" customFormat="1" ht="12.75" x14ac:dyDescent="0.2">
      <c r="A51" s="74">
        <v>29</v>
      </c>
      <c r="B51" s="76" t="s">
        <v>95</v>
      </c>
      <c r="C51" s="95">
        <v>943800.89</v>
      </c>
      <c r="D51" s="95"/>
      <c r="E51" s="97">
        <v>943800.89</v>
      </c>
      <c r="F51" s="95">
        <v>737877.21</v>
      </c>
      <c r="G51" s="95"/>
      <c r="H51" s="97">
        <v>737877.21</v>
      </c>
    </row>
    <row r="52" spans="1:8" s="115" customFormat="1" ht="12.75" x14ac:dyDescent="0.2">
      <c r="A52" s="74">
        <v>30</v>
      </c>
      <c r="B52" s="76" t="s">
        <v>96</v>
      </c>
      <c r="C52" s="95">
        <v>1488036.98</v>
      </c>
      <c r="D52" s="95">
        <v>37694.26</v>
      </c>
      <c r="E52" s="97">
        <v>1525731.24</v>
      </c>
      <c r="F52" s="95">
        <v>1348551.36</v>
      </c>
      <c r="G52" s="95">
        <v>43121.06</v>
      </c>
      <c r="H52" s="97">
        <v>1391672.4200000002</v>
      </c>
    </row>
    <row r="53" spans="1:8" s="115" customFormat="1" ht="12.75" x14ac:dyDescent="0.2">
      <c r="A53" s="74">
        <v>31</v>
      </c>
      <c r="B53" s="79" t="s">
        <v>97</v>
      </c>
      <c r="C53" s="98">
        <v>11021627.156772124</v>
      </c>
      <c r="D53" s="98">
        <v>206822.34000000003</v>
      </c>
      <c r="E53" s="97">
        <v>11228449.496772124</v>
      </c>
      <c r="F53" s="98">
        <v>10056377.619999999</v>
      </c>
      <c r="G53" s="98">
        <v>188477.77</v>
      </c>
      <c r="H53" s="97">
        <v>10244855.389999999</v>
      </c>
    </row>
    <row r="54" spans="1:8" s="115" customFormat="1" ht="12.75" x14ac:dyDescent="0.2">
      <c r="A54" s="74">
        <v>32</v>
      </c>
      <c r="B54" s="79" t="s">
        <v>63</v>
      </c>
      <c r="C54" s="98">
        <v>-6725850.1167721236</v>
      </c>
      <c r="D54" s="98">
        <v>1449611.8599999999</v>
      </c>
      <c r="E54" s="97">
        <v>-5276238.2567721233</v>
      </c>
      <c r="F54" s="98">
        <v>-5350673.90684349</v>
      </c>
      <c r="G54" s="98">
        <v>949176.26</v>
      </c>
      <c r="H54" s="97">
        <v>-4401497.6468434902</v>
      </c>
    </row>
    <row r="55" spans="1:8" s="115" customFormat="1" ht="12.75" x14ac:dyDescent="0.2">
      <c r="A55" s="74"/>
      <c r="B55" s="75"/>
      <c r="C55" s="111"/>
      <c r="D55" s="111"/>
      <c r="E55" s="112"/>
      <c r="F55" s="111"/>
      <c r="G55" s="111"/>
      <c r="H55" s="112"/>
    </row>
    <row r="56" spans="1:8" s="115" customFormat="1" ht="12.75" x14ac:dyDescent="0.2">
      <c r="A56" s="74">
        <v>33</v>
      </c>
      <c r="B56" s="79" t="s">
        <v>64</v>
      </c>
      <c r="C56" s="98">
        <v>8844199.2132278755</v>
      </c>
      <c r="D56" s="98">
        <v>13987528.278200001</v>
      </c>
      <c r="E56" s="97">
        <v>22831727.491427876</v>
      </c>
      <c r="F56" s="98">
        <v>7335785.7164565111</v>
      </c>
      <c r="G56" s="98">
        <v>13862967.0635</v>
      </c>
      <c r="H56" s="97">
        <v>21198752.779956512</v>
      </c>
    </row>
    <row r="57" spans="1:8" s="115" customFormat="1" ht="12.75" x14ac:dyDescent="0.2">
      <c r="A57" s="74"/>
      <c r="B57" s="75"/>
      <c r="C57" s="111"/>
      <c r="D57" s="111"/>
      <c r="E57" s="112"/>
      <c r="F57" s="111"/>
      <c r="G57" s="111"/>
      <c r="H57" s="112"/>
    </row>
    <row r="58" spans="1:8" s="115" customFormat="1" ht="12.75" x14ac:dyDescent="0.2">
      <c r="A58" s="74">
        <v>34</v>
      </c>
      <c r="B58" s="76" t="s">
        <v>81</v>
      </c>
      <c r="C58" s="95">
        <v>1702499.81</v>
      </c>
      <c r="D58" s="95" t="s">
        <v>178</v>
      </c>
      <c r="E58" s="97">
        <v>1702499.81</v>
      </c>
      <c r="F58" s="95">
        <v>12213755.41</v>
      </c>
      <c r="G58" s="95" t="s">
        <v>178</v>
      </c>
      <c r="H58" s="97">
        <v>12213755.41</v>
      </c>
    </row>
    <row r="59" spans="1:8" s="115" customFormat="1" ht="25.5" x14ac:dyDescent="0.2">
      <c r="A59" s="74">
        <v>35</v>
      </c>
      <c r="B59" s="76" t="s">
        <v>82</v>
      </c>
      <c r="C59" s="95"/>
      <c r="D59" s="95" t="s">
        <v>178</v>
      </c>
      <c r="E59" s="97">
        <v>0</v>
      </c>
      <c r="F59" s="95"/>
      <c r="G59" s="95" t="s">
        <v>178</v>
      </c>
      <c r="H59" s="97">
        <v>0</v>
      </c>
    </row>
    <row r="60" spans="1:8" s="115" customFormat="1" ht="25.5" x14ac:dyDescent="0.2">
      <c r="A60" s="74">
        <v>36</v>
      </c>
      <c r="B60" s="76" t="s">
        <v>83</v>
      </c>
      <c r="C60" s="95">
        <v>455241.94</v>
      </c>
      <c r="D60" s="95" t="s">
        <v>178</v>
      </c>
      <c r="E60" s="97">
        <v>455241.94</v>
      </c>
      <c r="F60" s="95">
        <v>323768.21000000002</v>
      </c>
      <c r="G60" s="95" t="s">
        <v>178</v>
      </c>
      <c r="H60" s="97">
        <v>323768.21000000002</v>
      </c>
    </row>
    <row r="61" spans="1:8" s="115" customFormat="1" ht="12.75" x14ac:dyDescent="0.2">
      <c r="A61" s="74">
        <v>37</v>
      </c>
      <c r="B61" s="79" t="s">
        <v>84</v>
      </c>
      <c r="C61" s="98">
        <v>2157741.75</v>
      </c>
      <c r="D61" s="98">
        <v>0</v>
      </c>
      <c r="E61" s="97">
        <v>2157741.75</v>
      </c>
      <c r="F61" s="98">
        <v>12537523.620000001</v>
      </c>
      <c r="G61" s="98">
        <v>0</v>
      </c>
      <c r="H61" s="97">
        <v>12537523.620000001</v>
      </c>
    </row>
    <row r="62" spans="1:8" s="115" customFormat="1" ht="12.75" x14ac:dyDescent="0.2">
      <c r="A62" s="74"/>
      <c r="B62" s="88"/>
      <c r="C62" s="95"/>
      <c r="D62" s="95"/>
      <c r="E62" s="100"/>
      <c r="F62" s="95"/>
      <c r="G62" s="95"/>
      <c r="H62" s="100"/>
    </row>
    <row r="63" spans="1:8" s="115" customFormat="1" ht="25.5" x14ac:dyDescent="0.2">
      <c r="A63" s="81">
        <v>38</v>
      </c>
      <c r="B63" s="89" t="s">
        <v>176</v>
      </c>
      <c r="C63" s="113">
        <v>6686457.4632278755</v>
      </c>
      <c r="D63" s="113">
        <v>13987528.278200001</v>
      </c>
      <c r="E63" s="97">
        <v>20673985.741427876</v>
      </c>
      <c r="F63" s="113">
        <v>-5201737.90354349</v>
      </c>
      <c r="G63" s="113">
        <v>13862967.0635</v>
      </c>
      <c r="H63" s="97">
        <v>8661229.1599565111</v>
      </c>
    </row>
    <row r="64" spans="1:8" s="116" customFormat="1" ht="12.75" x14ac:dyDescent="0.2">
      <c r="A64" s="90">
        <v>39</v>
      </c>
      <c r="B64" s="76" t="s">
        <v>85</v>
      </c>
      <c r="C64" s="114">
        <v>2076906.26</v>
      </c>
      <c r="D64" s="114"/>
      <c r="E64" s="97">
        <v>2076906.26</v>
      </c>
      <c r="F64" s="114">
        <v>239449</v>
      </c>
      <c r="G64" s="114"/>
      <c r="H64" s="97">
        <v>239449</v>
      </c>
    </row>
    <row r="65" spans="1:8" s="115" customFormat="1" ht="12.75" x14ac:dyDescent="0.2">
      <c r="A65" s="81">
        <v>40</v>
      </c>
      <c r="B65" s="79" t="s">
        <v>86</v>
      </c>
      <c r="C65" s="98">
        <v>4609551.2032278758</v>
      </c>
      <c r="D65" s="98">
        <v>13987528.278200001</v>
      </c>
      <c r="E65" s="97">
        <v>18597079.481427878</v>
      </c>
      <c r="F65" s="98">
        <v>-5441186.90354349</v>
      </c>
      <c r="G65" s="98">
        <v>13862967.0635</v>
      </c>
      <c r="H65" s="97">
        <v>8421780.1599565111</v>
      </c>
    </row>
    <row r="66" spans="1:8" s="116" customFormat="1" ht="12.75" x14ac:dyDescent="0.2">
      <c r="A66" s="90">
        <v>41</v>
      </c>
      <c r="B66" s="76" t="s">
        <v>98</v>
      </c>
      <c r="C66" s="114">
        <v>-8000</v>
      </c>
      <c r="D66" s="114"/>
      <c r="E66" s="97">
        <v>-8000</v>
      </c>
      <c r="F66" s="114">
        <v>-17973</v>
      </c>
      <c r="G66" s="114"/>
      <c r="H66" s="97">
        <v>-17973</v>
      </c>
    </row>
    <row r="67" spans="1:8" s="115" customFormat="1" ht="12.75" x14ac:dyDescent="0.2">
      <c r="A67" s="91">
        <v>42</v>
      </c>
      <c r="B67" s="92" t="s">
        <v>65</v>
      </c>
      <c r="C67" s="105">
        <v>4601551.2032278758</v>
      </c>
      <c r="D67" s="105">
        <v>13987528.278200001</v>
      </c>
      <c r="E67" s="106">
        <v>18589079.481427878</v>
      </c>
      <c r="F67" s="105">
        <v>-5459159.90354349</v>
      </c>
      <c r="G67" s="105">
        <v>13862967.0635</v>
      </c>
      <c r="H67" s="106">
        <v>8403807.1599565111</v>
      </c>
    </row>
    <row r="68" spans="1:8" x14ac:dyDescent="0.3">
      <c r="A68" s="20"/>
      <c r="B68" s="22"/>
      <c r="C68" s="30"/>
      <c r="D68" s="30"/>
      <c r="E68" s="30"/>
    </row>
    <row r="69" spans="1:8" x14ac:dyDescent="0.3">
      <c r="A69" s="20"/>
      <c r="B69" s="3"/>
      <c r="C69" s="30"/>
      <c r="D69" s="30"/>
      <c r="E69" s="31"/>
    </row>
    <row r="70" spans="1:8" x14ac:dyDescent="0.3">
      <c r="A70" s="30" t="str">
        <f>'RC'!A42</f>
        <v>*</v>
      </c>
      <c r="B70" s="30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30"/>
      <c r="D70" s="30"/>
      <c r="E70" s="30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topLeftCell="A46" zoomScaleNormal="100" workbookViewId="0">
      <selection activeCell="F68" sqref="F68"/>
    </sheetView>
  </sheetViews>
  <sheetFormatPr defaultRowHeight="15" x14ac:dyDescent="0.3"/>
  <cols>
    <col min="1" max="1" width="8" style="23" bestFit="1" customWidth="1"/>
    <col min="2" max="2" width="65.140625" style="23" customWidth="1"/>
    <col min="3" max="3" width="13.140625" style="23" customWidth="1"/>
    <col min="4" max="8" width="13.28515625" style="23" customWidth="1"/>
    <col min="9" max="16384" width="9.140625" style="23"/>
  </cols>
  <sheetData>
    <row r="1" spans="1:48" x14ac:dyDescent="0.3">
      <c r="A1" s="7" t="s">
        <v>120</v>
      </c>
      <c r="B1" s="25" t="str">
        <f>'RC'!B1</f>
        <v>სს "ბაზისბანკი"</v>
      </c>
      <c r="C1" s="3"/>
      <c r="D1" s="3"/>
      <c r="E1" s="3"/>
      <c r="F1" s="30"/>
      <c r="G1" s="30"/>
      <c r="H1" s="3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x14ac:dyDescent="0.3">
      <c r="A2" s="7" t="s">
        <v>132</v>
      </c>
      <c r="B2" s="131">
        <f>'RC'!B2</f>
        <v>42643</v>
      </c>
      <c r="C2" s="3"/>
      <c r="D2" s="3"/>
      <c r="E2" s="3"/>
      <c r="F2" s="30"/>
      <c r="G2" s="30"/>
      <c r="H2" s="1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6.5" thickBot="1" x14ac:dyDescent="0.35">
      <c r="B3" s="33" t="s">
        <v>223</v>
      </c>
      <c r="C3" s="24"/>
      <c r="D3" s="24"/>
      <c r="E3" s="24"/>
      <c r="H3" s="28" t="s">
        <v>121</v>
      </c>
    </row>
    <row r="4" spans="1:48" ht="18" x14ac:dyDescent="0.35">
      <c r="A4" s="34"/>
      <c r="B4" s="29"/>
      <c r="C4" s="144" t="s">
        <v>135</v>
      </c>
      <c r="D4" s="148"/>
      <c r="E4" s="148"/>
      <c r="F4" s="144" t="s">
        <v>147</v>
      </c>
      <c r="G4" s="148"/>
      <c r="H4" s="149"/>
    </row>
    <row r="5" spans="1:48" s="36" customFormat="1" ht="12.75" x14ac:dyDescent="0.2">
      <c r="A5" s="120" t="s">
        <v>106</v>
      </c>
      <c r="B5" s="121"/>
      <c r="C5" s="14" t="s">
        <v>161</v>
      </c>
      <c r="D5" s="14" t="s">
        <v>162</v>
      </c>
      <c r="E5" s="14" t="s">
        <v>163</v>
      </c>
      <c r="F5" s="14" t="s">
        <v>161</v>
      </c>
      <c r="G5" s="14" t="s">
        <v>162</v>
      </c>
      <c r="H5" s="14" t="s">
        <v>163</v>
      </c>
      <c r="I5" s="35"/>
      <c r="J5" s="35"/>
      <c r="K5" s="35"/>
      <c r="L5" s="35"/>
    </row>
    <row r="6" spans="1:48" x14ac:dyDescent="0.3">
      <c r="A6" s="120">
        <v>1</v>
      </c>
      <c r="B6" s="122" t="s">
        <v>99</v>
      </c>
      <c r="C6" s="117">
        <f>SUM(C7:C8)+C9+C12+C13+C26</f>
        <v>180203577.98000002</v>
      </c>
      <c r="D6" s="117">
        <f t="shared" ref="D6:E6" si="0">SUM(D7:D8)+D9+D12+D13+D26</f>
        <v>3210189315.4513011</v>
      </c>
      <c r="E6" s="117">
        <f t="shared" si="0"/>
        <v>3390392893.4313011</v>
      </c>
      <c r="F6" s="117">
        <f>SUM(F7:F8)+F9+F12+F13+F26</f>
        <v>293248633.00999999</v>
      </c>
      <c r="G6" s="117">
        <f t="shared" ref="G6:H6" si="1">SUM(G7:G8)+G9+G12+G13+G26</f>
        <v>2615727832.3857999</v>
      </c>
      <c r="H6" s="117">
        <f t="shared" si="1"/>
        <v>2908976465.3957996</v>
      </c>
      <c r="I6" s="30"/>
      <c r="J6" s="30"/>
      <c r="K6" s="30"/>
      <c r="L6" s="30"/>
    </row>
    <row r="7" spans="1:48" x14ac:dyDescent="0.3">
      <c r="A7" s="120">
        <v>1.1000000000000001</v>
      </c>
      <c r="B7" s="129" t="s">
        <v>8</v>
      </c>
      <c r="C7" s="118"/>
      <c r="D7" s="118"/>
      <c r="E7" s="117">
        <f t="shared" ref="E7:E67" si="2">C7+D7</f>
        <v>0</v>
      </c>
      <c r="F7" s="118"/>
      <c r="G7" s="118"/>
      <c r="H7" s="117">
        <f t="shared" ref="H7:H67" si="3">F7+G7</f>
        <v>0</v>
      </c>
      <c r="I7" s="30"/>
      <c r="J7" s="30"/>
      <c r="K7" s="30"/>
      <c r="L7" s="30"/>
    </row>
    <row r="8" spans="1:48" x14ac:dyDescent="0.3">
      <c r="A8" s="120">
        <v>1.2</v>
      </c>
      <c r="B8" s="129" t="s">
        <v>9</v>
      </c>
      <c r="C8" s="118">
        <v>33923513.329999998</v>
      </c>
      <c r="D8" s="118">
        <v>4047086.8757000002</v>
      </c>
      <c r="E8" s="117">
        <f t="shared" si="2"/>
        <v>37970600.205699995</v>
      </c>
      <c r="F8" s="118">
        <v>33019464.210000001</v>
      </c>
      <c r="G8" s="118">
        <v>7367241.5372000001</v>
      </c>
      <c r="H8" s="117">
        <f t="shared" si="3"/>
        <v>40386705.747199997</v>
      </c>
      <c r="I8" s="30"/>
      <c r="J8" s="30"/>
      <c r="K8" s="30"/>
      <c r="L8" s="30"/>
    </row>
    <row r="9" spans="1:48" x14ac:dyDescent="0.3">
      <c r="A9" s="120">
        <v>1.3</v>
      </c>
      <c r="B9" s="129" t="s">
        <v>219</v>
      </c>
      <c r="C9" s="117">
        <f>SUM(C10:C11)</f>
        <v>71343757</v>
      </c>
      <c r="D9" s="117">
        <f>SUM(D10:D11)</f>
        <v>2132756849.1391022</v>
      </c>
      <c r="E9" s="117">
        <f t="shared" si="2"/>
        <v>2204100606.139102</v>
      </c>
      <c r="F9" s="117">
        <f>SUM(F10:F11)</f>
        <v>92938900</v>
      </c>
      <c r="G9" s="117">
        <f>SUM(G10:G11)</f>
        <v>1912470002.8757</v>
      </c>
      <c r="H9" s="117">
        <f t="shared" si="3"/>
        <v>2005408902.8757</v>
      </c>
      <c r="I9" s="30"/>
      <c r="J9" s="30"/>
      <c r="K9" s="30"/>
      <c r="L9" s="30"/>
    </row>
    <row r="10" spans="1:48" x14ac:dyDescent="0.3">
      <c r="A10" s="123" t="s">
        <v>181</v>
      </c>
      <c r="B10" s="124" t="s">
        <v>182</v>
      </c>
      <c r="C10" s="118">
        <v>70145657</v>
      </c>
      <c r="D10" s="118">
        <v>2130017634.4731023</v>
      </c>
      <c r="E10" s="117">
        <f t="shared" si="2"/>
        <v>2200163291.4731026</v>
      </c>
      <c r="F10" s="118">
        <v>92388595.153999865</v>
      </c>
      <c r="G10" s="118">
        <v>1912411813.5660548</v>
      </c>
      <c r="H10" s="117">
        <f t="shared" si="3"/>
        <v>2004800408.7200546</v>
      </c>
      <c r="I10" s="30"/>
      <c r="J10" s="30"/>
      <c r="K10" s="30"/>
      <c r="L10" s="30"/>
    </row>
    <row r="11" spans="1:48" x14ac:dyDescent="0.3">
      <c r="A11" s="123" t="s">
        <v>183</v>
      </c>
      <c r="B11" s="125" t="s">
        <v>184</v>
      </c>
      <c r="C11" s="118">
        <v>1198100</v>
      </c>
      <c r="D11" s="118">
        <v>2739214.6659999997</v>
      </c>
      <c r="E11" s="117">
        <f t="shared" si="2"/>
        <v>3937314.6659999997</v>
      </c>
      <c r="F11" s="118">
        <v>550304.84600012936</v>
      </c>
      <c r="G11" s="118">
        <v>58189.309645220943</v>
      </c>
      <c r="H11" s="117">
        <f t="shared" si="3"/>
        <v>608494.15564535034</v>
      </c>
      <c r="I11" s="30"/>
      <c r="J11" s="30"/>
      <c r="K11" s="30"/>
      <c r="L11" s="30"/>
    </row>
    <row r="12" spans="1:48" x14ac:dyDescent="0.3">
      <c r="A12" s="120">
        <v>1.4</v>
      </c>
      <c r="B12" s="130" t="s">
        <v>20</v>
      </c>
      <c r="C12" s="118">
        <v>13583000</v>
      </c>
      <c r="D12" s="118">
        <v>0</v>
      </c>
      <c r="E12" s="117">
        <f t="shared" si="2"/>
        <v>13583000</v>
      </c>
      <c r="F12" s="118">
        <v>89991487.989999995</v>
      </c>
      <c r="G12" s="118">
        <v>27458863.8101</v>
      </c>
      <c r="H12" s="117">
        <f t="shared" si="3"/>
        <v>117450351.8001</v>
      </c>
      <c r="I12" s="30"/>
      <c r="J12" s="30"/>
      <c r="K12" s="30"/>
      <c r="L12" s="30"/>
    </row>
    <row r="13" spans="1:48" x14ac:dyDescent="0.3">
      <c r="A13" s="120">
        <v>1.5</v>
      </c>
      <c r="B13" s="130" t="s">
        <v>220</v>
      </c>
      <c r="C13" s="117">
        <f>SUM(C14:C16)+SUM(C22:C25)</f>
        <v>61353307.650000006</v>
      </c>
      <c r="D13" s="117">
        <f>SUM(D14:D16)+SUM(D22:D25)</f>
        <v>1073385379.436499</v>
      </c>
      <c r="E13" s="117">
        <f t="shared" si="2"/>
        <v>1134738687.086499</v>
      </c>
      <c r="F13" s="117">
        <f>SUM(F14:F16)+SUM(F22:F25)</f>
        <v>77298780.810000002</v>
      </c>
      <c r="G13" s="117">
        <f>SUM(G14:G16)+SUM(G22:G25)</f>
        <v>668431724.16279995</v>
      </c>
      <c r="H13" s="117">
        <f t="shared" si="3"/>
        <v>745730504.97280002</v>
      </c>
      <c r="I13" s="30"/>
      <c r="J13" s="30"/>
      <c r="K13" s="30"/>
      <c r="L13" s="30"/>
    </row>
    <row r="14" spans="1:48" x14ac:dyDescent="0.3">
      <c r="A14" s="120" t="s">
        <v>185</v>
      </c>
      <c r="B14" s="126" t="s">
        <v>186</v>
      </c>
      <c r="C14" s="118">
        <v>11175638.359999999</v>
      </c>
      <c r="D14" s="118">
        <v>88205441.897100031</v>
      </c>
      <c r="E14" s="117">
        <f t="shared" si="2"/>
        <v>99381080.257100031</v>
      </c>
      <c r="F14" s="118">
        <v>13928423.275355555</v>
      </c>
      <c r="G14" s="118">
        <v>50079570.995926842</v>
      </c>
      <c r="H14" s="117">
        <f t="shared" si="3"/>
        <v>64007994.271282397</v>
      </c>
      <c r="I14" s="30"/>
      <c r="J14" s="30"/>
      <c r="K14" s="30"/>
      <c r="L14" s="30"/>
    </row>
    <row r="15" spans="1:48" x14ac:dyDescent="0.3">
      <c r="A15" s="120" t="s">
        <v>187</v>
      </c>
      <c r="B15" s="126" t="s">
        <v>188</v>
      </c>
      <c r="C15" s="118">
        <v>0</v>
      </c>
      <c r="D15" s="118">
        <v>4659400</v>
      </c>
      <c r="E15" s="117">
        <f t="shared" si="2"/>
        <v>4659400</v>
      </c>
      <c r="F15" s="118">
        <v>0</v>
      </c>
      <c r="G15" s="118">
        <v>3459767.3142624632</v>
      </c>
      <c r="H15" s="117">
        <f t="shared" si="3"/>
        <v>3459767.3142624632</v>
      </c>
      <c r="I15" s="30"/>
      <c r="J15" s="30"/>
      <c r="K15" s="30"/>
      <c r="L15" s="30"/>
    </row>
    <row r="16" spans="1:48" x14ac:dyDescent="0.3">
      <c r="A16" s="120" t="s">
        <v>189</v>
      </c>
      <c r="B16" s="126" t="s">
        <v>190</v>
      </c>
      <c r="C16" s="117">
        <f>SUM(C17:C21)</f>
        <v>26270986.810000002</v>
      </c>
      <c r="D16" s="117">
        <f>SUM(D17:D21)</f>
        <v>848480308.91249871</v>
      </c>
      <c r="E16" s="117">
        <f t="shared" si="2"/>
        <v>874751295.72249866</v>
      </c>
      <c r="F16" s="117">
        <f>SUM(F17:F21)</f>
        <v>28470516.296558529</v>
      </c>
      <c r="G16" s="117">
        <f>SUM(G17:G21)</f>
        <v>543541554.38835549</v>
      </c>
      <c r="H16" s="117">
        <f t="shared" si="3"/>
        <v>572012070.68491399</v>
      </c>
      <c r="I16" s="30"/>
      <c r="J16" s="30"/>
      <c r="K16" s="30"/>
      <c r="L16" s="30"/>
    </row>
    <row r="17" spans="1:12" x14ac:dyDescent="0.3">
      <c r="A17" s="120" t="s">
        <v>191</v>
      </c>
      <c r="B17" s="125" t="s">
        <v>192</v>
      </c>
      <c r="C17" s="118">
        <v>26142317.810000002</v>
      </c>
      <c r="D17" s="118">
        <v>413022118.87859881</v>
      </c>
      <c r="E17" s="117">
        <f t="shared" si="2"/>
        <v>439164436.68859881</v>
      </c>
      <c r="F17" s="118">
        <v>28315785.960305925</v>
      </c>
      <c r="G17" s="118">
        <v>281123055.35443735</v>
      </c>
      <c r="H17" s="117">
        <f t="shared" si="3"/>
        <v>309438841.31474328</v>
      </c>
      <c r="I17" s="30"/>
      <c r="J17" s="30"/>
      <c r="K17" s="30"/>
      <c r="L17" s="30"/>
    </row>
    <row r="18" spans="1:12" x14ac:dyDescent="0.3">
      <c r="A18" s="120" t="s">
        <v>193</v>
      </c>
      <c r="B18" s="125" t="s">
        <v>194</v>
      </c>
      <c r="C18" s="118">
        <v>0</v>
      </c>
      <c r="D18" s="118">
        <v>291399396.82779986</v>
      </c>
      <c r="E18" s="117">
        <f t="shared" si="2"/>
        <v>291399396.82779986</v>
      </c>
      <c r="F18" s="118">
        <v>0</v>
      </c>
      <c r="G18" s="118">
        <v>183949374.37045571</v>
      </c>
      <c r="H18" s="117">
        <f t="shared" si="3"/>
        <v>183949374.37045571</v>
      </c>
      <c r="I18" s="30"/>
      <c r="J18" s="30"/>
      <c r="K18" s="30"/>
      <c r="L18" s="30"/>
    </row>
    <row r="19" spans="1:12" x14ac:dyDescent="0.3">
      <c r="A19" s="120" t="s">
        <v>195</v>
      </c>
      <c r="B19" s="127" t="s">
        <v>196</v>
      </c>
      <c r="C19" s="118">
        <v>0</v>
      </c>
      <c r="D19" s="118">
        <v>12360805.774999997</v>
      </c>
      <c r="E19" s="117">
        <f t="shared" si="2"/>
        <v>12360805.774999997</v>
      </c>
      <c r="F19" s="118">
        <v>0</v>
      </c>
      <c r="G19" s="118">
        <v>7040057.3528009169</v>
      </c>
      <c r="H19" s="117">
        <f t="shared" si="3"/>
        <v>7040057.3528009169</v>
      </c>
      <c r="I19" s="30"/>
      <c r="J19" s="30"/>
      <c r="K19" s="30"/>
      <c r="L19" s="30"/>
    </row>
    <row r="20" spans="1:12" x14ac:dyDescent="0.3">
      <c r="A20" s="120" t="s">
        <v>197</v>
      </c>
      <c r="B20" s="125" t="s">
        <v>198</v>
      </c>
      <c r="C20" s="118">
        <v>96469</v>
      </c>
      <c r="D20" s="118">
        <v>101054234.10030003</v>
      </c>
      <c r="E20" s="117">
        <f t="shared" si="2"/>
        <v>101150703.10030003</v>
      </c>
      <c r="F20" s="118">
        <v>154730.33625260237</v>
      </c>
      <c r="G20" s="118">
        <v>49957901.771790743</v>
      </c>
      <c r="H20" s="117">
        <f t="shared" si="3"/>
        <v>50112632.108043343</v>
      </c>
      <c r="I20" s="30"/>
      <c r="J20" s="30"/>
      <c r="K20" s="30"/>
      <c r="L20" s="30"/>
    </row>
    <row r="21" spans="1:12" x14ac:dyDescent="0.3">
      <c r="A21" s="120" t="s">
        <v>199</v>
      </c>
      <c r="B21" s="125" t="s">
        <v>200</v>
      </c>
      <c r="C21" s="118">
        <v>32200</v>
      </c>
      <c r="D21" s="118">
        <v>30643753.330799993</v>
      </c>
      <c r="E21" s="117">
        <f t="shared" si="2"/>
        <v>30675953.330799993</v>
      </c>
      <c r="F21" s="118">
        <v>0</v>
      </c>
      <c r="G21" s="118">
        <v>21471165.53887073</v>
      </c>
      <c r="H21" s="117">
        <f t="shared" si="3"/>
        <v>21471165.53887073</v>
      </c>
      <c r="I21" s="30"/>
      <c r="J21" s="30"/>
      <c r="K21" s="30"/>
      <c r="L21" s="30"/>
    </row>
    <row r="22" spans="1:12" x14ac:dyDescent="0.3">
      <c r="A22" s="120" t="s">
        <v>201</v>
      </c>
      <c r="B22" s="126" t="s">
        <v>202</v>
      </c>
      <c r="C22" s="118">
        <v>20442743.48</v>
      </c>
      <c r="D22" s="118">
        <v>77338387.666700318</v>
      </c>
      <c r="E22" s="117">
        <f t="shared" si="2"/>
        <v>97781131.146700323</v>
      </c>
      <c r="F22" s="118">
        <v>30210494.671486914</v>
      </c>
      <c r="G22" s="118">
        <v>58590022.802147195</v>
      </c>
      <c r="H22" s="117">
        <f t="shared" si="3"/>
        <v>88800517.473634109</v>
      </c>
      <c r="I22" s="30"/>
      <c r="J22" s="30"/>
      <c r="K22" s="30"/>
      <c r="L22" s="30"/>
    </row>
    <row r="23" spans="1:12" x14ac:dyDescent="0.3">
      <c r="A23" s="120" t="s">
        <v>203</v>
      </c>
      <c r="B23" s="126" t="s">
        <v>204</v>
      </c>
      <c r="C23" s="118">
        <v>0</v>
      </c>
      <c r="D23" s="118">
        <v>8811566.067499999</v>
      </c>
      <c r="E23" s="117">
        <f t="shared" si="2"/>
        <v>8811566.067499999</v>
      </c>
      <c r="F23" s="118">
        <v>0</v>
      </c>
      <c r="G23" s="118">
        <v>4152680.8625446642</v>
      </c>
      <c r="H23" s="117">
        <f t="shared" si="3"/>
        <v>4152680.8625446642</v>
      </c>
      <c r="I23" s="30"/>
      <c r="J23" s="30"/>
      <c r="K23" s="30"/>
      <c r="L23" s="30"/>
    </row>
    <row r="24" spans="1:12" x14ac:dyDescent="0.3">
      <c r="A24" s="120" t="s">
        <v>205</v>
      </c>
      <c r="B24" s="126" t="s">
        <v>206</v>
      </c>
      <c r="C24" s="118">
        <v>0</v>
      </c>
      <c r="D24" s="118">
        <v>9497085.3344999999</v>
      </c>
      <c r="E24" s="117">
        <f t="shared" si="2"/>
        <v>9497085.3344999999</v>
      </c>
      <c r="F24" s="118">
        <v>0</v>
      </c>
      <c r="G24" s="118">
        <v>602013.45867017086</v>
      </c>
      <c r="H24" s="117">
        <f t="shared" si="3"/>
        <v>602013.45867017086</v>
      </c>
      <c r="I24" s="30"/>
      <c r="J24" s="30"/>
      <c r="K24" s="30"/>
      <c r="L24" s="30"/>
    </row>
    <row r="25" spans="1:12" x14ac:dyDescent="0.3">
      <c r="A25" s="120" t="s">
        <v>207</v>
      </c>
      <c r="B25" s="126" t="s">
        <v>208</v>
      </c>
      <c r="C25" s="118">
        <v>3463939</v>
      </c>
      <c r="D25" s="118">
        <v>36393189.558200002</v>
      </c>
      <c r="E25" s="117">
        <f t="shared" si="2"/>
        <v>39857128.558200002</v>
      </c>
      <c r="F25" s="118">
        <v>4689346.5665990077</v>
      </c>
      <c r="G25" s="118">
        <v>8006114.3408931652</v>
      </c>
      <c r="H25" s="117">
        <f t="shared" si="3"/>
        <v>12695460.907492172</v>
      </c>
      <c r="I25" s="30"/>
      <c r="J25" s="30"/>
      <c r="K25" s="30"/>
      <c r="L25" s="30"/>
    </row>
    <row r="26" spans="1:12" x14ac:dyDescent="0.3">
      <c r="A26" s="120">
        <v>1.6</v>
      </c>
      <c r="B26" s="129" t="s">
        <v>21</v>
      </c>
      <c r="C26" s="118"/>
      <c r="D26" s="118"/>
      <c r="E26" s="117">
        <f t="shared" si="2"/>
        <v>0</v>
      </c>
      <c r="F26" s="118"/>
      <c r="G26" s="118"/>
      <c r="H26" s="117">
        <f t="shared" si="3"/>
        <v>0</v>
      </c>
      <c r="I26" s="30"/>
      <c r="J26" s="30"/>
      <c r="K26" s="30"/>
      <c r="L26" s="30"/>
    </row>
    <row r="27" spans="1:12" x14ac:dyDescent="0.3">
      <c r="A27" s="120">
        <v>2</v>
      </c>
      <c r="B27" s="122" t="s">
        <v>102</v>
      </c>
      <c r="C27" s="117">
        <f>SUM(C28:C34)</f>
        <v>21772562.779999997</v>
      </c>
      <c r="D27" s="117">
        <f>SUM(D28:D34)</f>
        <v>25062128.549900003</v>
      </c>
      <c r="E27" s="117">
        <f t="shared" si="2"/>
        <v>46834691.329899997</v>
      </c>
      <c r="F27" s="117">
        <f>SUM(F28:F34)</f>
        <v>14990185.91</v>
      </c>
      <c r="G27" s="117">
        <f>SUM(G28:G34)</f>
        <v>25303832.5143</v>
      </c>
      <c r="H27" s="117">
        <f t="shared" si="3"/>
        <v>40294018.4243</v>
      </c>
      <c r="I27" s="30"/>
      <c r="J27" s="30"/>
      <c r="K27" s="30"/>
      <c r="L27" s="30"/>
    </row>
    <row r="28" spans="1:12" x14ac:dyDescent="0.3">
      <c r="A28" s="120">
        <v>2.1</v>
      </c>
      <c r="B28" s="128" t="s">
        <v>105</v>
      </c>
      <c r="C28" s="118">
        <v>14118188.33</v>
      </c>
      <c r="D28" s="118">
        <v>24779627.975200001</v>
      </c>
      <c r="E28" s="117">
        <f t="shared" si="2"/>
        <v>38897816.305200003</v>
      </c>
      <c r="F28" s="118">
        <v>14685090.76</v>
      </c>
      <c r="G28" s="118">
        <v>17870211.426199999</v>
      </c>
      <c r="H28" s="117">
        <f t="shared" si="3"/>
        <v>32555302.1862</v>
      </c>
      <c r="I28" s="30"/>
      <c r="J28" s="30"/>
      <c r="K28" s="30"/>
      <c r="L28" s="30"/>
    </row>
    <row r="29" spans="1:12" x14ac:dyDescent="0.3">
      <c r="A29" s="120">
        <v>2.2000000000000002</v>
      </c>
      <c r="B29" s="128" t="s">
        <v>22</v>
      </c>
      <c r="C29" s="118">
        <v>7490400</v>
      </c>
      <c r="D29" s="118">
        <v>239433.75270000001</v>
      </c>
      <c r="E29" s="117">
        <f t="shared" si="2"/>
        <v>7729833.7527000001</v>
      </c>
      <c r="F29" s="118">
        <v>282400</v>
      </c>
      <c r="G29" s="118">
        <v>7389567.7492000004</v>
      </c>
      <c r="H29" s="117">
        <f t="shared" si="3"/>
        <v>7671967.7492000004</v>
      </c>
      <c r="I29" s="30"/>
      <c r="J29" s="30"/>
      <c r="K29" s="30"/>
      <c r="L29" s="30"/>
    </row>
    <row r="30" spans="1:12" x14ac:dyDescent="0.3">
      <c r="A30" s="120">
        <v>2.2999999999999998</v>
      </c>
      <c r="B30" s="128" t="s">
        <v>0</v>
      </c>
      <c r="C30" s="118"/>
      <c r="D30" s="118"/>
      <c r="E30" s="117">
        <f t="shared" si="2"/>
        <v>0</v>
      </c>
      <c r="F30" s="118"/>
      <c r="G30" s="118"/>
      <c r="H30" s="117">
        <f t="shared" si="3"/>
        <v>0</v>
      </c>
      <c r="I30" s="30"/>
      <c r="J30" s="30"/>
      <c r="K30" s="30"/>
      <c r="L30" s="30"/>
    </row>
    <row r="31" spans="1:12" s="38" customFormat="1" x14ac:dyDescent="0.2">
      <c r="A31" s="120">
        <v>2.4</v>
      </c>
      <c r="B31" s="128" t="s">
        <v>3</v>
      </c>
      <c r="C31" s="118"/>
      <c r="D31" s="118"/>
      <c r="E31" s="117">
        <f t="shared" si="2"/>
        <v>0</v>
      </c>
      <c r="F31" s="118"/>
      <c r="G31" s="118"/>
      <c r="H31" s="117">
        <f t="shared" si="3"/>
        <v>0</v>
      </c>
      <c r="I31" s="37"/>
      <c r="J31" s="37"/>
      <c r="K31" s="37"/>
      <c r="L31" s="37"/>
    </row>
    <row r="32" spans="1:12" s="38" customFormat="1" x14ac:dyDescent="0.2">
      <c r="A32" s="120">
        <v>2.5</v>
      </c>
      <c r="B32" s="128" t="s">
        <v>10</v>
      </c>
      <c r="C32" s="118">
        <v>0</v>
      </c>
      <c r="D32" s="118"/>
      <c r="E32" s="117">
        <f t="shared" si="2"/>
        <v>0</v>
      </c>
      <c r="F32" s="118">
        <v>0</v>
      </c>
      <c r="G32" s="118"/>
      <c r="H32" s="117">
        <f t="shared" si="3"/>
        <v>0</v>
      </c>
      <c r="I32" s="37"/>
      <c r="J32" s="37"/>
      <c r="K32" s="37"/>
      <c r="L32" s="37"/>
    </row>
    <row r="33" spans="1:12" x14ac:dyDescent="0.3">
      <c r="A33" s="120">
        <v>2.6</v>
      </c>
      <c r="B33" s="128" t="s">
        <v>11</v>
      </c>
      <c r="C33" s="118">
        <v>0</v>
      </c>
      <c r="D33" s="118">
        <v>0</v>
      </c>
      <c r="E33" s="117">
        <f t="shared" si="2"/>
        <v>0</v>
      </c>
      <c r="F33" s="118">
        <v>0</v>
      </c>
      <c r="G33" s="118">
        <v>0</v>
      </c>
      <c r="H33" s="117">
        <f t="shared" si="3"/>
        <v>0</v>
      </c>
      <c r="I33" s="30"/>
      <c r="J33" s="30"/>
      <c r="K33" s="30"/>
      <c r="L33" s="30"/>
    </row>
    <row r="34" spans="1:12" x14ac:dyDescent="0.3">
      <c r="A34" s="120">
        <v>2.7</v>
      </c>
      <c r="B34" s="128" t="s">
        <v>5</v>
      </c>
      <c r="C34" s="118">
        <v>163974.45000000001</v>
      </c>
      <c r="D34" s="118">
        <v>43066.822</v>
      </c>
      <c r="E34" s="117">
        <f t="shared" si="2"/>
        <v>207041.272</v>
      </c>
      <c r="F34" s="118">
        <v>22695.15</v>
      </c>
      <c r="G34" s="118">
        <v>44053.338900000002</v>
      </c>
      <c r="H34" s="117">
        <f t="shared" si="3"/>
        <v>66748.488899999997</v>
      </c>
      <c r="I34" s="30"/>
      <c r="J34" s="30"/>
      <c r="K34" s="30"/>
      <c r="L34" s="30"/>
    </row>
    <row r="35" spans="1:12" x14ac:dyDescent="0.3">
      <c r="A35" s="120">
        <v>3</v>
      </c>
      <c r="B35" s="122" t="s">
        <v>160</v>
      </c>
      <c r="C35" s="117">
        <f>SUM(C36:C38)</f>
        <v>33923513.329999998</v>
      </c>
      <c r="D35" s="117">
        <f>SUM(D36:D38)</f>
        <v>4047086.8757000002</v>
      </c>
      <c r="E35" s="117">
        <f t="shared" si="2"/>
        <v>37970600.205699995</v>
      </c>
      <c r="F35" s="117">
        <f>SUM(F36:F38)</f>
        <v>33019464.210000001</v>
      </c>
      <c r="G35" s="117">
        <f>SUM(G36:G38)</f>
        <v>7367241.5372000001</v>
      </c>
      <c r="H35" s="117">
        <f t="shared" si="3"/>
        <v>40386705.747199997</v>
      </c>
      <c r="I35" s="30"/>
      <c r="J35" s="30"/>
      <c r="K35" s="30"/>
      <c r="L35" s="30"/>
    </row>
    <row r="36" spans="1:12" x14ac:dyDescent="0.3">
      <c r="A36" s="120">
        <v>3.1</v>
      </c>
      <c r="B36" s="128" t="s">
        <v>100</v>
      </c>
      <c r="C36" s="118"/>
      <c r="D36" s="118"/>
      <c r="E36" s="117">
        <f t="shared" si="2"/>
        <v>0</v>
      </c>
      <c r="F36" s="118"/>
      <c r="G36" s="118"/>
      <c r="H36" s="117">
        <f t="shared" si="3"/>
        <v>0</v>
      </c>
      <c r="I36" s="30"/>
      <c r="J36" s="30"/>
      <c r="K36" s="30"/>
      <c r="L36" s="30"/>
    </row>
    <row r="37" spans="1:12" x14ac:dyDescent="0.3">
      <c r="A37" s="120">
        <v>3.2</v>
      </c>
      <c r="B37" s="128" t="s">
        <v>101</v>
      </c>
      <c r="C37" s="118">
        <v>33923513.329999998</v>
      </c>
      <c r="D37" s="118">
        <v>4047086.8757000002</v>
      </c>
      <c r="E37" s="117">
        <f t="shared" si="2"/>
        <v>37970600.205699995</v>
      </c>
      <c r="F37" s="118">
        <v>33019464.210000001</v>
      </c>
      <c r="G37" s="118">
        <v>7367241.5372000001</v>
      </c>
      <c r="H37" s="117">
        <f t="shared" si="3"/>
        <v>40386705.747199997</v>
      </c>
      <c r="I37" s="30"/>
      <c r="J37" s="30"/>
      <c r="K37" s="30"/>
      <c r="L37" s="30"/>
    </row>
    <row r="38" spans="1:12" x14ac:dyDescent="0.3">
      <c r="A38" s="120">
        <v>3.3</v>
      </c>
      <c r="B38" s="128" t="s">
        <v>23</v>
      </c>
      <c r="C38" s="118"/>
      <c r="D38" s="118">
        <v>0</v>
      </c>
      <c r="E38" s="117">
        <f t="shared" si="2"/>
        <v>0</v>
      </c>
      <c r="F38" s="118"/>
      <c r="G38" s="118">
        <v>0</v>
      </c>
      <c r="H38" s="117">
        <f t="shared" si="3"/>
        <v>0</v>
      </c>
      <c r="I38" s="30"/>
      <c r="J38" s="30"/>
      <c r="K38" s="30"/>
      <c r="L38" s="30"/>
    </row>
    <row r="39" spans="1:12" x14ac:dyDescent="0.3">
      <c r="A39" s="120">
        <v>4</v>
      </c>
      <c r="B39" s="122" t="s">
        <v>209</v>
      </c>
      <c r="C39" s="117">
        <f>SUM(C40:C42)</f>
        <v>3850000</v>
      </c>
      <c r="D39" s="117">
        <f>SUM(D40:D42)</f>
        <v>0</v>
      </c>
      <c r="E39" s="117">
        <f t="shared" si="2"/>
        <v>3850000</v>
      </c>
      <c r="F39" s="117">
        <f>SUM(F40:F42)</f>
        <v>0</v>
      </c>
      <c r="G39" s="117">
        <f>SUM(G40:G42)</f>
        <v>0</v>
      </c>
      <c r="H39" s="117">
        <f t="shared" si="3"/>
        <v>0</v>
      </c>
      <c r="I39" s="30"/>
      <c r="J39" s="30"/>
      <c r="K39" s="30"/>
      <c r="L39" s="30"/>
    </row>
    <row r="40" spans="1:12" x14ac:dyDescent="0.3">
      <c r="A40" s="120">
        <v>4.0999999999999996</v>
      </c>
      <c r="B40" s="128" t="s">
        <v>16</v>
      </c>
      <c r="C40" s="118"/>
      <c r="D40" s="118"/>
      <c r="E40" s="117">
        <f t="shared" si="2"/>
        <v>0</v>
      </c>
      <c r="F40" s="118"/>
      <c r="G40" s="118"/>
      <c r="H40" s="117">
        <f t="shared" si="3"/>
        <v>0</v>
      </c>
      <c r="I40" s="30"/>
      <c r="J40" s="30"/>
      <c r="K40" s="30"/>
      <c r="L40" s="30"/>
    </row>
    <row r="41" spans="1:12" x14ac:dyDescent="0.3">
      <c r="A41" s="120">
        <v>4.2</v>
      </c>
      <c r="B41" s="128" t="s">
        <v>1</v>
      </c>
      <c r="C41" s="118">
        <v>3850000</v>
      </c>
      <c r="D41" s="118"/>
      <c r="E41" s="117">
        <f t="shared" si="2"/>
        <v>3850000</v>
      </c>
      <c r="F41" s="118"/>
      <c r="G41" s="118"/>
      <c r="H41" s="117">
        <f t="shared" si="3"/>
        <v>0</v>
      </c>
      <c r="I41" s="30"/>
      <c r="J41" s="30"/>
      <c r="K41" s="30"/>
      <c r="L41" s="30"/>
    </row>
    <row r="42" spans="1:12" x14ac:dyDescent="0.3">
      <c r="A42" s="120">
        <v>4.3</v>
      </c>
      <c r="B42" s="128" t="s">
        <v>24</v>
      </c>
      <c r="C42" s="118">
        <v>0</v>
      </c>
      <c r="D42" s="118"/>
      <c r="E42" s="117">
        <f t="shared" si="2"/>
        <v>0</v>
      </c>
      <c r="F42" s="118"/>
      <c r="G42" s="118"/>
      <c r="H42" s="117">
        <f t="shared" si="3"/>
        <v>0</v>
      </c>
      <c r="I42" s="30"/>
      <c r="J42" s="30"/>
      <c r="K42" s="30"/>
      <c r="L42" s="30"/>
    </row>
    <row r="43" spans="1:12" x14ac:dyDescent="0.3">
      <c r="A43" s="120">
        <v>5</v>
      </c>
      <c r="B43" s="122" t="s">
        <v>12</v>
      </c>
      <c r="C43" s="117">
        <f>SUM(C44:C47)</f>
        <v>0</v>
      </c>
      <c r="D43" s="117">
        <f>SUM(D44:D47)</f>
        <v>0</v>
      </c>
      <c r="E43" s="117">
        <f t="shared" si="2"/>
        <v>0</v>
      </c>
      <c r="F43" s="117">
        <f>SUM(F44:F47)</f>
        <v>0</v>
      </c>
      <c r="G43" s="117">
        <f>SUM(G44:G47)</f>
        <v>0</v>
      </c>
      <c r="H43" s="117">
        <f t="shared" si="3"/>
        <v>0</v>
      </c>
      <c r="I43" s="30"/>
      <c r="J43" s="30"/>
      <c r="K43" s="30"/>
      <c r="L43" s="30"/>
    </row>
    <row r="44" spans="1:12" x14ac:dyDescent="0.3">
      <c r="A44" s="120">
        <v>5.0999999999999996</v>
      </c>
      <c r="B44" s="128" t="s">
        <v>210</v>
      </c>
      <c r="C44" s="118"/>
      <c r="D44" s="118"/>
      <c r="E44" s="117">
        <f t="shared" si="2"/>
        <v>0</v>
      </c>
      <c r="F44" s="118"/>
      <c r="G44" s="118"/>
      <c r="H44" s="117">
        <f t="shared" si="3"/>
        <v>0</v>
      </c>
      <c r="I44" s="30"/>
      <c r="J44" s="30"/>
      <c r="K44" s="30"/>
      <c r="L44" s="30"/>
    </row>
    <row r="45" spans="1:12" x14ac:dyDescent="0.3">
      <c r="A45" s="120">
        <v>5.2</v>
      </c>
      <c r="B45" s="128" t="s">
        <v>103</v>
      </c>
      <c r="C45" s="118"/>
      <c r="D45" s="118"/>
      <c r="E45" s="117">
        <f t="shared" si="2"/>
        <v>0</v>
      </c>
      <c r="F45" s="118"/>
      <c r="G45" s="118"/>
      <c r="H45" s="117">
        <f t="shared" si="3"/>
        <v>0</v>
      </c>
      <c r="I45" s="30"/>
      <c r="J45" s="30"/>
      <c r="K45" s="30"/>
      <c r="L45" s="30"/>
    </row>
    <row r="46" spans="1:12" x14ac:dyDescent="0.3">
      <c r="A46" s="120">
        <v>5.3</v>
      </c>
      <c r="B46" s="128" t="s">
        <v>211</v>
      </c>
      <c r="C46" s="118"/>
      <c r="D46" s="118"/>
      <c r="E46" s="117">
        <f t="shared" si="2"/>
        <v>0</v>
      </c>
      <c r="F46" s="118"/>
      <c r="G46" s="118"/>
      <c r="H46" s="117">
        <f t="shared" si="3"/>
        <v>0</v>
      </c>
      <c r="I46" s="30"/>
      <c r="J46" s="30"/>
      <c r="K46" s="30"/>
      <c r="L46" s="30"/>
    </row>
    <row r="47" spans="1:12" x14ac:dyDescent="0.3">
      <c r="A47" s="120">
        <v>5.4</v>
      </c>
      <c r="B47" s="128" t="s">
        <v>13</v>
      </c>
      <c r="C47" s="118"/>
      <c r="D47" s="118"/>
      <c r="E47" s="117">
        <f t="shared" si="2"/>
        <v>0</v>
      </c>
      <c r="F47" s="118"/>
      <c r="G47" s="118"/>
      <c r="H47" s="117">
        <f t="shared" si="3"/>
        <v>0</v>
      </c>
      <c r="I47" s="30"/>
      <c r="J47" s="30"/>
      <c r="K47" s="30"/>
      <c r="L47" s="30"/>
    </row>
    <row r="48" spans="1:12" x14ac:dyDescent="0.3">
      <c r="A48" s="120">
        <v>6</v>
      </c>
      <c r="B48" s="122" t="s">
        <v>25</v>
      </c>
      <c r="C48" s="117">
        <f>SUM(C49:C52)</f>
        <v>0</v>
      </c>
      <c r="D48" s="117">
        <f>SUM(D49:D52)</f>
        <v>0</v>
      </c>
      <c r="E48" s="117">
        <f t="shared" si="2"/>
        <v>0</v>
      </c>
      <c r="F48" s="117">
        <f>SUM(F49:F52)</f>
        <v>0</v>
      </c>
      <c r="G48" s="117">
        <f>SUM(G49:G52)</f>
        <v>0</v>
      </c>
      <c r="H48" s="117">
        <f t="shared" si="3"/>
        <v>0</v>
      </c>
      <c r="I48" s="30"/>
      <c r="J48" s="30"/>
      <c r="K48" s="30"/>
      <c r="L48" s="30"/>
    </row>
    <row r="49" spans="1:12" x14ac:dyDescent="0.3">
      <c r="A49" s="120">
        <v>6.1</v>
      </c>
      <c r="B49" s="128" t="s">
        <v>26</v>
      </c>
      <c r="C49" s="118"/>
      <c r="D49" s="118"/>
      <c r="E49" s="117">
        <f t="shared" si="2"/>
        <v>0</v>
      </c>
      <c r="F49" s="118"/>
      <c r="G49" s="118"/>
      <c r="H49" s="117">
        <f t="shared" si="3"/>
        <v>0</v>
      </c>
      <c r="I49" s="30"/>
      <c r="J49" s="30"/>
      <c r="K49" s="30"/>
      <c r="L49" s="30"/>
    </row>
    <row r="50" spans="1:12" x14ac:dyDescent="0.3">
      <c r="A50" s="120">
        <v>6.2</v>
      </c>
      <c r="B50" s="128" t="s">
        <v>104</v>
      </c>
      <c r="C50" s="118"/>
      <c r="D50" s="118"/>
      <c r="E50" s="117">
        <f t="shared" si="2"/>
        <v>0</v>
      </c>
      <c r="F50" s="118"/>
      <c r="G50" s="118"/>
      <c r="H50" s="117">
        <f t="shared" si="3"/>
        <v>0</v>
      </c>
      <c r="I50" s="30"/>
      <c r="J50" s="30"/>
      <c r="K50" s="30"/>
      <c r="L50" s="30"/>
    </row>
    <row r="51" spans="1:12" x14ac:dyDescent="0.3">
      <c r="A51" s="120">
        <v>6.3</v>
      </c>
      <c r="B51" s="128" t="s">
        <v>6</v>
      </c>
      <c r="C51" s="118"/>
      <c r="D51" s="118"/>
      <c r="E51" s="117">
        <f t="shared" si="2"/>
        <v>0</v>
      </c>
      <c r="F51" s="118"/>
      <c r="G51" s="118"/>
      <c r="H51" s="117">
        <f t="shared" si="3"/>
        <v>0</v>
      </c>
      <c r="I51" s="30"/>
      <c r="J51" s="30"/>
      <c r="K51" s="30"/>
      <c r="L51" s="30"/>
    </row>
    <row r="52" spans="1:12" x14ac:dyDescent="0.3">
      <c r="A52" s="120">
        <v>6.4</v>
      </c>
      <c r="B52" s="128" t="s">
        <v>13</v>
      </c>
      <c r="C52" s="118"/>
      <c r="D52" s="118"/>
      <c r="E52" s="117">
        <f t="shared" si="2"/>
        <v>0</v>
      </c>
      <c r="F52" s="118"/>
      <c r="G52" s="118"/>
      <c r="H52" s="117">
        <f t="shared" si="3"/>
        <v>0</v>
      </c>
      <c r="I52" s="30"/>
      <c r="J52" s="30"/>
      <c r="K52" s="30"/>
      <c r="L52" s="30"/>
    </row>
    <row r="53" spans="1:12" x14ac:dyDescent="0.3">
      <c r="A53" s="120">
        <v>7</v>
      </c>
      <c r="B53" s="122" t="s">
        <v>2</v>
      </c>
      <c r="C53" s="119">
        <f>SUM(C54:C56)</f>
        <v>340869210.32999998</v>
      </c>
      <c r="D53" s="119">
        <f>SUM(D54:D56)</f>
        <v>1916934.5684</v>
      </c>
      <c r="E53" s="117">
        <f t="shared" si="2"/>
        <v>342786144.89840001</v>
      </c>
      <c r="F53" s="119">
        <f>SUM(F54:F56)</f>
        <v>357910235</v>
      </c>
      <c r="G53" s="119">
        <f>SUM(G54:G56)</f>
        <v>845016.79169999994</v>
      </c>
      <c r="H53" s="117">
        <f t="shared" si="3"/>
        <v>358755251.79170001</v>
      </c>
      <c r="I53" s="30"/>
      <c r="J53" s="30"/>
      <c r="K53" s="30"/>
      <c r="L53" s="30"/>
    </row>
    <row r="54" spans="1:12" x14ac:dyDescent="0.3">
      <c r="A54" s="120" t="s">
        <v>107</v>
      </c>
      <c r="B54" s="128" t="s">
        <v>27</v>
      </c>
      <c r="C54" s="118">
        <v>340869210.32999998</v>
      </c>
      <c r="D54" s="118">
        <v>1916934.5684</v>
      </c>
      <c r="E54" s="117">
        <f t="shared" si="2"/>
        <v>342786144.89840001</v>
      </c>
      <c r="F54" s="118">
        <v>357910235</v>
      </c>
      <c r="G54" s="118">
        <v>845016.79169999994</v>
      </c>
      <c r="H54" s="117">
        <f t="shared" si="3"/>
        <v>358755251.79170001</v>
      </c>
      <c r="I54" s="30"/>
      <c r="J54" s="30"/>
      <c r="K54" s="30"/>
      <c r="L54" s="30"/>
    </row>
    <row r="55" spans="1:12" x14ac:dyDescent="0.3">
      <c r="A55" s="120" t="s">
        <v>108</v>
      </c>
      <c r="B55" s="128" t="s">
        <v>4</v>
      </c>
      <c r="C55" s="118"/>
      <c r="D55" s="118"/>
      <c r="E55" s="117">
        <f t="shared" si="2"/>
        <v>0</v>
      </c>
      <c r="F55" s="118"/>
      <c r="G55" s="118"/>
      <c r="H55" s="117">
        <f t="shared" si="3"/>
        <v>0</v>
      </c>
      <c r="I55" s="30"/>
    </row>
    <row r="56" spans="1:12" x14ac:dyDescent="0.3">
      <c r="A56" s="120" t="s">
        <v>109</v>
      </c>
      <c r="B56" s="128" t="s">
        <v>17</v>
      </c>
      <c r="C56" s="118"/>
      <c r="D56" s="118"/>
      <c r="E56" s="117">
        <f t="shared" si="2"/>
        <v>0</v>
      </c>
      <c r="F56" s="118"/>
      <c r="G56" s="118"/>
      <c r="H56" s="117">
        <f t="shared" si="3"/>
        <v>0</v>
      </c>
      <c r="I56" s="30"/>
    </row>
    <row r="57" spans="1:12" x14ac:dyDescent="0.3">
      <c r="A57" s="120">
        <v>8</v>
      </c>
      <c r="B57" s="122" t="s">
        <v>18</v>
      </c>
      <c r="C57" s="119">
        <f>SUM(C58:C62)</f>
        <v>4023313.02</v>
      </c>
      <c r="D57" s="119">
        <f>SUM(D58:D62)</f>
        <v>4721644.7509000003</v>
      </c>
      <c r="E57" s="117">
        <f t="shared" si="2"/>
        <v>8744957.7708999999</v>
      </c>
      <c r="F57" s="119">
        <f>SUM(F58:F62)</f>
        <v>3408836.48</v>
      </c>
      <c r="G57" s="119">
        <f>SUM(G58:G62)</f>
        <v>4410959.6146999998</v>
      </c>
      <c r="H57" s="117">
        <f t="shared" si="3"/>
        <v>7819796.0946999993</v>
      </c>
      <c r="I57" s="30"/>
    </row>
    <row r="58" spans="1:12" x14ac:dyDescent="0.3">
      <c r="A58" s="120" t="s">
        <v>110</v>
      </c>
      <c r="B58" s="128" t="s">
        <v>212</v>
      </c>
      <c r="C58" s="118">
        <v>0</v>
      </c>
      <c r="D58" s="118">
        <v>0</v>
      </c>
      <c r="E58" s="117">
        <f t="shared" si="2"/>
        <v>0</v>
      </c>
      <c r="F58" s="118">
        <v>0</v>
      </c>
      <c r="G58" s="118">
        <v>0</v>
      </c>
      <c r="H58" s="117">
        <f t="shared" si="3"/>
        <v>0</v>
      </c>
      <c r="I58" s="30"/>
    </row>
    <row r="59" spans="1:12" x14ac:dyDescent="0.3">
      <c r="A59" s="120" t="s">
        <v>111</v>
      </c>
      <c r="B59" s="128" t="s">
        <v>213</v>
      </c>
      <c r="C59" s="118">
        <v>525475.71</v>
      </c>
      <c r="D59" s="118">
        <v>2135918.6521000001</v>
      </c>
      <c r="E59" s="117">
        <f t="shared" si="2"/>
        <v>2661394.3621</v>
      </c>
      <c r="F59" s="118">
        <v>288407.23</v>
      </c>
      <c r="G59" s="118">
        <v>2467398.4679</v>
      </c>
      <c r="H59" s="117">
        <f t="shared" si="3"/>
        <v>2755805.6979</v>
      </c>
    </row>
    <row r="60" spans="1:12" x14ac:dyDescent="0.3">
      <c r="A60" s="120" t="s">
        <v>112</v>
      </c>
      <c r="B60" s="128" t="s">
        <v>19</v>
      </c>
      <c r="C60" s="118">
        <v>0</v>
      </c>
      <c r="D60" s="118">
        <v>0</v>
      </c>
      <c r="E60" s="117">
        <f t="shared" si="2"/>
        <v>0</v>
      </c>
      <c r="F60" s="118">
        <v>0</v>
      </c>
      <c r="G60" s="118">
        <v>0</v>
      </c>
      <c r="H60" s="117">
        <f t="shared" si="3"/>
        <v>0</v>
      </c>
    </row>
    <row r="61" spans="1:12" x14ac:dyDescent="0.3">
      <c r="A61" s="120" t="s">
        <v>113</v>
      </c>
      <c r="B61" s="128" t="s">
        <v>214</v>
      </c>
      <c r="C61" s="118">
        <v>3497837.31</v>
      </c>
      <c r="D61" s="118">
        <v>2476653.8073999998</v>
      </c>
      <c r="E61" s="117">
        <f t="shared" si="2"/>
        <v>5974491.1173999999</v>
      </c>
      <c r="F61" s="118">
        <v>3120429.25</v>
      </c>
      <c r="G61" s="118">
        <v>1943561.1468</v>
      </c>
      <c r="H61" s="117">
        <f t="shared" si="3"/>
        <v>5063990.3968000002</v>
      </c>
    </row>
    <row r="62" spans="1:12" x14ac:dyDescent="0.3">
      <c r="A62" s="120" t="s">
        <v>114</v>
      </c>
      <c r="B62" s="128" t="s">
        <v>28</v>
      </c>
      <c r="C62" s="118">
        <v>0</v>
      </c>
      <c r="D62" s="118">
        <v>109072.2914</v>
      </c>
      <c r="E62" s="117">
        <f t="shared" si="2"/>
        <v>109072.2914</v>
      </c>
      <c r="F62" s="118">
        <v>0</v>
      </c>
      <c r="G62" s="118">
        <v>0</v>
      </c>
      <c r="H62" s="117">
        <f t="shared" si="3"/>
        <v>0</v>
      </c>
    </row>
    <row r="63" spans="1:12" x14ac:dyDescent="0.3">
      <c r="A63" s="120">
        <v>9</v>
      </c>
      <c r="B63" s="122" t="s">
        <v>29</v>
      </c>
      <c r="C63" s="119">
        <f>SUM(C64:C67)</f>
        <v>648</v>
      </c>
      <c r="D63" s="119">
        <f>SUM(D64:D67)</f>
        <v>0</v>
      </c>
      <c r="E63" s="117">
        <f t="shared" si="2"/>
        <v>648</v>
      </c>
      <c r="F63" s="119">
        <f>SUM(F64:F67)</f>
        <v>564</v>
      </c>
      <c r="G63" s="119">
        <f>SUM(G64:G67)</f>
        <v>0</v>
      </c>
      <c r="H63" s="117">
        <f t="shared" si="3"/>
        <v>564</v>
      </c>
    </row>
    <row r="64" spans="1:12" x14ac:dyDescent="0.3">
      <c r="A64" s="120" t="s">
        <v>115</v>
      </c>
      <c r="B64" s="128" t="s">
        <v>7</v>
      </c>
      <c r="C64" s="118"/>
      <c r="D64" s="118"/>
      <c r="E64" s="117">
        <f t="shared" si="2"/>
        <v>0</v>
      </c>
      <c r="F64" s="118"/>
      <c r="G64" s="118"/>
      <c r="H64" s="117">
        <f t="shared" si="3"/>
        <v>0</v>
      </c>
    </row>
    <row r="65" spans="1:8" x14ac:dyDescent="0.3">
      <c r="A65" s="120" t="s">
        <v>116</v>
      </c>
      <c r="B65" s="128" t="s">
        <v>14</v>
      </c>
      <c r="C65" s="118"/>
      <c r="D65" s="118"/>
      <c r="E65" s="117">
        <f t="shared" si="2"/>
        <v>0</v>
      </c>
      <c r="F65" s="118"/>
      <c r="G65" s="118"/>
      <c r="H65" s="117">
        <f t="shared" si="3"/>
        <v>0</v>
      </c>
    </row>
    <row r="66" spans="1:8" x14ac:dyDescent="0.3">
      <c r="A66" s="120" t="s">
        <v>117</v>
      </c>
      <c r="B66" s="128" t="s">
        <v>30</v>
      </c>
      <c r="C66" s="118">
        <v>648</v>
      </c>
      <c r="D66" s="118">
        <v>0</v>
      </c>
      <c r="E66" s="117">
        <f t="shared" si="2"/>
        <v>648</v>
      </c>
      <c r="F66" s="118">
        <v>564</v>
      </c>
      <c r="G66" s="118">
        <v>0</v>
      </c>
      <c r="H66" s="117">
        <f t="shared" si="3"/>
        <v>564</v>
      </c>
    </row>
    <row r="67" spans="1:8" x14ac:dyDescent="0.3">
      <c r="A67" s="120" t="s">
        <v>118</v>
      </c>
      <c r="B67" s="128" t="s">
        <v>15</v>
      </c>
      <c r="C67" s="118"/>
      <c r="D67" s="118"/>
      <c r="E67" s="117">
        <f t="shared" si="2"/>
        <v>0</v>
      </c>
      <c r="F67" s="118"/>
      <c r="G67" s="118"/>
      <c r="H67" s="117">
        <f t="shared" si="3"/>
        <v>0</v>
      </c>
    </row>
    <row r="68" spans="1:8" x14ac:dyDescent="0.3">
      <c r="A68" s="120">
        <v>10</v>
      </c>
      <c r="B68" s="122" t="s">
        <v>163</v>
      </c>
      <c r="C68" s="119">
        <f>C6+C27+C35+C39+C43+C48+C53+C57+C63</f>
        <v>584642825.44000006</v>
      </c>
      <c r="D68" s="119">
        <f>D6+D27+D35+D39+D43+D48+D53+D57+D63</f>
        <v>3245937110.1962008</v>
      </c>
      <c r="E68" s="117">
        <f>C68+D68</f>
        <v>3830579935.6362009</v>
      </c>
      <c r="F68" s="119">
        <f>F6+F27+F35+F39+F43+F48+F53+F57+F63</f>
        <v>702577918.61000001</v>
      </c>
      <c r="G68" s="119">
        <f>G6+G27+G35+G39+G43+G48+G53+G57+G63</f>
        <v>2653654882.8436995</v>
      </c>
      <c r="H68" s="117">
        <f>F68+G68</f>
        <v>3356232801.4536996</v>
      </c>
    </row>
    <row r="70" spans="1:8" x14ac:dyDescent="0.3">
      <c r="A70" s="23" t="str">
        <f>'RC'!A42</f>
        <v>*</v>
      </c>
      <c r="B70" s="23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1" spans="1:8" x14ac:dyDescent="0.3">
      <c r="A71" s="23" t="s">
        <v>221</v>
      </c>
      <c r="B71" s="23" t="s">
        <v>222</v>
      </c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Normal="100" workbookViewId="0">
      <selection activeCell="B25" sqref="B25"/>
    </sheetView>
  </sheetViews>
  <sheetFormatPr defaultRowHeight="17.25" customHeight="1" x14ac:dyDescent="0.3"/>
  <cols>
    <col min="1" max="1" width="5.28515625" style="22" customWidth="1"/>
    <col min="2" max="2" width="71.140625" style="22" customWidth="1"/>
    <col min="3" max="3" width="17.42578125" style="22" customWidth="1"/>
    <col min="4" max="4" width="23.5703125" style="22" customWidth="1"/>
    <col min="5" max="8" width="12.7109375" style="22" customWidth="1"/>
    <col min="9" max="16384" width="9.140625" style="22"/>
  </cols>
  <sheetData>
    <row r="2" spans="1:4" ht="17.25" customHeight="1" x14ac:dyDescent="0.3">
      <c r="A2" s="7" t="s">
        <v>120</v>
      </c>
      <c r="B2" s="25" t="str">
        <f>'RC'!B1</f>
        <v>სს "ბაზისბანკი"</v>
      </c>
      <c r="C2" s="3"/>
      <c r="D2" s="39"/>
    </row>
    <row r="3" spans="1:4" ht="17.25" customHeight="1" x14ac:dyDescent="0.3">
      <c r="A3" s="7" t="s">
        <v>132</v>
      </c>
      <c r="B3" s="131">
        <f>'RC'!B2</f>
        <v>42643</v>
      </c>
      <c r="C3" s="3"/>
      <c r="D3" s="40"/>
    </row>
    <row r="4" spans="1:4" ht="17.25" customHeight="1" thickBot="1" x14ac:dyDescent="0.35">
      <c r="B4" s="41" t="s">
        <v>224</v>
      </c>
      <c r="C4" s="3"/>
      <c r="D4" s="42"/>
    </row>
    <row r="5" spans="1:4" ht="36" x14ac:dyDescent="0.35">
      <c r="A5" s="43"/>
      <c r="B5" s="44"/>
      <c r="C5" s="45" t="s">
        <v>135</v>
      </c>
      <c r="D5" s="46" t="s">
        <v>147</v>
      </c>
    </row>
    <row r="6" spans="1:4" ht="17.25" customHeight="1" x14ac:dyDescent="0.3">
      <c r="A6" s="47"/>
      <c r="B6" s="48" t="s">
        <v>33</v>
      </c>
      <c r="C6" s="49"/>
      <c r="D6" s="50"/>
    </row>
    <row r="7" spans="1:4" ht="17.25" customHeight="1" x14ac:dyDescent="0.3">
      <c r="A7" s="47">
        <v>1</v>
      </c>
      <c r="B7" s="51" t="s">
        <v>179</v>
      </c>
      <c r="C7" s="52">
        <v>0.20522934794545009</v>
      </c>
      <c r="D7" s="53">
        <v>0.19509479522354164</v>
      </c>
    </row>
    <row r="8" spans="1:4" ht="17.25" customHeight="1" x14ac:dyDescent="0.3">
      <c r="A8" s="47">
        <v>2</v>
      </c>
      <c r="B8" s="51" t="s">
        <v>180</v>
      </c>
      <c r="C8" s="52">
        <v>0.23624357917048738</v>
      </c>
      <c r="D8" s="53">
        <v>0.22030698542621033</v>
      </c>
    </row>
    <row r="9" spans="1:4" ht="17.25" customHeight="1" x14ac:dyDescent="0.3">
      <c r="A9" s="47">
        <v>3</v>
      </c>
      <c r="B9" s="54" t="s">
        <v>41</v>
      </c>
      <c r="C9" s="52">
        <v>0.83147578032398317</v>
      </c>
      <c r="D9" s="53">
        <v>0.8197776532248503</v>
      </c>
    </row>
    <row r="10" spans="1:4" ht="17.25" customHeight="1" x14ac:dyDescent="0.3">
      <c r="A10" s="47">
        <v>4</v>
      </c>
      <c r="B10" s="54" t="s">
        <v>37</v>
      </c>
      <c r="C10" s="52">
        <v>0.15562618870723274</v>
      </c>
      <c r="D10" s="53">
        <v>0.10412773128018329</v>
      </c>
    </row>
    <row r="11" spans="1:4" ht="17.25" customHeight="1" x14ac:dyDescent="0.3">
      <c r="A11" s="47"/>
      <c r="B11" s="55" t="s">
        <v>31</v>
      </c>
      <c r="C11" s="52"/>
      <c r="D11" s="53"/>
    </row>
    <row r="12" spans="1:4" ht="17.25" customHeight="1" x14ac:dyDescent="0.3">
      <c r="A12" s="47">
        <v>5</v>
      </c>
      <c r="B12" s="54" t="s">
        <v>38</v>
      </c>
      <c r="C12" s="52">
        <v>8.5265271223235142E-2</v>
      </c>
      <c r="D12" s="53">
        <v>7.7324795180958222E-2</v>
      </c>
    </row>
    <row r="13" spans="1:4" ht="17.25" customHeight="1" x14ac:dyDescent="0.3">
      <c r="A13" s="47">
        <v>6</v>
      </c>
      <c r="B13" s="54" t="s">
        <v>50</v>
      </c>
      <c r="C13" s="52">
        <v>3.4825372399044277E-2</v>
      </c>
      <c r="D13" s="53">
        <v>2.8884425698681999E-2</v>
      </c>
    </row>
    <row r="14" spans="1:4" ht="17.25" customHeight="1" x14ac:dyDescent="0.3">
      <c r="A14" s="47">
        <v>7</v>
      </c>
      <c r="B14" s="54" t="s">
        <v>39</v>
      </c>
      <c r="C14" s="52">
        <v>4.1190108514165893E-2</v>
      </c>
      <c r="D14" s="53">
        <v>4.0159215813870379E-2</v>
      </c>
    </row>
    <row r="15" spans="1:4" ht="17.25" customHeight="1" x14ac:dyDescent="0.3">
      <c r="A15" s="47">
        <v>8</v>
      </c>
      <c r="B15" s="54" t="s">
        <v>40</v>
      </c>
      <c r="C15" s="52">
        <v>5.0439898824190872E-2</v>
      </c>
      <c r="D15" s="53">
        <v>4.8440369482276216E-2</v>
      </c>
    </row>
    <row r="16" spans="1:4" ht="17.25" customHeight="1" x14ac:dyDescent="0.3">
      <c r="A16" s="47">
        <v>9</v>
      </c>
      <c r="B16" s="54" t="s">
        <v>35</v>
      </c>
      <c r="C16" s="56">
        <v>3.3358205167804057E-2</v>
      </c>
      <c r="D16" s="53">
        <v>1.5901544598170426E-2</v>
      </c>
    </row>
    <row r="17" spans="1:4" ht="17.25" customHeight="1" x14ac:dyDescent="0.3">
      <c r="A17" s="47">
        <v>10</v>
      </c>
      <c r="B17" s="54" t="s">
        <v>36</v>
      </c>
      <c r="C17" s="56">
        <v>0.15831583150421491</v>
      </c>
      <c r="D17" s="53">
        <v>8.3910553243511682E-2</v>
      </c>
    </row>
    <row r="18" spans="1:4" ht="17.25" customHeight="1" x14ac:dyDescent="0.3">
      <c r="A18" s="47"/>
      <c r="B18" s="55" t="s">
        <v>42</v>
      </c>
      <c r="C18" s="52"/>
      <c r="D18" s="53"/>
    </row>
    <row r="19" spans="1:4" ht="17.25" customHeight="1" x14ac:dyDescent="0.3">
      <c r="A19" s="47">
        <v>11</v>
      </c>
      <c r="B19" s="54" t="s">
        <v>43</v>
      </c>
      <c r="C19" s="52">
        <v>4.6065127916543873E-2</v>
      </c>
      <c r="D19" s="53">
        <v>4.2263367761837763E-2</v>
      </c>
    </row>
    <row r="20" spans="1:4" ht="17.25" customHeight="1" x14ac:dyDescent="0.3">
      <c r="A20" s="47">
        <v>12</v>
      </c>
      <c r="B20" s="54" t="s">
        <v>44</v>
      </c>
      <c r="C20" s="52">
        <v>4.940281398634528E-2</v>
      </c>
      <c r="D20" s="53">
        <v>4.7767157645382904E-2</v>
      </c>
    </row>
    <row r="21" spans="1:4" ht="17.25" customHeight="1" x14ac:dyDescent="0.3">
      <c r="A21" s="47">
        <v>13</v>
      </c>
      <c r="B21" s="54" t="s">
        <v>45</v>
      </c>
      <c r="C21" s="52">
        <v>0.67386956547566101</v>
      </c>
      <c r="D21" s="53">
        <v>0.58772274960504256</v>
      </c>
    </row>
    <row r="22" spans="1:4" ht="17.25" customHeight="1" x14ac:dyDescent="0.3">
      <c r="A22" s="47">
        <v>14</v>
      </c>
      <c r="B22" s="54" t="s">
        <v>46</v>
      </c>
      <c r="C22" s="52">
        <v>0.59233527165622302</v>
      </c>
      <c r="D22" s="53">
        <v>0.52946307208247267</v>
      </c>
    </row>
    <row r="23" spans="1:4" ht="17.25" customHeight="1" x14ac:dyDescent="0.3">
      <c r="A23" s="47">
        <v>15</v>
      </c>
      <c r="B23" s="54" t="s">
        <v>47</v>
      </c>
      <c r="C23" s="52">
        <v>-4.0103643213609479E-2</v>
      </c>
      <c r="D23" s="53">
        <v>0.627038778695163</v>
      </c>
    </row>
    <row r="24" spans="1:4" ht="17.25" customHeight="1" x14ac:dyDescent="0.3">
      <c r="A24" s="47"/>
      <c r="B24" s="55" t="s">
        <v>32</v>
      </c>
      <c r="C24" s="52"/>
      <c r="D24" s="53"/>
    </row>
    <row r="25" spans="1:4" ht="17.25" customHeight="1" x14ac:dyDescent="0.3">
      <c r="A25" s="47">
        <v>16</v>
      </c>
      <c r="B25" s="54" t="s">
        <v>34</v>
      </c>
      <c r="C25" s="52">
        <v>0.41780246627821827</v>
      </c>
      <c r="D25" s="53">
        <v>0.31664899543751163</v>
      </c>
    </row>
    <row r="26" spans="1:4" ht="17.25" customHeight="1" x14ac:dyDescent="0.3">
      <c r="A26" s="47">
        <v>17</v>
      </c>
      <c r="B26" s="54" t="s">
        <v>48</v>
      </c>
      <c r="C26" s="52">
        <v>0.77203602338955413</v>
      </c>
      <c r="D26" s="53">
        <v>0.6677458081461809</v>
      </c>
    </row>
    <row r="27" spans="1:4" ht="17.25" customHeight="1" thickBot="1" x14ac:dyDescent="0.35">
      <c r="A27" s="57">
        <v>18</v>
      </c>
      <c r="B27" s="58" t="s">
        <v>49</v>
      </c>
      <c r="C27" s="59">
        <v>0.26371541177387287</v>
      </c>
      <c r="D27" s="60">
        <v>0.20374423586951607</v>
      </c>
    </row>
    <row r="28" spans="1:4" ht="17.25" customHeight="1" x14ac:dyDescent="0.3">
      <c r="A28" s="61"/>
      <c r="B28" s="62"/>
      <c r="C28" s="61"/>
      <c r="D28" s="61"/>
    </row>
    <row r="29" spans="1:4" ht="17.25" customHeight="1" x14ac:dyDescent="0.3">
      <c r="A29" s="22" t="str">
        <f>'RC'!A42</f>
        <v>*</v>
      </c>
      <c r="B29" s="22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61"/>
    </row>
    <row r="30" spans="1:4" ht="17.25" customHeight="1" x14ac:dyDescent="0.3">
      <c r="A30" s="61"/>
      <c r="B30" s="20"/>
      <c r="C30" s="61"/>
      <c r="D30" s="61"/>
    </row>
    <row r="31" spans="1:4" ht="17.25" customHeight="1" x14ac:dyDescent="0.3">
      <c r="A31" s="61"/>
      <c r="B31" s="20"/>
      <c r="C31" s="63"/>
      <c r="D31" s="61"/>
    </row>
    <row r="32" spans="1:4" ht="17.25" customHeight="1" x14ac:dyDescent="0.3">
      <c r="A32" s="61"/>
      <c r="B32" s="62"/>
      <c r="C32" s="61"/>
      <c r="D32" s="61"/>
    </row>
    <row r="33" spans="1:5" ht="17.25" customHeight="1" x14ac:dyDescent="0.3">
      <c r="A33" s="61"/>
      <c r="B33" s="62"/>
      <c r="C33" s="61"/>
      <c r="D33" s="61"/>
    </row>
    <row r="34" spans="1:5" ht="17.25" customHeight="1" x14ac:dyDescent="0.3">
      <c r="A34" s="61"/>
      <c r="B34" s="62"/>
      <c r="C34" s="61"/>
      <c r="D34" s="61"/>
    </row>
    <row r="35" spans="1:5" ht="17.25" customHeight="1" x14ac:dyDescent="0.3">
      <c r="A35" s="61"/>
      <c r="B35" s="62"/>
      <c r="C35" s="61"/>
      <c r="D35" s="61"/>
    </row>
    <row r="36" spans="1:5" ht="17.25" customHeight="1" x14ac:dyDescent="0.3">
      <c r="A36" s="61"/>
      <c r="B36" s="62"/>
      <c r="C36" s="61"/>
      <c r="D36" s="61"/>
    </row>
    <row r="37" spans="1:5" ht="17.25" customHeight="1" x14ac:dyDescent="0.3">
      <c r="A37" s="61"/>
      <c r="B37" s="62"/>
      <c r="C37" s="63"/>
      <c r="D37" s="61"/>
    </row>
    <row r="38" spans="1:5" ht="17.25" customHeight="1" x14ac:dyDescent="0.3">
      <c r="C38" s="61"/>
      <c r="D38" s="61"/>
      <c r="E38" s="61"/>
    </row>
    <row r="39" spans="1:5" ht="17.25" customHeight="1" x14ac:dyDescent="0.3">
      <c r="C39" s="63"/>
      <c r="D39" s="61"/>
      <c r="E39" s="61"/>
    </row>
    <row r="40" spans="1:5" ht="17.25" customHeight="1" x14ac:dyDescent="0.3">
      <c r="C40" s="61"/>
      <c r="D40" s="61"/>
      <c r="E40" s="61"/>
    </row>
    <row r="41" spans="1:5" ht="17.25" customHeight="1" x14ac:dyDescent="0.3">
      <c r="B41" s="64"/>
      <c r="C41" s="63"/>
      <c r="D41" s="61"/>
      <c r="E41" s="61"/>
    </row>
    <row r="42" spans="1:5" ht="17.25" customHeight="1" x14ac:dyDescent="0.3">
      <c r="B42" s="65"/>
      <c r="C42" s="61"/>
      <c r="D42" s="61"/>
      <c r="E42" s="61"/>
    </row>
    <row r="43" spans="1:5" ht="17.25" customHeight="1" x14ac:dyDescent="0.3">
      <c r="C43" s="61"/>
      <c r="D43" s="61"/>
      <c r="E43" s="61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C22" sqref="C22"/>
    </sheetView>
  </sheetViews>
  <sheetFormatPr defaultRowHeight="15" x14ac:dyDescent="0.3"/>
  <cols>
    <col min="1" max="1" width="7.7109375" style="22" bestFit="1" customWidth="1"/>
    <col min="2" max="2" width="53" style="22" customWidth="1"/>
    <col min="3" max="8" width="12.7109375" style="22" customWidth="1"/>
    <col min="9" max="16384" width="9.140625" style="22"/>
  </cols>
  <sheetData>
    <row r="1" spans="1:3" x14ac:dyDescent="0.3">
      <c r="A1" s="7" t="s">
        <v>120</v>
      </c>
      <c r="B1" s="22" t="str">
        <f>'RC'!B1</f>
        <v>სს "ბაზისბანკი"</v>
      </c>
      <c r="C1" s="25"/>
    </row>
    <row r="2" spans="1:3" x14ac:dyDescent="0.3">
      <c r="A2" s="7" t="s">
        <v>132</v>
      </c>
      <c r="B2" s="132">
        <f>'RC'!B2</f>
        <v>42643</v>
      </c>
      <c r="C2" s="32"/>
    </row>
    <row r="3" spans="1:3" x14ac:dyDescent="0.3">
      <c r="A3" s="7"/>
      <c r="B3" s="132"/>
      <c r="C3" s="32"/>
    </row>
    <row r="4" spans="1:3" ht="31.5" thickBot="1" x14ac:dyDescent="0.35">
      <c r="A4" s="62"/>
      <c r="B4" s="66" t="s">
        <v>54</v>
      </c>
      <c r="C4" s="67"/>
    </row>
    <row r="5" spans="1:3" x14ac:dyDescent="0.3">
      <c r="A5" s="43"/>
      <c r="B5" s="150" t="s">
        <v>52</v>
      </c>
      <c r="C5" s="151"/>
    </row>
    <row r="6" spans="1:3" x14ac:dyDescent="0.3">
      <c r="A6" s="47">
        <v>1</v>
      </c>
      <c r="B6" s="152" t="s">
        <v>226</v>
      </c>
      <c r="C6" s="153"/>
    </row>
    <row r="7" spans="1:3" x14ac:dyDescent="0.3">
      <c r="A7" s="47">
        <v>2</v>
      </c>
      <c r="B7" s="152" t="s">
        <v>227</v>
      </c>
      <c r="C7" s="153"/>
    </row>
    <row r="8" spans="1:3" x14ac:dyDescent="0.3">
      <c r="A8" s="47">
        <v>3</v>
      </c>
      <c r="B8" s="152" t="s">
        <v>228</v>
      </c>
      <c r="C8" s="153"/>
    </row>
    <row r="9" spans="1:3" x14ac:dyDescent="0.3">
      <c r="A9" s="47">
        <v>4</v>
      </c>
      <c r="B9" s="152" t="s">
        <v>229</v>
      </c>
      <c r="C9" s="153"/>
    </row>
    <row r="10" spans="1:3" x14ac:dyDescent="0.3">
      <c r="A10" s="47">
        <v>5</v>
      </c>
      <c r="B10" s="152" t="s">
        <v>230</v>
      </c>
      <c r="C10" s="153"/>
    </row>
    <row r="11" spans="1:3" x14ac:dyDescent="0.3">
      <c r="A11" s="155"/>
      <c r="B11" s="156"/>
      <c r="C11" s="157"/>
    </row>
    <row r="12" spans="1:3" x14ac:dyDescent="0.3">
      <c r="A12" s="47"/>
      <c r="B12" s="154" t="s">
        <v>53</v>
      </c>
      <c r="C12" s="153"/>
    </row>
    <row r="13" spans="1:3" x14ac:dyDescent="0.3">
      <c r="A13" s="47">
        <v>1</v>
      </c>
      <c r="B13" s="152" t="s">
        <v>229</v>
      </c>
      <c r="C13" s="153"/>
    </row>
    <row r="14" spans="1:3" x14ac:dyDescent="0.3">
      <c r="A14" s="47">
        <v>2</v>
      </c>
      <c r="B14" s="152" t="s">
        <v>231</v>
      </c>
      <c r="C14" s="153"/>
    </row>
    <row r="15" spans="1:3" x14ac:dyDescent="0.3">
      <c r="A15" s="47">
        <v>3</v>
      </c>
      <c r="B15" s="152" t="s">
        <v>232</v>
      </c>
      <c r="C15" s="153"/>
    </row>
    <row r="16" spans="1:3" x14ac:dyDescent="0.3">
      <c r="A16" s="47">
        <v>4</v>
      </c>
      <c r="B16" s="152" t="s">
        <v>233</v>
      </c>
      <c r="C16" s="153"/>
    </row>
    <row r="17" spans="1:3" x14ac:dyDescent="0.3">
      <c r="A17" s="47">
        <v>5</v>
      </c>
      <c r="B17" s="152" t="s">
        <v>230</v>
      </c>
      <c r="C17" s="153"/>
    </row>
    <row r="18" spans="1:3" x14ac:dyDescent="0.3">
      <c r="A18" s="47"/>
      <c r="B18" s="152"/>
      <c r="C18" s="153"/>
    </row>
    <row r="19" spans="1:3" x14ac:dyDescent="0.3">
      <c r="A19" s="47"/>
      <c r="B19" s="152"/>
      <c r="C19" s="153"/>
    </row>
    <row r="20" spans="1:3" x14ac:dyDescent="0.3">
      <c r="A20" s="47"/>
      <c r="B20" s="152"/>
      <c r="C20" s="153"/>
    </row>
    <row r="21" spans="1:3" ht="36.75" customHeight="1" x14ac:dyDescent="0.3">
      <c r="A21" s="47"/>
      <c r="B21" s="154" t="s">
        <v>51</v>
      </c>
      <c r="C21" s="158"/>
    </row>
    <row r="22" spans="1:3" x14ac:dyDescent="0.3">
      <c r="A22" s="47">
        <v>1</v>
      </c>
      <c r="B22" s="68" t="s">
        <v>234</v>
      </c>
      <c r="C22" s="69">
        <v>0.9230478492710813</v>
      </c>
    </row>
    <row r="23" spans="1:3" x14ac:dyDescent="0.3">
      <c r="A23" s="47">
        <v>2</v>
      </c>
      <c r="B23" s="68" t="s">
        <v>235</v>
      </c>
      <c r="C23" s="69">
        <v>6.9688777244111808E-2</v>
      </c>
    </row>
    <row r="24" spans="1:3" x14ac:dyDescent="0.3">
      <c r="A24" s="47"/>
      <c r="B24" s="68"/>
      <c r="C24" s="69"/>
    </row>
    <row r="25" spans="1:3" x14ac:dyDescent="0.3">
      <c r="A25" s="47"/>
      <c r="B25" s="68"/>
      <c r="C25" s="69"/>
    </row>
    <row r="26" spans="1:3" x14ac:dyDescent="0.3">
      <c r="A26" s="47"/>
      <c r="B26" s="68"/>
      <c r="C26" s="69"/>
    </row>
    <row r="27" spans="1:3" x14ac:dyDescent="0.3">
      <c r="A27" s="47"/>
      <c r="B27" s="68"/>
      <c r="C27" s="69"/>
    </row>
    <row r="28" spans="1:3" ht="51.75" customHeight="1" x14ac:dyDescent="0.3">
      <c r="A28" s="47"/>
      <c r="B28" s="159" t="s">
        <v>119</v>
      </c>
      <c r="C28" s="160"/>
    </row>
    <row r="29" spans="1:3" x14ac:dyDescent="0.3">
      <c r="A29" s="47">
        <v>1</v>
      </c>
      <c r="B29" s="68" t="s">
        <v>236</v>
      </c>
      <c r="C29" s="69">
        <v>0.92216172333578106</v>
      </c>
    </row>
    <row r="30" spans="1:3" x14ac:dyDescent="0.3">
      <c r="A30" s="47">
        <v>2</v>
      </c>
      <c r="B30" s="68" t="s">
        <v>235</v>
      </c>
      <c r="C30" s="69">
        <v>6.9688777244111808E-2</v>
      </c>
    </row>
    <row r="31" spans="1:3" ht="15.75" thickBot="1" x14ac:dyDescent="0.35">
      <c r="A31" s="57"/>
      <c r="B31" s="70"/>
      <c r="C31" s="71"/>
    </row>
    <row r="33" spans="2:3" ht="24" customHeight="1" x14ac:dyDescent="0.3">
      <c r="B33" s="161"/>
      <c r="C33" s="161"/>
    </row>
  </sheetData>
  <mergeCells count="19">
    <mergeCell ref="B21:C21"/>
    <mergeCell ref="B28:C28"/>
    <mergeCell ref="B33:C33"/>
    <mergeCell ref="B15:C15"/>
    <mergeCell ref="B16:C16"/>
    <mergeCell ref="B17:C17"/>
    <mergeCell ref="B18:C18"/>
    <mergeCell ref="B19:C19"/>
    <mergeCell ref="B20:C20"/>
    <mergeCell ref="B5:C5"/>
    <mergeCell ref="B6:C6"/>
    <mergeCell ref="B7:C7"/>
    <mergeCell ref="B8:C8"/>
    <mergeCell ref="B14:C14"/>
    <mergeCell ref="B12:C12"/>
    <mergeCell ref="B10:C10"/>
    <mergeCell ref="B9:C9"/>
    <mergeCell ref="B13:C13"/>
    <mergeCell ref="A11:C11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vF7KHOfldpEvwHZY11pnviUqgS0=</DigestValue>
    </Reference>
    <Reference Type="http://www.w3.org/2000/09/xmldsig#Object" URI="#idOfficeObject">
      <DigestMethod Algorithm="http://www.w3.org/2000/09/xmldsig#sha1"/>
      <DigestValue>I6ls6/AB4RNAXK3kBYq4dzQa0as=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tzvUs/4zAchDwR0Z2AFcKNi9jbs=</DigestValue>
    </Reference>
  </SignedInfo>
  <SignatureValue>O81C0PR657fbdSnsUDdmFwexj1al/YeKQbUs20BtQ/iH2jabKOjZerVCE/kP/8LOQyRlOOLp97k7
0nNDydUUbiL0S3aVRy5xQS3NiE7RmEYBJ0kAijR/91u2C6dOzO9XzK3KzPkz4KDbUmjWdFXBh93M
Mv8AgnhxB/wZ5p+foAb5pZc29D8B1yhwroN2+SLR09uUZzBr08pFXwtv/TsTqs1/0P8eF4pFrwCr
e17a26dFuHTxN+FCjVOdEasnnf28Sj3u+S7T4kSiXJQNHpOF2CFa3LKsXHH8Pbe8WBBTSc+zhSpK
qHPBpwYBqsI5K8OSMwxQWVGWpfKcL2AmzEaCDA==</SignatureValue>
  <KeyInfo>
    <X509Data>
      <X509Certificate>MIIGOTCCBSGgAwIBAgIKGJpq1gABAAARdDANBgkqhkiG9w0BAQUFADBKMRIwEAYKCZImiZPyLGQBGRYCZ2UxEzARBgoJkiaJk/IsZAEZFgNuYmcxHzAdBgNVBAMTFk5CRyBDbGFzcyAyIElOVCBTdWIgQ0EwHhcNMTUwNzA2MTI0MjUzWhcNMTcwMjEyMDkxOTIzWjA3MRYwFAYDVQQKEw1KU0MgQkFTSVNCQU5LMR0wGwYDVQQDExRCQlMgLSBNYWlhIEthY2hhcmF2YTCCASIwDQYJKoZIhvcNAQEBBQADggEPADCCAQoCggEBAOTEP/aRuElU4gQu0qPx5cO95PhUrX2kqDI1B7c93z2Z/aGKA0ecc6+rfth+3J5U0C4juh3sAslFIHRONkWomGwytxTrRJEU09XjNU4pt68mK5PKI8gSYP39u1YaKE6mMeL8IdLolVo6du1kodZrHlM6rhx47SsOMwTYnSrOelCqI5CW0gKorvCH1q2ce9j6Cu8IkCwzAOOFuCN7bELyj+mYXB44kmXPptQxBCQKU44IZNL4A4d34YG5Vbal5BHiF9kt7DAAn8HP7huLjZ8hb6WFgspJE7YtcfoqtQmdnoeqbyIUUNHlvsCuKbbADEB06m2JQWjO/z05qH3miezp87cCAwEAAaOCAzIwggMuMDwGCSsGAQQBgjcVBwQvMC0GJSsGAQQBgjcVCOayYION9USGgZkJg7ihSoO+hHEEg8SRM4SDiF0CAWQCARswHQYDVR0lBBYwFAYIKwYBBQUHAwIGCCsGAQUFBwMEMAsGA1UdDwQEAwIHgDAnBgkrBgEEAYI3FQoEGjAYMAoGCCsGAQUFBwMCMAoGCCsGAQUFBwMEMB0GA1UdDgQWBBT7XDRJM8JsN2opIhoLPkE0m1o//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Vu4RZ82P1hc5hj0jgLtBBZT09+tfrVHogGBVn5HXx4+aKTk+F2pQ5jggRgwLMnvnRtjG6JZlyX8LFN/8FLw4mgTT86021uB6CXGFjbtXTvkIUgDhsoDZC6liM33q9WeFxim4bqCl1bkI8J+xuJ17YzTiAUttzcRL5pcY44C79MCY0AUxu6bG1PzGX04QSqtrp6BfBEPI81/iXITADHCgPb7WNkia5O07RsXeJTfcPx7i8pF+ZmqCT4YomA+oDcwnvPUGWIP60kjaZgMOmScWhMUpc1fhFqXd6tnMFXNBAGf3sWMQ8QrrSPJUhAEVuIGaWU9E2lJyDx80FZecFybL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8aS22mpQuWa0/GVzHzgOsHhxIaY=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O5Uv04sdwfUYMNkYf3S9K62AmhI=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O5Uv04sdwfUYMNkYf3S9K62AmhI=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O5Uv04sdwfUYMNkYf3S9K62AmhI=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O5Uv04sdwfUYMNkYf3S9K62AmhI=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O5Uv04sdwfUYMNkYf3S9K62AmhI=</DigestValue>
      </Reference>
      <Reference URI="/xl/sharedStrings.xml?ContentType=application/vnd.openxmlformats-officedocument.spreadsheetml.sharedStrings+xml">
        <DigestMethod Algorithm="http://www.w3.org/2000/09/xmldsig#sha1"/>
        <DigestValue>4cexYLh+qqQyeF2jb3rQw/Q55jc=</DigestValue>
      </Reference>
      <Reference URI="/xl/styles.xml?ContentType=application/vnd.openxmlformats-officedocument.spreadsheetml.styles+xml">
        <DigestMethod Algorithm="http://www.w3.org/2000/09/xmldsig#sha1"/>
        <DigestValue>qFa7qu2ktXs3P60yqkXwYGYMifE=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x5gbwiqPKqYBjkZRtIx9QuxjW6Q=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SLO/N6Z6UEocI+niJ7/pbQ61lfE=</DigestValue>
      </Reference>
      <Reference URI="/xl/worksheets/sheet2.xml?ContentType=application/vnd.openxmlformats-officedocument.spreadsheetml.worksheet+xml">
        <DigestMethod Algorithm="http://www.w3.org/2000/09/xmldsig#sha1"/>
        <DigestValue>aTNGVeFKeRXLEi37JEY2d1Ut6lk=</DigestValue>
      </Reference>
      <Reference URI="/xl/worksheets/sheet3.xml?ContentType=application/vnd.openxmlformats-officedocument.spreadsheetml.worksheet+xml">
        <DigestMethod Algorithm="http://www.w3.org/2000/09/xmldsig#sha1"/>
        <DigestValue>V7Xq3JSiCnwyv5NoiUvAGjgX/+g=</DigestValue>
      </Reference>
      <Reference URI="/xl/worksheets/sheet4.xml?ContentType=application/vnd.openxmlformats-officedocument.spreadsheetml.worksheet+xml">
        <DigestMethod Algorithm="http://www.w3.org/2000/09/xmldsig#sha1"/>
        <DigestValue>3VwlkRko7Nt7yBaxfGGFAxAyKIs=</DigestValue>
      </Reference>
      <Reference URI="/xl/worksheets/sheet5.xml?ContentType=application/vnd.openxmlformats-officedocument.spreadsheetml.worksheet+xml">
        <DigestMethod Algorithm="http://www.w3.org/2000/09/xmldsig#sha1"/>
        <DigestValue>sf63diHutu1oKCi1wwNP3Hh5tr4=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2016-10-26T06:55:24Z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6.1</WindowsVersion>
          <OfficeVersion>15.0</OfficeVersion>
          <ApplicationVersion>15.0</ApplicationVersion>
          <Monitors>2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2016-10-26T06:55:24Z</xd:SigningTime>
          <xd:SigningCertificate>
            <xd:Cert>
              <xd:CertDigest>
                <DigestMethod Algorithm="http://www.w3.org/2000/09/xmldsig#sha1"/>
                <DigestValue>ARcK68e0vuUlxodbxmrFPyJjPyI=</DigestValue>
              </xd:CertDigest>
              <xd:IssuerSerial>
                <X509IssuerName>CN=NBG Class 2 INT Sub CA, DC=nbg, DC=ge</X509IssuerName>
                <X509SerialNumber>116185292516840087490932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NBG Report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HG0B3bYpVgJZobakhM/9RKE++Xw=</DigestValue>
    </Reference>
    <Reference Type="http://www.w3.org/2000/09/xmldsig#Object" URI="#idOfficeObject">
      <DigestMethod Algorithm="http://www.w3.org/2000/09/xmldsig#sha1"/>
      <DigestValue>I6ls6/AB4RNAXK3kBYq4dzQa0as=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QhUlb22lK3TvOZz+YExd5RRFxCQ=</DigestValue>
    </Reference>
  </SignedInfo>
  <SignatureValue>Zci1kud4eIVj0EGcRgHaWxUC2B6LVStoTfFU42jAJrxPdJrCcFZfJJaRbCiNuk6lv4RjEeqGnZbV
KkknG5GTESrH24XZMHg7HsjnLLmBClIuGc8+/NDnEuxQVjQEsu0aggs1ozw/mAB+AjHo/EHzDdL2
ztbN+8Fjv+Wbwev7pCWv4uwm9LToM7r0i1AdNE+9ecnvcASKdTETRpBNnpfsR1N+Lxz7vZrQbyuz
ZCRTDop4U+wNU5kJTZrzqckIy1ZZwQS6djsrwJ8uuywWLgeqnjwZFoBGpapx5hxwI3RHfeJFqvCr
WGkm55jCGAmWBmedu0+QensGbdqX8/aRVTTfRQ==</SignatureValue>
  <KeyInfo>
    <X509Data>
      <X509Certificate>MIIGPTCCBSWgAwIBAgIKPoWtfQABAAAUhDANBgkqhkiG9w0BAQUFADBKMRIwEAYKCZImiZPyLGQBGRYCZ2UxEzARBgoJkiaJk/IsZAEZFgNuYmcxHzAdBgNVBAMTFk5CRyBDbGFzcyAyIElOVCBTdWIgQ0EwHhcNMTYwMzExMTI0MDA0WhcNMTcwMjEyMDkxOTIzWjA7MRYwFAYDVQQKEw1KU0MgQkFTSVNCQU5LMSEwHwYDVQQDExhCQlMgLSBMaWEgQXNsYW5pa2FzaHZpbGkwggEiMA0GCSqGSIb3DQEBAQUAA4IBDwAwggEKAoIBAQDS/2GQWosxOAD+JBSGU7cCi2mIhDGqktvyl3Xjz968wBozDcsEfmFh91tDIWh79jetXxzXETHHvglpGS8tnX7zf4H86VmLZT6zChRYCukJvUn4mHDx5olgLjX1xKM02Sz6y1QBKHgsm9MZbE7tA4yn2FvUqsYgyCnrzzw4To96BWFPpuBLXqKfcKVVrpDzbmhwn2xelgTJGFyoi7aP1CWNeyInAw8LM/Tp/02dX6Q00Jr8AXdxk57iy7TwsYjc/Xgz+jyzRwwsY8j8uKcUG5uP6P1wMCOmBlKVmNL5ngxlXHOBuNnrRybnlrWYjiqynD/7oRs8yzIHGC9UV+0WXKThAgMBAAGjggMyMIIDLjA8BgkrBgEEAYI3FQcELzAtBiUrBgEEAYI3FQjmsmCDjfVEhoGZCYO4oUqDvoRxBIHPkBGGr54RAgFkAgEbMB0GA1UdJQQWMBQGCCsGAQUFBwMCBggrBgEFBQcDBDALBgNVHQ8EBAMCB4AwJwYJKwYBBAGCNxUKBBowGDAKBggrBgEFBQcDAjAKBggrBgEFBQcDBDAdBgNVHQ4EFgQUX6g9vZkHlDeXLX4EaHk+mQmvtDg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xKS5jcnQwDQYJKoZIhvcNAQEFBQADggEBAHqUJgMdjLWaceSBjNsqY8bMSkVlCxUZi1rFiQHJ536HiUg9lAyI+MKlwlV+ZRnV+KryxMxdmOwrXUEHa9k5y4Grh7CISLHs1askrmBG8jrzvI3tp+wyJ1wzmhMNM21nRHHdYz4IiTMEP8hNnfE4CQ6Ue2f2iwvXXdxJJf25/f4oSELL7Fs7EII9apiB2niNHfjK3sJGW+Iq9YJzGwN2HamdnVrcGRlLLd/8E13/BQjoV5O7j1xNeN7DNNMdNgBwS7crxLk8qAqiHylf6AXkY2tPP4pVfXJbP2zbZEnbzOVSG32MGvsnzuq8jxjr+3w1TBZea8RsfTXwnGkF+ltDY6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8aS22mpQuWa0/GVzHzgOsHhxIaY=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O5Uv04sdwfUYMNkYf3S9K62AmhI=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O5Uv04sdwfUYMNkYf3S9K62AmhI=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O5Uv04sdwfUYMNkYf3S9K62AmhI=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O5Uv04sdwfUYMNkYf3S9K62AmhI=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O5Uv04sdwfUYMNkYf3S9K62AmhI=</DigestValue>
      </Reference>
      <Reference URI="/xl/sharedStrings.xml?ContentType=application/vnd.openxmlformats-officedocument.spreadsheetml.sharedStrings+xml">
        <DigestMethod Algorithm="http://www.w3.org/2000/09/xmldsig#sha1"/>
        <DigestValue>4cexYLh+qqQyeF2jb3rQw/Q55jc=</DigestValue>
      </Reference>
      <Reference URI="/xl/styles.xml?ContentType=application/vnd.openxmlformats-officedocument.spreadsheetml.styles+xml">
        <DigestMethod Algorithm="http://www.w3.org/2000/09/xmldsig#sha1"/>
        <DigestValue>qFa7qu2ktXs3P60yqkXwYGYMifE=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x5gbwiqPKqYBjkZRtIx9QuxjW6Q=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SLO/N6Z6UEocI+niJ7/pbQ61lfE=</DigestValue>
      </Reference>
      <Reference URI="/xl/worksheets/sheet2.xml?ContentType=application/vnd.openxmlformats-officedocument.spreadsheetml.worksheet+xml">
        <DigestMethod Algorithm="http://www.w3.org/2000/09/xmldsig#sha1"/>
        <DigestValue>aTNGVeFKeRXLEi37JEY2d1Ut6lk=</DigestValue>
      </Reference>
      <Reference URI="/xl/worksheets/sheet3.xml?ContentType=application/vnd.openxmlformats-officedocument.spreadsheetml.worksheet+xml">
        <DigestMethod Algorithm="http://www.w3.org/2000/09/xmldsig#sha1"/>
        <DigestValue>V7Xq3JSiCnwyv5NoiUvAGjgX/+g=</DigestValue>
      </Reference>
      <Reference URI="/xl/worksheets/sheet4.xml?ContentType=application/vnd.openxmlformats-officedocument.spreadsheetml.worksheet+xml">
        <DigestMethod Algorithm="http://www.w3.org/2000/09/xmldsig#sha1"/>
        <DigestValue>3VwlkRko7Nt7yBaxfGGFAxAyKIs=</DigestValue>
      </Reference>
      <Reference URI="/xl/worksheets/sheet5.xml?ContentType=application/vnd.openxmlformats-officedocument.spreadsheetml.worksheet+xml">
        <DigestMethod Algorithm="http://www.w3.org/2000/09/xmldsig#sha1"/>
        <DigestValue>sf63diHutu1oKCi1wwNP3Hh5tr4=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2016-10-26T06:55:35Z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6.1</WindowsVersion>
          <OfficeVersion>15.0</OfficeVersion>
          <ApplicationVersion>15.0</ApplicationVersion>
          <Monitors>2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2016-10-26T06:55:35Z</xd:SigningTime>
          <xd:SigningCertificate>
            <xd:Cert>
              <xd:CertDigest>
                <DigestMethod Algorithm="http://www.w3.org/2000/09/xmldsig#sha1"/>
                <DigestValue>kbnYl1NxV45zcAQW7YreIARpJNU=</DigestValue>
              </xd:CertDigest>
              <xd:IssuerSerial>
                <X509IssuerName>CN=NBG Class 2 INT Sub CA, DC=nbg, DC=ge</X509IssuerName>
                <X509SerialNumber>295252640047866318951556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NBG Report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Maia Kacharava</cp:lastModifiedBy>
  <cp:lastPrinted>2016-10-25T06:49:01Z</cp:lastPrinted>
  <dcterms:created xsi:type="dcterms:W3CDTF">2006-03-24T12:21:33Z</dcterms:created>
  <dcterms:modified xsi:type="dcterms:W3CDTF">2016-10-26T06:51:49Z</dcterms:modified>
  <cp:category>Banking Supervision</cp:category>
</cp:coreProperties>
</file>