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b-server\PUBLIC_DIRECTORY\ACCOUNT DEP\SAERTO\WORK\XLS\AHALI.BAL\safinanso zedamxedveloba\QUARTERLY REPORTS\Decree\2016\31.03.2016\xelmoceril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H66" i="3" l="1"/>
  <c r="E66" i="3"/>
  <c r="H64" i="3"/>
  <c r="E64" i="3"/>
  <c r="F61" i="3"/>
  <c r="H61" i="3" s="1"/>
  <c r="C61" i="3"/>
  <c r="E61" i="3" s="1"/>
  <c r="H60" i="3"/>
  <c r="E60" i="3"/>
  <c r="H59" i="3"/>
  <c r="E59" i="3"/>
  <c r="H58" i="3"/>
  <c r="E58" i="3"/>
  <c r="G53" i="3"/>
  <c r="F53" i="3"/>
  <c r="D53" i="3"/>
  <c r="C53" i="3"/>
  <c r="E53" i="3" s="1"/>
  <c r="H52" i="3"/>
  <c r="E52" i="3"/>
  <c r="H51" i="3"/>
  <c r="E51" i="3"/>
  <c r="H50" i="3"/>
  <c r="E50" i="3"/>
  <c r="H49" i="3"/>
  <c r="E49" i="3"/>
  <c r="H48" i="3"/>
  <c r="E48" i="3"/>
  <c r="H47" i="3"/>
  <c r="E47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G34" i="3"/>
  <c r="G45" i="3" s="1"/>
  <c r="G54" i="3" s="1"/>
  <c r="F34" i="3"/>
  <c r="F45" i="3" s="1"/>
  <c r="D34" i="3"/>
  <c r="D45" i="3" s="1"/>
  <c r="D54" i="3" s="1"/>
  <c r="C34" i="3"/>
  <c r="C45" i="3" s="1"/>
  <c r="G30" i="3"/>
  <c r="F30" i="3"/>
  <c r="D30" i="3"/>
  <c r="C30" i="3"/>
  <c r="E30" i="3" s="1"/>
  <c r="H29" i="3"/>
  <c r="E29" i="3"/>
  <c r="H28" i="3"/>
  <c r="E28" i="3"/>
  <c r="H27" i="3"/>
  <c r="E27" i="3"/>
  <c r="H26" i="3"/>
  <c r="E26" i="3"/>
  <c r="H25" i="3"/>
  <c r="E25" i="3"/>
  <c r="H24" i="3"/>
  <c r="E24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G22" i="3" s="1"/>
  <c r="G31" i="3" s="1"/>
  <c r="G56" i="3" s="1"/>
  <c r="G63" i="3" s="1"/>
  <c r="G65" i="3" s="1"/>
  <c r="G67" i="3" s="1"/>
  <c r="F9" i="3"/>
  <c r="F22" i="3" s="1"/>
  <c r="D9" i="3"/>
  <c r="D22" i="3" s="1"/>
  <c r="D31" i="3" s="1"/>
  <c r="D56" i="3" s="1"/>
  <c r="D63" i="3" s="1"/>
  <c r="D65" i="3" s="1"/>
  <c r="D67" i="3" s="1"/>
  <c r="C9" i="3"/>
  <c r="C22" i="3" s="1"/>
  <c r="H8" i="3"/>
  <c r="E8" i="3"/>
  <c r="H30" i="3" l="1"/>
  <c r="H53" i="3"/>
  <c r="C31" i="3"/>
  <c r="E22" i="3"/>
  <c r="F31" i="3"/>
  <c r="H22" i="3"/>
  <c r="C54" i="3"/>
  <c r="E54" i="3" s="1"/>
  <c r="E45" i="3"/>
  <c r="F54" i="3"/>
  <c r="H54" i="3" s="1"/>
  <c r="H45" i="3"/>
  <c r="E9" i="3"/>
  <c r="E34" i="3"/>
  <c r="H9" i="3"/>
  <c r="H34" i="3"/>
  <c r="F56" i="3" l="1"/>
  <c r="H31" i="3"/>
  <c r="C56" i="3"/>
  <c r="E31" i="3"/>
  <c r="C63" i="3" l="1"/>
  <c r="E56" i="3"/>
  <c r="F63" i="3"/>
  <c r="H56" i="3"/>
  <c r="F65" i="3" l="1"/>
  <c r="H63" i="3"/>
  <c r="C65" i="3"/>
  <c r="E63" i="3"/>
  <c r="C67" i="3" l="1"/>
  <c r="E67" i="3" s="1"/>
  <c r="E65" i="3"/>
  <c r="F67" i="3"/>
  <c r="H67" i="3" s="1"/>
  <c r="H65" i="3"/>
</calcChain>
</file>

<file path=xl/sharedStrings.xml><?xml version="1.0" encoding="utf-8"?>
<sst xmlns="http://schemas.openxmlformats.org/spreadsheetml/2006/main" count="275" uniqueCount="203">
  <si>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</si>
  <si>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</si>
  <si>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</si>
  <si>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</si>
  <si>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</si>
  <si>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</si>
  <si>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</si>
  <si>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</si>
  <si>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</si>
  <si>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</si>
  <si>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</si>
  <si>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</si>
  <si>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</si>
  <si>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</si>
  <si>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</si>
  <si>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</si>
  <si>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</si>
  <si>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</si>
  <si>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</si>
  <si>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</si>
  <si>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</si>
  <si>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</si>
  <si>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</si>
  <si>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</si>
  <si>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</si>
  <si>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</si>
  <si>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</si>
  <si>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</si>
  <si>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</si>
  <si>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</si>
  <si>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</si>
  <si>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</si>
  <si>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</si>
  <si>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</si>
  <si>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</si>
  <si>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</si>
  <si>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</si>
  <si>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</si>
  <si>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</si>
  <si>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</si>
  <si>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</si>
  <si>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</si>
  <si>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</si>
  <si>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</si>
  <si>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</si>
  <si>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</si>
  <si>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</si>
  <si>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</si>
  <si>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</si>
  <si>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</si>
  <si>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</si>
  <si>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</si>
  <si>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</si>
  <si>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</si>
  <si>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</si>
  <si>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</si>
  <si>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</si>
  <si>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</si>
  <si>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</si>
  <si>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</si>
  <si>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</si>
  <si>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</si>
  <si>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</si>
  <si>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</si>
  <si>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</si>
  <si>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</si>
  <si>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</si>
  <si>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</si>
  <si>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</si>
  <si>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</si>
  <si>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</si>
  <si>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</si>
  <si>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</si>
  <si>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</si>
  <si>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</si>
  <si>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</si>
  <si>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</si>
  <si>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</si>
  <si>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</si>
  <si>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</si>
  <si>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</si>
  <si>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</si>
  <si>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</si>
  <si>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</si>
  <si>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</si>
  <si>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</si>
  <si>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</si>
  <si>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</si>
  <si>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</si>
  <si>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</si>
  <si>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</si>
  <si>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</si>
  <si>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</si>
  <si>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</si>
  <si>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</si>
  <si>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</si>
  <si>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</si>
  <si>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</si>
  <si>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</si>
  <si>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</si>
  <si>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</si>
  <si>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</si>
  <si>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</si>
  <si>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</si>
  <si>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</si>
  <si>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</si>
  <si>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</si>
  <si>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</si>
  <si>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</si>
  <si>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</si>
  <si>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</si>
  <si>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</si>
  <si>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</si>
  <si>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</si>
  <si>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</si>
  <si>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</si>
  <si>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</si>
  <si>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</si>
  <si>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</si>
  <si>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</si>
  <si>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</si>
  <si>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</si>
  <si>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</si>
  <si>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</si>
  <si>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</si>
  <si>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</si>
  <si>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</si>
  <si>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</si>
  <si>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</si>
  <si>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</si>
  <si>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</si>
  <si>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</si>
  <si>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</si>
  <si>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</si>
  <si>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</si>
  <si>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</si>
  <si>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</si>
  <si>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</si>
  <si>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</si>
  <si>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</si>
  <si>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</si>
  <si>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</si>
  <si>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</si>
  <si>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</si>
  <si>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</si>
  <si>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</si>
  <si>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</si>
  <si>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</si>
  <si>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</si>
  <si>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</si>
  <si>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</si>
  <si>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</si>
  <si>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</si>
  <si>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</si>
  <si>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</si>
  <si>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</si>
  <si>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</si>
  <si>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</si>
  <si>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</si>
  <si>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</si>
  <si>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</si>
  <si>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</si>
  <si>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</si>
  <si>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</si>
  <si>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</si>
  <si>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</si>
  <si>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</si>
  <si>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</si>
  <si>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</si>
  <si>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</si>
  <si>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</si>
  <si>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</si>
  <si>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</si>
  <si>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</si>
  <si>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</si>
  <si>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</si>
  <si>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</si>
  <si>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</si>
  <si>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</si>
  <si>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</si>
  <si>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</si>
  <si>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</si>
  <si>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</si>
  <si>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</si>
  <si>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</si>
  <si>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</si>
  <si>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</si>
  <si>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</si>
  <si>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</si>
  <si>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</si>
  <si>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"ბაზისბანკი"</t>
  </si>
  <si>
    <t>ჯანგ ძუნი</t>
  </si>
  <si>
    <t>ჟუ ნინგი</t>
  </si>
  <si>
    <t>ზაიქი მი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</si>
  <si>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</si>
  <si>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</si>
  <si>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</si>
  <si>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</si>
  <si>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</si>
  <si>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</si>
  <si>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</si>
  <si>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მი ენხვა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</si>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</sst>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#,##0;[Red]#,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9"/>
      <name val="Sylfaen"/>
      <family val="1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 vertical="center" wrapText="1"/>
    </xf>
    <xf numFmtId="38" fontId="4" fillId="2" borderId="7" xfId="0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3" fillId="0" borderId="15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wrapText="1" indent="2"/>
    </xf>
    <xf numFmtId="0" fontId="14" fillId="0" borderId="18" xfId="0" applyFont="1" applyFill="1" applyBorder="1" applyAlignment="1"/>
    <xf numFmtId="0" fontId="14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left" wrapText="1" indent="1"/>
    </xf>
    <xf numFmtId="0" fontId="13" fillId="0" borderId="21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/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0" borderId="25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 applyProtection="1">
      <alignment horizontal="right"/>
    </xf>
    <xf numFmtId="38" fontId="13" fillId="3" borderId="2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 applyProtection="1">
      <alignment horizontal="right"/>
      <protection locked="0"/>
    </xf>
    <xf numFmtId="38" fontId="13" fillId="0" borderId="20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2" borderId="22" xfId="0" applyNumberFormat="1" applyFont="1" applyFill="1" applyBorder="1" applyAlignment="1">
      <alignment horizontal="right"/>
    </xf>
    <xf numFmtId="38" fontId="13" fillId="2" borderId="27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3" borderId="24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8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>
      <alignment horizontal="right"/>
    </xf>
    <xf numFmtId="38" fontId="13" fillId="0" borderId="25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38" fontId="10" fillId="2" borderId="7" xfId="0" applyNumberFormat="1" applyFont="1" applyFill="1" applyBorder="1" applyAlignment="1" applyProtection="1">
      <alignment horizontal="right"/>
    </xf>
    <xf numFmtId="38" fontId="10" fillId="2" borderId="8" xfId="0" applyNumberFormat="1" applyFont="1" applyFill="1" applyBorder="1" applyAlignment="1" applyProtection="1">
      <alignment horizontal="right"/>
    </xf>
    <xf numFmtId="38" fontId="10" fillId="0" borderId="7" xfId="0" applyNumberFormat="1" applyFont="1" applyFill="1" applyBorder="1" applyAlignment="1" applyProtection="1">
      <alignment horizontal="right"/>
      <protection locked="0"/>
    </xf>
    <xf numFmtId="38" fontId="10" fillId="0" borderId="8" xfId="0" applyNumberFormat="1" applyFont="1" applyFill="1" applyBorder="1" applyAlignment="1" applyProtection="1">
      <alignment horizontal="right"/>
      <protection locked="0"/>
    </xf>
    <xf numFmtId="38" fontId="10" fillId="2" borderId="7" xfId="0" applyNumberFormat="1" applyFont="1" applyFill="1" applyBorder="1" applyAlignment="1" applyProtection="1">
      <alignment horizontal="right"/>
      <protection locked="0"/>
    </xf>
    <xf numFmtId="38" fontId="10" fillId="2" borderId="12" xfId="0" applyNumberFormat="1" applyFont="1" applyFill="1" applyBorder="1" applyAlignment="1" applyProtection="1">
      <alignment horizontal="right"/>
    </xf>
    <xf numFmtId="38" fontId="10" fillId="2" borderId="13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38" fontId="10" fillId="0" borderId="0" xfId="0" applyNumberFormat="1" applyFont="1" applyFill="1" applyBorder="1" applyProtection="1">
      <protection locked="0"/>
    </xf>
    <xf numFmtId="10" fontId="10" fillId="0" borderId="0" xfId="3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indent="3"/>
    </xf>
    <xf numFmtId="0" fontId="15" fillId="0" borderId="0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/>
    <xf numFmtId="0" fontId="10" fillId="0" borderId="5" xfId="0" applyFont="1" applyFill="1" applyBorder="1" applyAlignment="1" applyProtection="1">
      <alignment horizontal="left" indent="1"/>
    </xf>
    <xf numFmtId="0" fontId="11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indent="1"/>
    </xf>
    <xf numFmtId="0" fontId="10" fillId="0" borderId="6" xfId="0" applyFont="1" applyFill="1" applyBorder="1" applyAlignment="1" applyProtection="1">
      <alignment horizontal="left" indent="2"/>
    </xf>
    <xf numFmtId="0" fontId="11" fillId="0" borderId="6" xfId="0" applyFont="1" applyFill="1" applyBorder="1" applyAlignment="1" applyProtection="1"/>
    <xf numFmtId="0" fontId="10" fillId="0" borderId="10" xfId="0" applyFont="1" applyFill="1" applyBorder="1" applyAlignment="1" applyProtection="1">
      <alignment horizontal="left" indent="1"/>
    </xf>
    <xf numFmtId="0" fontId="11" fillId="0" borderId="11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  <protection locked="0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/>
    <xf numFmtId="38" fontId="10" fillId="2" borderId="9" xfId="0" applyNumberFormat="1" applyFont="1" applyFill="1" applyBorder="1" applyAlignment="1" applyProtection="1">
      <alignment horizontal="right"/>
    </xf>
    <xf numFmtId="38" fontId="10" fillId="0" borderId="9" xfId="0" applyNumberFormat="1" applyFont="1" applyFill="1" applyBorder="1" applyAlignment="1" applyProtection="1">
      <alignment horizontal="right"/>
      <protection locked="0"/>
    </xf>
    <xf numFmtId="38" fontId="10" fillId="2" borderId="14" xfId="0" applyNumberFormat="1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9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5">
    <cellStyle name="Hyperlink" xfId="1" builtinId="8"/>
    <cellStyle name="Normal" xfId="0" builtinId="0"/>
    <cellStyle name="Normal_Casestdy draft" xfId="2"/>
    <cellStyle name="Percent" xfId="3" builtin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43" sqref="B43"/>
    </sheetView>
  </sheetViews>
  <sheetFormatPr defaultRowHeight="15" x14ac:dyDescent="0.3"/>
  <cols>
    <col min="1" max="1" width="8.42578125" style="125" customWidth="1"/>
    <col min="2" max="2" width="50.5703125" style="125" customWidth="1"/>
    <col min="3" max="8" width="13.7109375" style="125" customWidth="1"/>
    <col min="9" max="16384" width="9.140625" style="1"/>
  </cols>
  <sheetData>
    <row r="1" spans="1:26" x14ac:dyDescent="0.3">
      <c r="B1" s="151"/>
      <c r="C1" s="151"/>
      <c r="D1" s="151"/>
      <c r="E1" s="151"/>
      <c r="F1" s="151"/>
      <c r="G1" s="151"/>
      <c r="H1" s="151"/>
    </row>
    <row r="2" spans="1:26" x14ac:dyDescent="0.3">
      <c r="A2" s="126" t="s">
        <v>129</v>
      </c>
      <c r="B2" s="126" t="s">
        <v>190</v>
      </c>
      <c r="C2" s="126"/>
      <c r="D2" s="126"/>
      <c r="E2" s="12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126" t="s">
        <v>141</v>
      </c>
      <c r="B3" s="127">
        <v>42460</v>
      </c>
      <c r="C3" s="126"/>
      <c r="D3" s="128"/>
      <c r="E3" s="128"/>
      <c r="F3" s="129"/>
      <c r="G3" s="12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5">
      <c r="B4" s="130" t="s">
        <v>156</v>
      </c>
      <c r="D4" s="129"/>
      <c r="E4" s="129"/>
      <c r="F4" s="126"/>
      <c r="G4" s="126"/>
      <c r="H4" s="131" t="s">
        <v>130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132"/>
      <c r="B5" s="133"/>
      <c r="C5" s="148" t="s">
        <v>144</v>
      </c>
      <c r="D5" s="148"/>
      <c r="E5" s="148"/>
      <c r="F5" s="149" t="s">
        <v>157</v>
      </c>
      <c r="G5" s="149"/>
      <c r="H5" s="1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134" t="s">
        <v>115</v>
      </c>
      <c r="B6" s="135" t="s">
        <v>138</v>
      </c>
      <c r="C6" s="136" t="s">
        <v>171</v>
      </c>
      <c r="D6" s="136" t="s">
        <v>172</v>
      </c>
      <c r="E6" s="136" t="s">
        <v>173</v>
      </c>
      <c r="F6" s="136" t="s">
        <v>171</v>
      </c>
      <c r="G6" s="136" t="s">
        <v>172</v>
      </c>
      <c r="H6" s="136" t="s">
        <v>173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134">
        <v>1</v>
      </c>
      <c r="B7" s="137" t="s">
        <v>142</v>
      </c>
      <c r="C7" s="118">
        <v>10390729.439999999</v>
      </c>
      <c r="D7" s="118">
        <v>11944515.2027</v>
      </c>
      <c r="E7" s="118">
        <v>22335244.642700002</v>
      </c>
      <c r="F7" s="119">
        <v>9232308.6699999999</v>
      </c>
      <c r="G7" s="118">
        <v>9569521.5087000001</v>
      </c>
      <c r="H7" s="145">
        <v>18801830.1787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134">
        <v>2</v>
      </c>
      <c r="B8" s="137" t="s">
        <v>160</v>
      </c>
      <c r="C8" s="118">
        <v>9707638.7400000002</v>
      </c>
      <c r="D8" s="118">
        <v>56341011.554800004</v>
      </c>
      <c r="E8" s="118">
        <v>66048650.294800006</v>
      </c>
      <c r="F8" s="119">
        <v>13256738.390000001</v>
      </c>
      <c r="G8" s="118">
        <v>42023330.107799999</v>
      </c>
      <c r="H8" s="145">
        <v>55280068.4978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134">
        <v>3</v>
      </c>
      <c r="B9" s="137" t="s">
        <v>161</v>
      </c>
      <c r="C9" s="118">
        <v>3864069.37</v>
      </c>
      <c r="D9" s="118">
        <v>63299872.617399998</v>
      </c>
      <c r="E9" s="118">
        <v>67163941.987399995</v>
      </c>
      <c r="F9" s="119">
        <v>62088397.670000002</v>
      </c>
      <c r="G9" s="118">
        <v>1304529.6290000002</v>
      </c>
      <c r="H9" s="145">
        <v>63392927.299000002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134">
        <v>4</v>
      </c>
      <c r="B10" s="137" t="s">
        <v>146</v>
      </c>
      <c r="C10" s="118">
        <v>0</v>
      </c>
      <c r="D10" s="118">
        <v>0</v>
      </c>
      <c r="E10" s="118">
        <v>0</v>
      </c>
      <c r="F10" s="119">
        <v>0</v>
      </c>
      <c r="G10" s="118">
        <v>0</v>
      </c>
      <c r="H10" s="14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134">
        <v>5</v>
      </c>
      <c r="B11" s="137" t="s">
        <v>147</v>
      </c>
      <c r="C11" s="118">
        <v>92229845.189999998</v>
      </c>
      <c r="D11" s="118">
        <v>0</v>
      </c>
      <c r="E11" s="118">
        <v>92229845.189999998</v>
      </c>
      <c r="F11" s="119">
        <v>160755647.69</v>
      </c>
      <c r="G11" s="118">
        <v>0</v>
      </c>
      <c r="H11" s="145">
        <v>160755647.69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134">
        <v>6.1</v>
      </c>
      <c r="B12" s="138" t="s">
        <v>162</v>
      </c>
      <c r="C12" s="118">
        <v>170982969.56999999</v>
      </c>
      <c r="D12" s="118">
        <v>279768229.65300006</v>
      </c>
      <c r="E12" s="118">
        <v>450751199.22300005</v>
      </c>
      <c r="F12" s="119">
        <v>130763135.77999999</v>
      </c>
      <c r="G12" s="118">
        <v>226962879.31800005</v>
      </c>
      <c r="H12" s="145">
        <v>357726015.09800005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134">
        <v>6.2</v>
      </c>
      <c r="B13" s="138" t="s">
        <v>163</v>
      </c>
      <c r="C13" s="118">
        <v>-5208935.7842643</v>
      </c>
      <c r="D13" s="118">
        <v>-14773374.061307101</v>
      </c>
      <c r="E13" s="118">
        <v>-19982309.845571399</v>
      </c>
      <c r="F13" s="119">
        <v>-3598003.9927010001</v>
      </c>
      <c r="G13" s="118">
        <v>-10405842.443847001</v>
      </c>
      <c r="H13" s="145">
        <v>-14003846.436548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134">
        <v>6</v>
      </c>
      <c r="B14" s="137" t="s">
        <v>164</v>
      </c>
      <c r="C14" s="118">
        <v>165774033.7857357</v>
      </c>
      <c r="D14" s="118">
        <v>264994855.59169295</v>
      </c>
      <c r="E14" s="118">
        <v>430768889.37742865</v>
      </c>
      <c r="F14" s="119">
        <v>127165131.78729899</v>
      </c>
      <c r="G14" s="118">
        <v>216557036.87415305</v>
      </c>
      <c r="H14" s="145">
        <v>343722168.66145205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134">
        <v>7</v>
      </c>
      <c r="B15" s="137" t="s">
        <v>165</v>
      </c>
      <c r="C15" s="118">
        <v>2546083.69</v>
      </c>
      <c r="D15" s="118">
        <v>1726556.1487</v>
      </c>
      <c r="E15" s="118">
        <v>4272639.8387000002</v>
      </c>
      <c r="F15" s="119">
        <v>1909836.7900000003</v>
      </c>
      <c r="G15" s="118">
        <v>1338832.7908000001</v>
      </c>
      <c r="H15" s="145">
        <v>3248669.5808000006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134">
        <v>8</v>
      </c>
      <c r="B16" s="137" t="s">
        <v>154</v>
      </c>
      <c r="C16" s="118">
        <v>4548679.0719999997</v>
      </c>
      <c r="D16" s="118" t="s">
        <v>187</v>
      </c>
      <c r="E16" s="118">
        <v>4548679.0719999997</v>
      </c>
      <c r="F16" s="119">
        <v>1480180.412</v>
      </c>
      <c r="G16" s="118" t="s">
        <v>187</v>
      </c>
      <c r="H16" s="145">
        <v>1480180.412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134">
        <v>9</v>
      </c>
      <c r="B17" s="137" t="s">
        <v>158</v>
      </c>
      <c r="C17" s="118">
        <v>5259355.1000000006</v>
      </c>
      <c r="D17" s="118">
        <v>0</v>
      </c>
      <c r="E17" s="118">
        <v>5259355.1000000006</v>
      </c>
      <c r="F17" s="119">
        <v>5259355.1000000006</v>
      </c>
      <c r="G17" s="118">
        <v>0</v>
      </c>
      <c r="H17" s="145">
        <v>5259355.1000000006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134">
        <v>10</v>
      </c>
      <c r="B18" s="137" t="s">
        <v>155</v>
      </c>
      <c r="C18" s="118">
        <v>23133999.530000001</v>
      </c>
      <c r="D18" s="118" t="s">
        <v>187</v>
      </c>
      <c r="E18" s="118">
        <v>23133999.530000001</v>
      </c>
      <c r="F18" s="119">
        <v>17461437.960000001</v>
      </c>
      <c r="G18" s="118" t="s">
        <v>187</v>
      </c>
      <c r="H18" s="145">
        <v>17461437.960000001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134">
        <v>11</v>
      </c>
      <c r="B19" s="137" t="s">
        <v>166</v>
      </c>
      <c r="C19" s="118">
        <v>3193289.8579999995</v>
      </c>
      <c r="D19" s="118">
        <v>5086371.1689999998</v>
      </c>
      <c r="E19" s="118">
        <v>8279661.0269999988</v>
      </c>
      <c r="F19" s="119">
        <v>2313774.6470000003</v>
      </c>
      <c r="G19" s="118">
        <v>7939162.2673500003</v>
      </c>
      <c r="H19" s="145">
        <v>10252936.914350001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134">
        <v>12</v>
      </c>
      <c r="B20" s="139" t="s">
        <v>139</v>
      </c>
      <c r="C20" s="118">
        <v>320647723.77573568</v>
      </c>
      <c r="D20" s="118">
        <v>403393182.28429294</v>
      </c>
      <c r="E20" s="118">
        <v>724040906.06002855</v>
      </c>
      <c r="F20" s="119">
        <v>400922809.11629903</v>
      </c>
      <c r="G20" s="118">
        <v>278732413.17780304</v>
      </c>
      <c r="H20" s="145">
        <v>679655222.29410207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134"/>
      <c r="B21" s="135" t="s">
        <v>135</v>
      </c>
      <c r="C21" s="120"/>
      <c r="D21" s="120"/>
      <c r="E21" s="120"/>
      <c r="F21" s="121"/>
      <c r="G21" s="120"/>
      <c r="H21" s="1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134">
        <v>13</v>
      </c>
      <c r="B22" s="137" t="s">
        <v>132</v>
      </c>
      <c r="C22" s="118">
        <v>7027487.6699999999</v>
      </c>
      <c r="D22" s="118">
        <v>3719231.1616000002</v>
      </c>
      <c r="E22" s="118">
        <v>10746718.831599999</v>
      </c>
      <c r="F22" s="119">
        <v>30015.27</v>
      </c>
      <c r="G22" s="118">
        <v>4460187.9808999998</v>
      </c>
      <c r="H22" s="145">
        <v>4490203.2508999994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134">
        <v>14</v>
      </c>
      <c r="B23" s="137" t="s">
        <v>145</v>
      </c>
      <c r="C23" s="118">
        <v>43534067.199999996</v>
      </c>
      <c r="D23" s="118">
        <v>42484851.114099994</v>
      </c>
      <c r="E23" s="118">
        <v>86018918.314099997</v>
      </c>
      <c r="F23" s="119">
        <v>46888116.170000002</v>
      </c>
      <c r="G23" s="118">
        <v>37033095.7456</v>
      </c>
      <c r="H23" s="145">
        <v>83921211.915600002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134">
        <v>15</v>
      </c>
      <c r="B24" s="137" t="s">
        <v>167</v>
      </c>
      <c r="C24" s="118">
        <v>17876974.18</v>
      </c>
      <c r="D24" s="118">
        <v>41628278.614399999</v>
      </c>
      <c r="E24" s="118">
        <v>59505252.794399999</v>
      </c>
      <c r="F24" s="119">
        <v>37931025.329999998</v>
      </c>
      <c r="G24" s="118">
        <v>39692583.944200002</v>
      </c>
      <c r="H24" s="145">
        <v>77623609.274199992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134">
        <v>16</v>
      </c>
      <c r="B25" s="137" t="s">
        <v>133</v>
      </c>
      <c r="C25" s="118">
        <v>40623452.18</v>
      </c>
      <c r="D25" s="118">
        <v>254658994.48189998</v>
      </c>
      <c r="E25" s="118">
        <v>295282446.66189998</v>
      </c>
      <c r="F25" s="119">
        <v>64915525.880000003</v>
      </c>
      <c r="G25" s="118">
        <v>164359249.50560001</v>
      </c>
      <c r="H25" s="145">
        <v>229274775.3856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134">
        <v>17</v>
      </c>
      <c r="B26" s="137" t="s">
        <v>143</v>
      </c>
      <c r="C26" s="120"/>
      <c r="D26" s="120"/>
      <c r="E26" s="118">
        <v>0</v>
      </c>
      <c r="F26" s="121"/>
      <c r="G26" s="120"/>
      <c r="H26" s="1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34">
        <v>18</v>
      </c>
      <c r="B27" s="137" t="s">
        <v>168</v>
      </c>
      <c r="C27" s="118">
        <v>33438167.050000001</v>
      </c>
      <c r="D27" s="118">
        <v>59467326.372600004</v>
      </c>
      <c r="E27" s="118">
        <v>92905493.422600001</v>
      </c>
      <c r="F27" s="119">
        <v>101215774.75</v>
      </c>
      <c r="G27" s="118">
        <v>34606447.840800002</v>
      </c>
      <c r="H27" s="145">
        <v>135822222.59079999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134">
        <v>19</v>
      </c>
      <c r="B28" s="137" t="s">
        <v>169</v>
      </c>
      <c r="C28" s="118">
        <v>507039.78</v>
      </c>
      <c r="D28" s="118">
        <v>5689606.2911</v>
      </c>
      <c r="E28" s="118">
        <v>6196646.0711000003</v>
      </c>
      <c r="F28" s="119">
        <v>1535516.06</v>
      </c>
      <c r="G28" s="118">
        <v>3199407.7552999998</v>
      </c>
      <c r="H28" s="145">
        <v>4734923.8152999999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134">
        <v>20</v>
      </c>
      <c r="B29" s="137" t="s">
        <v>170</v>
      </c>
      <c r="C29" s="118">
        <v>7358719.8122000005</v>
      </c>
      <c r="D29" s="118">
        <v>5786879.898186001</v>
      </c>
      <c r="E29" s="118">
        <v>13145599.710386001</v>
      </c>
      <c r="F29" s="119">
        <v>6091726.6277999999</v>
      </c>
      <c r="G29" s="118">
        <v>565153.71662199998</v>
      </c>
      <c r="H29" s="145">
        <v>6656880.3444219995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134">
        <v>21</v>
      </c>
      <c r="B30" s="137" t="s">
        <v>136</v>
      </c>
      <c r="C30" s="118">
        <v>0</v>
      </c>
      <c r="D30" s="118">
        <v>4735800</v>
      </c>
      <c r="E30" s="118">
        <v>4735800</v>
      </c>
      <c r="F30" s="119">
        <v>0</v>
      </c>
      <c r="G30" s="118">
        <v>4455000</v>
      </c>
      <c r="H30" s="145">
        <v>4455000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134">
        <v>22</v>
      </c>
      <c r="B31" s="139" t="s">
        <v>137</v>
      </c>
      <c r="C31" s="118">
        <v>150365907.87220001</v>
      </c>
      <c r="D31" s="118">
        <v>418170967.93388605</v>
      </c>
      <c r="E31" s="118">
        <v>568536875.80608606</v>
      </c>
      <c r="F31" s="119">
        <v>258607700.0878</v>
      </c>
      <c r="G31" s="118">
        <v>288371126.48902196</v>
      </c>
      <c r="H31" s="145">
        <v>546978826.57682192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134"/>
      <c r="B32" s="135" t="s">
        <v>148</v>
      </c>
      <c r="C32" s="120"/>
      <c r="D32" s="120"/>
      <c r="E32" s="120"/>
      <c r="F32" s="121"/>
      <c r="G32" s="120"/>
      <c r="H32" s="14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x14ac:dyDescent="0.3">
      <c r="A33" s="134">
        <v>23</v>
      </c>
      <c r="B33" s="137" t="s">
        <v>149</v>
      </c>
      <c r="C33" s="118">
        <v>16013147</v>
      </c>
      <c r="D33" s="122" t="s">
        <v>187</v>
      </c>
      <c r="E33" s="118">
        <v>16013147</v>
      </c>
      <c r="F33" s="119">
        <v>15975647</v>
      </c>
      <c r="G33" s="122" t="s">
        <v>187</v>
      </c>
      <c r="H33" s="145">
        <v>15975647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x14ac:dyDescent="0.3">
      <c r="A34" s="134">
        <v>24</v>
      </c>
      <c r="B34" s="137" t="s">
        <v>150</v>
      </c>
      <c r="C34" s="118">
        <v>0</v>
      </c>
      <c r="D34" s="122" t="s">
        <v>187</v>
      </c>
      <c r="E34" s="118">
        <v>0</v>
      </c>
      <c r="F34" s="119">
        <v>0</v>
      </c>
      <c r="G34" s="122" t="s">
        <v>187</v>
      </c>
      <c r="H34" s="145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134">
        <v>25</v>
      </c>
      <c r="B35" s="138" t="s">
        <v>151</v>
      </c>
      <c r="C35" s="118">
        <v>0</v>
      </c>
      <c r="D35" s="122" t="s">
        <v>187</v>
      </c>
      <c r="E35" s="118">
        <v>0</v>
      </c>
      <c r="F35" s="119">
        <v>0</v>
      </c>
      <c r="G35" s="122" t="s">
        <v>187</v>
      </c>
      <c r="H35" s="145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134">
        <v>26</v>
      </c>
      <c r="B36" s="137" t="s">
        <v>134</v>
      </c>
      <c r="C36" s="118">
        <v>74477812.650000006</v>
      </c>
      <c r="D36" s="122" t="s">
        <v>187</v>
      </c>
      <c r="E36" s="118">
        <v>74477812.650000006</v>
      </c>
      <c r="F36" s="119">
        <v>74196872.400000006</v>
      </c>
      <c r="G36" s="122" t="s">
        <v>187</v>
      </c>
      <c r="H36" s="145">
        <v>74196872.400000006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134">
        <v>27</v>
      </c>
      <c r="B37" s="137" t="s">
        <v>131</v>
      </c>
      <c r="C37" s="118">
        <v>35303002.939999998</v>
      </c>
      <c r="D37" s="122" t="s">
        <v>187</v>
      </c>
      <c r="E37" s="118">
        <v>35303002.939999998</v>
      </c>
      <c r="F37" s="119">
        <v>22863812.109999999</v>
      </c>
      <c r="G37" s="122" t="s">
        <v>187</v>
      </c>
      <c r="H37" s="145">
        <v>22863812.109999999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134">
        <v>28</v>
      </c>
      <c r="B38" s="137" t="s">
        <v>159</v>
      </c>
      <c r="C38" s="118">
        <v>21108412.473942496</v>
      </c>
      <c r="D38" s="122" t="s">
        <v>187</v>
      </c>
      <c r="E38" s="118">
        <v>21108412.473942496</v>
      </c>
      <c r="F38" s="119">
        <v>16169868.787280191</v>
      </c>
      <c r="G38" s="122" t="s">
        <v>187</v>
      </c>
      <c r="H38" s="145">
        <v>16169868.787280191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134">
        <v>29</v>
      </c>
      <c r="B39" s="137" t="s">
        <v>140</v>
      </c>
      <c r="C39" s="118">
        <v>8601655.1899999995</v>
      </c>
      <c r="D39" s="122" t="s">
        <v>187</v>
      </c>
      <c r="E39" s="118">
        <v>8601655.1899999995</v>
      </c>
      <c r="F39" s="119">
        <v>3470195.42</v>
      </c>
      <c r="G39" s="122" t="s">
        <v>187</v>
      </c>
      <c r="H39" s="145">
        <v>3470195.42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58" x14ac:dyDescent="0.3">
      <c r="A40" s="134">
        <v>30</v>
      </c>
      <c r="B40" s="139" t="s">
        <v>152</v>
      </c>
      <c r="C40" s="118">
        <v>155504030.25394249</v>
      </c>
      <c r="D40" s="122" t="s">
        <v>187</v>
      </c>
      <c r="E40" s="118">
        <v>155504030.25394249</v>
      </c>
      <c r="F40" s="119">
        <v>132676395.71728019</v>
      </c>
      <c r="G40" s="122" t="s">
        <v>187</v>
      </c>
      <c r="H40" s="145">
        <v>132676395.71728019</v>
      </c>
    </row>
    <row r="41" spans="1:58" ht="15.75" thickBot="1" x14ac:dyDescent="0.35">
      <c r="A41" s="140">
        <v>31</v>
      </c>
      <c r="B41" s="141" t="s">
        <v>153</v>
      </c>
      <c r="C41" s="123">
        <v>305869938.1261425</v>
      </c>
      <c r="D41" s="123">
        <v>418170967.93388605</v>
      </c>
      <c r="E41" s="123">
        <v>724040906.06002855</v>
      </c>
      <c r="F41" s="124">
        <v>391284095.80508018</v>
      </c>
      <c r="G41" s="123">
        <v>288371126.48902196</v>
      </c>
      <c r="H41" s="147">
        <v>679655222.29410219</v>
      </c>
    </row>
    <row r="42" spans="1:58" x14ac:dyDescent="0.3">
      <c r="A42" s="142"/>
      <c r="B42" s="126"/>
      <c r="C42" s="126"/>
      <c r="D42" s="143"/>
      <c r="E42" s="126"/>
      <c r="F42" s="126"/>
      <c r="G42" s="126"/>
      <c r="H42" s="12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3">
      <c r="A43" s="142"/>
      <c r="B43" s="144" t="s">
        <v>202</v>
      </c>
      <c r="C43" s="126"/>
      <c r="D43" s="126"/>
      <c r="E43" s="126"/>
      <c r="F43" s="126"/>
      <c r="G43" s="126"/>
      <c r="H43" s="1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3">
      <c r="A44" s="126"/>
      <c r="B44" s="126"/>
      <c r="C44" s="126"/>
      <c r="D44" s="126"/>
      <c r="E44" s="126"/>
      <c r="F44" s="126"/>
      <c r="G44" s="126"/>
      <c r="H44" s="1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9" zoomScaleNormal="100" workbookViewId="0">
      <selection activeCell="B69" sqref="B69"/>
    </sheetView>
  </sheetViews>
  <sheetFormatPr defaultRowHeight="15" x14ac:dyDescent="0.3"/>
  <cols>
    <col min="1" max="1" width="7.7109375" style="10" bestFit="1" customWidth="1"/>
    <col min="2" max="2" width="49.42578125" style="10" customWidth="1"/>
    <col min="3" max="3" width="13.42578125" style="10" bestFit="1" customWidth="1"/>
    <col min="4" max="4" width="12.7109375" style="10" bestFit="1" customWidth="1"/>
    <col min="5" max="5" width="13.42578125" style="10" bestFit="1" customWidth="1"/>
    <col min="6" max="6" width="12.5703125" style="11" bestFit="1" customWidth="1"/>
    <col min="7" max="7" width="12.7109375" style="11" bestFit="1" customWidth="1"/>
    <col min="8" max="8" width="13.28515625" style="11" bestFit="1" customWidth="1"/>
    <col min="9" max="16384" width="9.140625" style="11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3" t="s">
        <v>129</v>
      </c>
      <c r="B2" s="126" t="s">
        <v>190</v>
      </c>
      <c r="C2" s="2"/>
      <c r="D2" s="2"/>
      <c r="E2" s="2"/>
      <c r="H2" s="2"/>
    </row>
    <row r="3" spans="1:8" x14ac:dyDescent="0.3">
      <c r="A3" s="3" t="s">
        <v>141</v>
      </c>
      <c r="B3" s="127">
        <v>42460</v>
      </c>
      <c r="C3" s="2"/>
      <c r="D3" s="2"/>
      <c r="E3" s="2"/>
      <c r="H3" s="1"/>
    </row>
    <row r="4" spans="1:8" ht="15.75" thickBot="1" x14ac:dyDescent="0.35">
      <c r="A4" s="12"/>
      <c r="B4" s="13" t="s">
        <v>70</v>
      </c>
      <c r="C4" s="2"/>
      <c r="D4" s="2"/>
      <c r="E4" s="2"/>
      <c r="H4" s="14" t="s">
        <v>130</v>
      </c>
    </row>
    <row r="5" spans="1:8" ht="18" x14ac:dyDescent="0.35">
      <c r="A5" s="73"/>
      <c r="B5" s="74"/>
      <c r="C5" s="154" t="s">
        <v>144</v>
      </c>
      <c r="D5" s="155"/>
      <c r="E5" s="155"/>
      <c r="F5" s="154" t="s">
        <v>157</v>
      </c>
      <c r="G5" s="155"/>
      <c r="H5" s="156"/>
    </row>
    <row r="6" spans="1:8" s="116" customFormat="1" ht="12.75" x14ac:dyDescent="0.2">
      <c r="A6" s="73" t="s">
        <v>115</v>
      </c>
      <c r="B6" s="74"/>
      <c r="C6" s="94" t="s">
        <v>171</v>
      </c>
      <c r="D6" s="94" t="s">
        <v>186</v>
      </c>
      <c r="E6" s="95" t="s">
        <v>173</v>
      </c>
      <c r="F6" s="94" t="s">
        <v>171</v>
      </c>
      <c r="G6" s="94" t="s">
        <v>186</v>
      </c>
      <c r="H6" s="95" t="s">
        <v>173</v>
      </c>
    </row>
    <row r="7" spans="1:8" s="116" customFormat="1" ht="12.75" x14ac:dyDescent="0.2">
      <c r="A7" s="75"/>
      <c r="B7" s="76" t="s">
        <v>65</v>
      </c>
      <c r="C7" s="96"/>
      <c r="D7" s="96"/>
      <c r="E7" s="97"/>
      <c r="F7" s="96"/>
      <c r="G7" s="96"/>
      <c r="H7" s="97"/>
    </row>
    <row r="8" spans="1:8" s="116" customFormat="1" ht="25.5" x14ac:dyDescent="0.2">
      <c r="A8" s="75">
        <v>1</v>
      </c>
      <c r="B8" s="77" t="s">
        <v>75</v>
      </c>
      <c r="C8" s="96">
        <v>245376.83</v>
      </c>
      <c r="D8" s="96">
        <v>233667.48</v>
      </c>
      <c r="E8" s="98">
        <f t="shared" ref="E8:E21" si="0">C8+D8</f>
        <v>479044.31</v>
      </c>
      <c r="F8" s="96">
        <v>149226.75</v>
      </c>
      <c r="G8" s="96">
        <v>23606.720000000001</v>
      </c>
      <c r="H8" s="98">
        <f t="shared" ref="H8:H18" si="1">F8+G8</f>
        <v>172833.47</v>
      </c>
    </row>
    <row r="9" spans="1:8" s="116" customFormat="1" ht="12.75" x14ac:dyDescent="0.2">
      <c r="A9" s="75">
        <v>2</v>
      </c>
      <c r="B9" s="77" t="s">
        <v>76</v>
      </c>
      <c r="C9" s="99">
        <f>SUM(C10:C18)</f>
        <v>5185508.3599999994</v>
      </c>
      <c r="D9" s="99">
        <f>SUM(D10:D18)</f>
        <v>7936534.9613000005</v>
      </c>
      <c r="E9" s="98">
        <f t="shared" si="0"/>
        <v>13122043.3213</v>
      </c>
      <c r="F9" s="99">
        <f>SUM(F10:F18)</f>
        <v>3038074.55</v>
      </c>
      <c r="G9" s="99">
        <f>SUM(G10:G18)</f>
        <v>5924052.6605000002</v>
      </c>
      <c r="H9" s="98">
        <f t="shared" si="1"/>
        <v>8962127.2105</v>
      </c>
    </row>
    <row r="10" spans="1:8" s="116" customFormat="1" ht="12.75" x14ac:dyDescent="0.2">
      <c r="A10" s="75">
        <v>2.1</v>
      </c>
      <c r="B10" s="78" t="s">
        <v>77</v>
      </c>
      <c r="C10" s="96"/>
      <c r="D10" s="96"/>
      <c r="E10" s="98">
        <f t="shared" si="0"/>
        <v>0</v>
      </c>
      <c r="F10" s="96">
        <v>71796.570000000007</v>
      </c>
      <c r="G10" s="96"/>
      <c r="H10" s="98">
        <f t="shared" si="1"/>
        <v>71796.570000000007</v>
      </c>
    </row>
    <row r="11" spans="1:8" s="116" customFormat="1" ht="25.5" x14ac:dyDescent="0.2">
      <c r="A11" s="75">
        <v>2.2000000000000002</v>
      </c>
      <c r="B11" s="78" t="s">
        <v>174</v>
      </c>
      <c r="C11" s="96">
        <v>1104124.0900000001</v>
      </c>
      <c r="D11" s="96">
        <v>2572675.8755000001</v>
      </c>
      <c r="E11" s="98">
        <f t="shared" si="0"/>
        <v>3676799.9654999999</v>
      </c>
      <c r="F11" s="96">
        <v>846638.8</v>
      </c>
      <c r="G11" s="96">
        <v>1875763.8987</v>
      </c>
      <c r="H11" s="98">
        <f t="shared" si="1"/>
        <v>2722402.6987000001</v>
      </c>
    </row>
    <row r="12" spans="1:8" s="116" customFormat="1" ht="12.75" x14ac:dyDescent="0.2">
      <c r="A12" s="75">
        <v>2.2999999999999998</v>
      </c>
      <c r="B12" s="78" t="s">
        <v>78</v>
      </c>
      <c r="C12" s="96">
        <v>68902.92</v>
      </c>
      <c r="D12" s="96">
        <v>1842.5639000000001</v>
      </c>
      <c r="E12" s="98">
        <f t="shared" si="0"/>
        <v>70745.483899999992</v>
      </c>
      <c r="F12" s="96">
        <v>41215.08</v>
      </c>
      <c r="G12" s="96">
        <v>2943.4353000000001</v>
      </c>
      <c r="H12" s="98">
        <f t="shared" si="1"/>
        <v>44158.515299999999</v>
      </c>
    </row>
    <row r="13" spans="1:8" s="116" customFormat="1" ht="25.5" x14ac:dyDescent="0.2">
      <c r="A13" s="75">
        <v>2.4</v>
      </c>
      <c r="B13" s="78" t="s">
        <v>175</v>
      </c>
      <c r="C13" s="96">
        <v>131266.28</v>
      </c>
      <c r="D13" s="96">
        <v>260833.73670000001</v>
      </c>
      <c r="E13" s="98">
        <f t="shared" si="0"/>
        <v>392100.01670000004</v>
      </c>
      <c r="F13" s="96">
        <v>23279.439999999999</v>
      </c>
      <c r="G13" s="96">
        <v>133995.88140000001</v>
      </c>
      <c r="H13" s="98">
        <f t="shared" si="1"/>
        <v>157275.32140000002</v>
      </c>
    </row>
    <row r="14" spans="1:8" s="116" customFormat="1" ht="12.75" x14ac:dyDescent="0.2">
      <c r="A14" s="75">
        <v>2.5</v>
      </c>
      <c r="B14" s="78" t="s">
        <v>79</v>
      </c>
      <c r="C14" s="96">
        <v>236744.43</v>
      </c>
      <c r="D14" s="96">
        <v>942650.40599999996</v>
      </c>
      <c r="E14" s="98">
        <f t="shared" si="0"/>
        <v>1179394.8359999999</v>
      </c>
      <c r="F14" s="96">
        <v>90009.97</v>
      </c>
      <c r="G14" s="96">
        <v>643166.46770000004</v>
      </c>
      <c r="H14" s="98">
        <f t="shared" si="1"/>
        <v>733176.43770000001</v>
      </c>
    </row>
    <row r="15" spans="1:8" s="116" customFormat="1" ht="25.5" x14ac:dyDescent="0.2">
      <c r="A15" s="75">
        <v>2.6</v>
      </c>
      <c r="B15" s="78" t="s">
        <v>80</v>
      </c>
      <c r="C15" s="96">
        <v>298054.82</v>
      </c>
      <c r="D15" s="96">
        <v>303922.9866</v>
      </c>
      <c r="E15" s="98">
        <f t="shared" si="0"/>
        <v>601977.80660000001</v>
      </c>
      <c r="F15" s="96">
        <v>336693.58</v>
      </c>
      <c r="G15" s="96">
        <v>283588.1545</v>
      </c>
      <c r="H15" s="98">
        <f t="shared" si="1"/>
        <v>620281.73450000002</v>
      </c>
    </row>
    <row r="16" spans="1:8" s="116" customFormat="1" ht="25.5" x14ac:dyDescent="0.2">
      <c r="A16" s="75">
        <v>2.7</v>
      </c>
      <c r="B16" s="78" t="s">
        <v>81</v>
      </c>
      <c r="C16" s="96">
        <v>21.46</v>
      </c>
      <c r="D16" s="96">
        <v>18305.308199999999</v>
      </c>
      <c r="E16" s="98">
        <f t="shared" si="0"/>
        <v>18326.768199999999</v>
      </c>
      <c r="F16" s="96">
        <v>48.46</v>
      </c>
      <c r="G16" s="96">
        <v>12917.136699999999</v>
      </c>
      <c r="H16" s="98">
        <f t="shared" si="1"/>
        <v>12965.596699999998</v>
      </c>
    </row>
    <row r="17" spans="1:8" s="116" customFormat="1" ht="12.75" x14ac:dyDescent="0.2">
      <c r="A17" s="75">
        <v>2.8</v>
      </c>
      <c r="B17" s="78" t="s">
        <v>82</v>
      </c>
      <c r="C17" s="96">
        <v>2066377.18</v>
      </c>
      <c r="D17" s="96">
        <v>3589687.2864000001</v>
      </c>
      <c r="E17" s="98">
        <f t="shared" si="0"/>
        <v>5656064.4664000003</v>
      </c>
      <c r="F17" s="96">
        <v>1336121.3999999999</v>
      </c>
      <c r="G17" s="96">
        <v>2716958.5676000002</v>
      </c>
      <c r="H17" s="98">
        <f t="shared" si="1"/>
        <v>4053079.9676000001</v>
      </c>
    </row>
    <row r="18" spans="1:8" s="116" customFormat="1" ht="12.75" x14ac:dyDescent="0.2">
      <c r="A18" s="75">
        <v>2.9</v>
      </c>
      <c r="B18" s="78" t="s">
        <v>83</v>
      </c>
      <c r="C18" s="96">
        <v>1280017.18</v>
      </c>
      <c r="D18" s="96">
        <v>246616.79800000001</v>
      </c>
      <c r="E18" s="98">
        <f t="shared" si="0"/>
        <v>1526633.9779999999</v>
      </c>
      <c r="F18" s="96">
        <v>292271.25</v>
      </c>
      <c r="G18" s="96">
        <v>254719.11859999999</v>
      </c>
      <c r="H18" s="98">
        <f t="shared" si="1"/>
        <v>546990.36859999993</v>
      </c>
    </row>
    <row r="19" spans="1:8" s="116" customFormat="1" ht="25.5" x14ac:dyDescent="0.2">
      <c r="A19" s="75">
        <v>3</v>
      </c>
      <c r="B19" s="77" t="s">
        <v>176</v>
      </c>
      <c r="C19" s="96">
        <v>78445.490000000005</v>
      </c>
      <c r="D19" s="96">
        <v>263711</v>
      </c>
      <c r="E19" s="98">
        <f>C19+D19</f>
        <v>342156.49</v>
      </c>
      <c r="F19" s="96">
        <v>51897.11</v>
      </c>
      <c r="G19" s="96">
        <v>129777.26</v>
      </c>
      <c r="H19" s="98">
        <f>F19+G19</f>
        <v>181674.37</v>
      </c>
    </row>
    <row r="20" spans="1:8" s="116" customFormat="1" ht="25.5" x14ac:dyDescent="0.2">
      <c r="A20" s="75">
        <v>4</v>
      </c>
      <c r="B20" s="77" t="s">
        <v>66</v>
      </c>
      <c r="C20" s="96">
        <v>2139398.14</v>
      </c>
      <c r="D20" s="96"/>
      <c r="E20" s="98">
        <f t="shared" si="0"/>
        <v>2139398.14</v>
      </c>
      <c r="F20" s="96">
        <v>2436329.56</v>
      </c>
      <c r="G20" s="96"/>
      <c r="H20" s="98">
        <f t="shared" ref="H20:H21" si="2">F20+G20</f>
        <v>2436329.56</v>
      </c>
    </row>
    <row r="21" spans="1:8" s="116" customFormat="1" ht="12.75" x14ac:dyDescent="0.2">
      <c r="A21" s="75">
        <v>5</v>
      </c>
      <c r="B21" s="77" t="s">
        <v>84</v>
      </c>
      <c r="C21" s="96">
        <v>183959.49</v>
      </c>
      <c r="D21" s="96">
        <v>64456.51</v>
      </c>
      <c r="E21" s="98">
        <f t="shared" si="0"/>
        <v>248416</v>
      </c>
      <c r="F21" s="96">
        <v>133167.67000000001</v>
      </c>
      <c r="G21" s="96">
        <v>45358.9</v>
      </c>
      <c r="H21" s="98">
        <f t="shared" si="2"/>
        <v>178526.57</v>
      </c>
    </row>
    <row r="22" spans="1:8" s="116" customFormat="1" ht="12.75" x14ac:dyDescent="0.2">
      <c r="A22" s="75">
        <v>6</v>
      </c>
      <c r="B22" s="79" t="s">
        <v>177</v>
      </c>
      <c r="C22" s="99">
        <f>C8+C9+C20+C21+C19</f>
        <v>7832688.3100000005</v>
      </c>
      <c r="D22" s="99">
        <f>D8+D9+D20+D21+D19</f>
        <v>8498369.9513000008</v>
      </c>
      <c r="E22" s="98">
        <f>C22+D22</f>
        <v>16331058.261300001</v>
      </c>
      <c r="F22" s="99">
        <f>F8+F9+F20+F21+F19</f>
        <v>5808695.6399999997</v>
      </c>
      <c r="G22" s="99">
        <f>G8+G9+G20+G21+G19</f>
        <v>6122795.5405000001</v>
      </c>
      <c r="H22" s="98">
        <f>F22+G22</f>
        <v>11931491.180500001</v>
      </c>
    </row>
    <row r="23" spans="1:8" s="116" customFormat="1" ht="12.75" x14ac:dyDescent="0.2">
      <c r="A23" s="75"/>
      <c r="B23" s="76" t="s">
        <v>95</v>
      </c>
      <c r="C23" s="96"/>
      <c r="D23" s="96"/>
      <c r="E23" s="97"/>
      <c r="F23" s="96"/>
      <c r="G23" s="96"/>
      <c r="H23" s="97"/>
    </row>
    <row r="24" spans="1:8" s="116" customFormat="1" ht="25.5" x14ac:dyDescent="0.2">
      <c r="A24" s="75">
        <v>7</v>
      </c>
      <c r="B24" s="77" t="s">
        <v>85</v>
      </c>
      <c r="C24" s="96">
        <v>712112.5</v>
      </c>
      <c r="D24" s="96">
        <v>321684.95679999999</v>
      </c>
      <c r="E24" s="100">
        <f t="shared" ref="E24:E29" si="3">C24+D24</f>
        <v>1033797.4568</v>
      </c>
      <c r="F24" s="96">
        <v>532543.51</v>
      </c>
      <c r="G24" s="96">
        <v>300182.45439999999</v>
      </c>
      <c r="H24" s="100">
        <f t="shared" ref="H24:H29" si="4">F24+G24</f>
        <v>832725.96439999994</v>
      </c>
    </row>
    <row r="25" spans="1:8" s="116" customFormat="1" ht="12.75" x14ac:dyDescent="0.2">
      <c r="A25" s="75">
        <v>8</v>
      </c>
      <c r="B25" s="77" t="s">
        <v>86</v>
      </c>
      <c r="C25" s="96">
        <v>565530.64</v>
      </c>
      <c r="D25" s="96">
        <v>2739212.8476</v>
      </c>
      <c r="E25" s="100">
        <f t="shared" si="3"/>
        <v>3304743.4876000001</v>
      </c>
      <c r="F25" s="96">
        <v>992878.6</v>
      </c>
      <c r="G25" s="96">
        <v>1421711.6521999999</v>
      </c>
      <c r="H25" s="100">
        <f t="shared" si="4"/>
        <v>2414590.2522</v>
      </c>
    </row>
    <row r="26" spans="1:8" s="116" customFormat="1" ht="12.75" x14ac:dyDescent="0.2">
      <c r="A26" s="75">
        <v>9</v>
      </c>
      <c r="B26" s="77" t="s">
        <v>178</v>
      </c>
      <c r="C26" s="96">
        <v>581167.76</v>
      </c>
      <c r="D26" s="96">
        <v>21268.61</v>
      </c>
      <c r="E26" s="100">
        <f t="shared" si="3"/>
        <v>602436.37</v>
      </c>
      <c r="F26" s="96">
        <v>122476.16</v>
      </c>
      <c r="G26" s="96">
        <v>6555.54</v>
      </c>
      <c r="H26" s="100">
        <f t="shared" si="4"/>
        <v>129031.7</v>
      </c>
    </row>
    <row r="27" spans="1:8" s="116" customFormat="1" ht="25.5" x14ac:dyDescent="0.2">
      <c r="A27" s="75">
        <v>10</v>
      </c>
      <c r="B27" s="77" t="s">
        <v>179</v>
      </c>
      <c r="C27" s="96">
        <v>15639.95</v>
      </c>
      <c r="D27" s="96"/>
      <c r="E27" s="100">
        <f t="shared" si="3"/>
        <v>15639.95</v>
      </c>
      <c r="F27" s="96">
        <v>18318.490000000002</v>
      </c>
      <c r="G27" s="96"/>
      <c r="H27" s="100">
        <f t="shared" si="4"/>
        <v>18318.490000000002</v>
      </c>
    </row>
    <row r="28" spans="1:8" s="116" customFormat="1" ht="12.75" x14ac:dyDescent="0.2">
      <c r="A28" s="75">
        <v>11</v>
      </c>
      <c r="B28" s="77" t="s">
        <v>87</v>
      </c>
      <c r="C28" s="96">
        <v>784398.64</v>
      </c>
      <c r="D28" s="96">
        <v>867732.43</v>
      </c>
      <c r="E28" s="100">
        <f t="shared" si="3"/>
        <v>1652131.07</v>
      </c>
      <c r="F28" s="96">
        <v>259941.64</v>
      </c>
      <c r="G28" s="96">
        <v>498064.67</v>
      </c>
      <c r="H28" s="100">
        <f t="shared" si="4"/>
        <v>758006.31</v>
      </c>
    </row>
    <row r="29" spans="1:8" s="116" customFormat="1" ht="12.75" x14ac:dyDescent="0.2">
      <c r="A29" s="75">
        <v>12</v>
      </c>
      <c r="B29" s="77" t="s">
        <v>96</v>
      </c>
      <c r="C29" s="96"/>
      <c r="D29" s="96"/>
      <c r="E29" s="100">
        <f t="shared" si="3"/>
        <v>0</v>
      </c>
      <c r="F29" s="96"/>
      <c r="G29" s="96"/>
      <c r="H29" s="100">
        <f t="shared" si="4"/>
        <v>0</v>
      </c>
    </row>
    <row r="30" spans="1:8" s="116" customFormat="1" ht="12.75" x14ac:dyDescent="0.2">
      <c r="A30" s="75">
        <v>13</v>
      </c>
      <c r="B30" s="80" t="s">
        <v>97</v>
      </c>
      <c r="C30" s="99">
        <f>SUM(C24:C29)</f>
        <v>2658849.4900000002</v>
      </c>
      <c r="D30" s="99">
        <f>SUM(D24:D29)</f>
        <v>3949898.8443999998</v>
      </c>
      <c r="E30" s="100">
        <f>C30+D30</f>
        <v>6608748.3344000001</v>
      </c>
      <c r="F30" s="99">
        <f>SUM(F24:F29)</f>
        <v>1926158.4</v>
      </c>
      <c r="G30" s="99">
        <f>SUM(G24:G29)</f>
        <v>2226514.3166</v>
      </c>
      <c r="H30" s="100">
        <f>F30+G30</f>
        <v>4152672.7165999999</v>
      </c>
    </row>
    <row r="31" spans="1:8" s="116" customFormat="1" ht="12.75" x14ac:dyDescent="0.2">
      <c r="A31" s="75">
        <v>14</v>
      </c>
      <c r="B31" s="80" t="s">
        <v>71</v>
      </c>
      <c r="C31" s="99">
        <f>C22-C30</f>
        <v>5173838.82</v>
      </c>
      <c r="D31" s="99">
        <f>D22-D30</f>
        <v>4548471.1069000009</v>
      </c>
      <c r="E31" s="98">
        <f>C31+D31</f>
        <v>9722309.9269000012</v>
      </c>
      <c r="F31" s="99">
        <f>F22-F30</f>
        <v>3882537.2399999998</v>
      </c>
      <c r="G31" s="99">
        <f>G22-G30</f>
        <v>3896281.2239000001</v>
      </c>
      <c r="H31" s="98">
        <f>F31+G31</f>
        <v>7778818.4638999999</v>
      </c>
    </row>
    <row r="32" spans="1:8" s="116" customFormat="1" ht="12.75" x14ac:dyDescent="0.2">
      <c r="A32" s="75"/>
      <c r="B32" s="76"/>
      <c r="C32" s="96"/>
      <c r="D32" s="96"/>
      <c r="E32" s="97"/>
      <c r="F32" s="96"/>
      <c r="G32" s="96"/>
      <c r="H32" s="97"/>
    </row>
    <row r="33" spans="1:8" s="116" customFormat="1" ht="12.75" x14ac:dyDescent="0.2">
      <c r="A33" s="75"/>
      <c r="B33" s="76" t="s">
        <v>67</v>
      </c>
      <c r="C33" s="96"/>
      <c r="D33" s="96"/>
      <c r="E33" s="101"/>
      <c r="F33" s="96"/>
      <c r="G33" s="96"/>
      <c r="H33" s="101"/>
    </row>
    <row r="34" spans="1:8" s="116" customFormat="1" ht="12.75" x14ac:dyDescent="0.2">
      <c r="A34" s="75">
        <v>15</v>
      </c>
      <c r="B34" s="81" t="s">
        <v>180</v>
      </c>
      <c r="C34" s="102">
        <f>C35-C36</f>
        <v>228598.92000000004</v>
      </c>
      <c r="D34" s="102">
        <f>D35-D36</f>
        <v>-11220.660000000033</v>
      </c>
      <c r="E34" s="103">
        <f>C34+D34</f>
        <v>217378.26</v>
      </c>
      <c r="F34" s="102">
        <f>F35-F36</f>
        <v>462261.29999999993</v>
      </c>
      <c r="G34" s="102">
        <f>G35-G36</f>
        <v>96330.839999999967</v>
      </c>
      <c r="H34" s="103">
        <f>F34+G34</f>
        <v>558592.1399999999</v>
      </c>
    </row>
    <row r="35" spans="1:8" s="116" customFormat="1" ht="25.5" x14ac:dyDescent="0.2">
      <c r="A35" s="75">
        <v>15.1</v>
      </c>
      <c r="B35" s="78" t="s">
        <v>181</v>
      </c>
      <c r="C35" s="96">
        <v>531872.92000000004</v>
      </c>
      <c r="D35" s="96">
        <v>511786.29</v>
      </c>
      <c r="E35" s="103">
        <f>C35+D35</f>
        <v>1043659.21</v>
      </c>
      <c r="F35" s="96">
        <v>735971.82</v>
      </c>
      <c r="G35" s="96">
        <v>491324.15999999997</v>
      </c>
      <c r="H35" s="103">
        <f>F35+G35</f>
        <v>1227295.98</v>
      </c>
    </row>
    <row r="36" spans="1:8" s="116" customFormat="1" ht="25.5" x14ac:dyDescent="0.2">
      <c r="A36" s="75">
        <v>15.2</v>
      </c>
      <c r="B36" s="78" t="s">
        <v>182</v>
      </c>
      <c r="C36" s="96">
        <v>303274</v>
      </c>
      <c r="D36" s="96">
        <v>523006.95</v>
      </c>
      <c r="E36" s="103">
        <f>C36+D36</f>
        <v>826280.95</v>
      </c>
      <c r="F36" s="96">
        <v>273710.52</v>
      </c>
      <c r="G36" s="96">
        <v>394993.32</v>
      </c>
      <c r="H36" s="103">
        <f>F36+G36</f>
        <v>668703.84000000008</v>
      </c>
    </row>
    <row r="37" spans="1:8" s="116" customFormat="1" ht="12.75" x14ac:dyDescent="0.2">
      <c r="A37" s="75">
        <v>16</v>
      </c>
      <c r="B37" s="77" t="s">
        <v>63</v>
      </c>
      <c r="C37" s="96"/>
      <c r="D37" s="96"/>
      <c r="E37" s="98">
        <f t="shared" ref="E37:E66" si="5">C37+D37</f>
        <v>0</v>
      </c>
      <c r="F37" s="96"/>
      <c r="G37" s="96"/>
      <c r="H37" s="98">
        <f t="shared" ref="H37:H45" si="6">F37+G37</f>
        <v>0</v>
      </c>
    </row>
    <row r="38" spans="1:8" s="116" customFormat="1" ht="25.5" x14ac:dyDescent="0.2">
      <c r="A38" s="75">
        <v>17</v>
      </c>
      <c r="B38" s="77" t="s">
        <v>64</v>
      </c>
      <c r="C38" s="96"/>
      <c r="D38" s="96"/>
      <c r="E38" s="98">
        <f t="shared" si="5"/>
        <v>0</v>
      </c>
      <c r="F38" s="96"/>
      <c r="G38" s="96"/>
      <c r="H38" s="98">
        <f t="shared" si="6"/>
        <v>0</v>
      </c>
    </row>
    <row r="39" spans="1:8" s="116" customFormat="1" ht="25.5" x14ac:dyDescent="0.2">
      <c r="A39" s="75">
        <v>18</v>
      </c>
      <c r="B39" s="77" t="s">
        <v>68</v>
      </c>
      <c r="C39" s="96"/>
      <c r="D39" s="96"/>
      <c r="E39" s="98">
        <f t="shared" si="5"/>
        <v>0</v>
      </c>
      <c r="F39" s="96"/>
      <c r="G39" s="96"/>
      <c r="H39" s="98">
        <f t="shared" si="6"/>
        <v>0</v>
      </c>
    </row>
    <row r="40" spans="1:8" s="116" customFormat="1" ht="25.5" x14ac:dyDescent="0.2">
      <c r="A40" s="75">
        <v>19</v>
      </c>
      <c r="B40" s="77" t="s">
        <v>183</v>
      </c>
      <c r="C40" s="96">
        <v>857968.71</v>
      </c>
      <c r="D40" s="96"/>
      <c r="E40" s="98">
        <f t="shared" si="5"/>
        <v>857968.71</v>
      </c>
      <c r="F40" s="96">
        <v>1173407.3600000001</v>
      </c>
      <c r="G40" s="96"/>
      <c r="H40" s="98">
        <f t="shared" si="6"/>
        <v>1173407.3600000001</v>
      </c>
    </row>
    <row r="41" spans="1:8" s="116" customFormat="1" ht="25.5" x14ac:dyDescent="0.2">
      <c r="A41" s="75">
        <v>20</v>
      </c>
      <c r="B41" s="77" t="s">
        <v>88</v>
      </c>
      <c r="C41" s="96">
        <v>-41988.01</v>
      </c>
      <c r="D41" s="96"/>
      <c r="E41" s="98">
        <f t="shared" si="5"/>
        <v>-41988.01</v>
      </c>
      <c r="F41" s="96">
        <v>1206.28</v>
      </c>
      <c r="G41" s="96"/>
      <c r="H41" s="98">
        <f t="shared" si="6"/>
        <v>1206.28</v>
      </c>
    </row>
    <row r="42" spans="1:8" s="116" customFormat="1" ht="12.75" x14ac:dyDescent="0.2">
      <c r="A42" s="75">
        <v>21</v>
      </c>
      <c r="B42" s="77" t="s">
        <v>184</v>
      </c>
      <c r="C42" s="96">
        <v>2071.65</v>
      </c>
      <c r="D42" s="96"/>
      <c r="E42" s="98">
        <f t="shared" si="5"/>
        <v>2071.65</v>
      </c>
      <c r="F42" s="96">
        <v>-146.66999999999999</v>
      </c>
      <c r="G42" s="96"/>
      <c r="H42" s="98">
        <f t="shared" si="6"/>
        <v>-146.66999999999999</v>
      </c>
    </row>
    <row r="43" spans="1:8" s="116" customFormat="1" ht="38.25" x14ac:dyDescent="0.2">
      <c r="A43" s="75">
        <v>22</v>
      </c>
      <c r="B43" s="77" t="s">
        <v>202</v>
      </c>
      <c r="C43" s="96">
        <v>34674.29</v>
      </c>
      <c r="D43" s="96">
        <v>942.55</v>
      </c>
      <c r="E43" s="98">
        <f t="shared" si="5"/>
        <v>35616.840000000004</v>
      </c>
      <c r="F43" s="96">
        <v>28944.43</v>
      </c>
      <c r="G43" s="96">
        <v>56891.43</v>
      </c>
      <c r="H43" s="98">
        <f t="shared" si="6"/>
        <v>85835.86</v>
      </c>
    </row>
    <row r="44" spans="1:8" s="116" customFormat="1" ht="12.75" x14ac:dyDescent="0.2">
      <c r="A44" s="82">
        <v>23</v>
      </c>
      <c r="B44" s="83"/>
      <c r="C44" s="104">
        <v>183094.11704249383</v>
      </c>
      <c r="D44" s="104">
        <v>468216.46</v>
      </c>
      <c r="E44" s="105">
        <f t="shared" si="5"/>
        <v>651310.57704249385</v>
      </c>
      <c r="F44" s="104">
        <v>175627.35338018893</v>
      </c>
      <c r="G44" s="104">
        <v>80627.490000000005</v>
      </c>
      <c r="H44" s="105">
        <f t="shared" si="6"/>
        <v>256254.84338018892</v>
      </c>
    </row>
    <row r="45" spans="1:8" s="116" customFormat="1" ht="12.75" x14ac:dyDescent="0.2">
      <c r="A45" s="84">
        <v>24</v>
      </c>
      <c r="B45" s="85" t="s">
        <v>69</v>
      </c>
      <c r="C45" s="106">
        <f>C34+C37+C38+C39+C40+C41+C42+C43+C44</f>
        <v>1264419.6770424936</v>
      </c>
      <c r="D45" s="106">
        <f>D34+D37+D38+D39+D40+D41+D42+D43+D44</f>
        <v>457938.35</v>
      </c>
      <c r="E45" s="107">
        <f t="shared" si="5"/>
        <v>1722358.0270424937</v>
      </c>
      <c r="F45" s="106">
        <f>F34+F37+F38+F39+F40+F41+F42+F43+F44</f>
        <v>1841300.053380189</v>
      </c>
      <c r="G45" s="106">
        <f>G34+G37+G38+G39+G40+G41+G42+G43+G44</f>
        <v>233849.75999999995</v>
      </c>
      <c r="H45" s="107">
        <f t="shared" si="6"/>
        <v>2075149.813380189</v>
      </c>
    </row>
    <row r="46" spans="1:8" s="116" customFormat="1" ht="12.75" x14ac:dyDescent="0.2">
      <c r="A46" s="86"/>
      <c r="B46" s="87" t="s">
        <v>98</v>
      </c>
      <c r="C46" s="108"/>
      <c r="D46" s="108"/>
      <c r="E46" s="109"/>
      <c r="F46" s="108"/>
      <c r="G46" s="108"/>
      <c r="H46" s="109"/>
    </row>
    <row r="47" spans="1:8" s="116" customFormat="1" ht="25.5" x14ac:dyDescent="0.2">
      <c r="A47" s="75">
        <v>25</v>
      </c>
      <c r="B47" s="88" t="s">
        <v>99</v>
      </c>
      <c r="C47" s="110">
        <v>222373.89</v>
      </c>
      <c r="D47" s="110">
        <v>11059.03</v>
      </c>
      <c r="E47" s="111">
        <f t="shared" si="5"/>
        <v>233432.92</v>
      </c>
      <c r="F47" s="110">
        <v>194948.42</v>
      </c>
      <c r="G47" s="110">
        <v>18611.78</v>
      </c>
      <c r="H47" s="111">
        <f t="shared" ref="H47:H54" si="7">F47+G47</f>
        <v>213560.2</v>
      </c>
    </row>
    <row r="48" spans="1:8" s="116" customFormat="1" ht="25.5" x14ac:dyDescent="0.2">
      <c r="A48" s="75">
        <v>26</v>
      </c>
      <c r="B48" s="77" t="s">
        <v>100</v>
      </c>
      <c r="C48" s="96">
        <v>311737.99</v>
      </c>
      <c r="D48" s="96">
        <v>4600.8599999999997</v>
      </c>
      <c r="E48" s="98">
        <f t="shared" si="5"/>
        <v>316338.84999999998</v>
      </c>
      <c r="F48" s="96">
        <v>370614.92</v>
      </c>
      <c r="G48" s="96">
        <v>329.87</v>
      </c>
      <c r="H48" s="98">
        <f t="shared" si="7"/>
        <v>370944.79</v>
      </c>
    </row>
    <row r="49" spans="1:8" s="116" customFormat="1" ht="12.75" x14ac:dyDescent="0.2">
      <c r="A49" s="75">
        <v>27</v>
      </c>
      <c r="B49" s="77" t="s">
        <v>101</v>
      </c>
      <c r="C49" s="96">
        <v>2194914.67</v>
      </c>
      <c r="D49" s="96"/>
      <c r="E49" s="98">
        <f t="shared" si="5"/>
        <v>2194914.67</v>
      </c>
      <c r="F49" s="96">
        <v>1853510</v>
      </c>
      <c r="G49" s="96"/>
      <c r="H49" s="98">
        <f t="shared" si="7"/>
        <v>1853510</v>
      </c>
    </row>
    <row r="50" spans="1:8" s="116" customFormat="1" ht="25.5" x14ac:dyDescent="0.2">
      <c r="A50" s="75">
        <v>28</v>
      </c>
      <c r="B50" s="77" t="s">
        <v>102</v>
      </c>
      <c r="C50" s="96">
        <v>27003.23</v>
      </c>
      <c r="D50" s="96"/>
      <c r="E50" s="98">
        <f t="shared" si="5"/>
        <v>27003.23</v>
      </c>
      <c r="F50" s="96">
        <v>20532.54</v>
      </c>
      <c r="G50" s="96"/>
      <c r="H50" s="98">
        <f t="shared" si="7"/>
        <v>20532.54</v>
      </c>
    </row>
    <row r="51" spans="1:8" s="116" customFormat="1" ht="12.75" x14ac:dyDescent="0.2">
      <c r="A51" s="75">
        <v>29</v>
      </c>
      <c r="B51" s="77" t="s">
        <v>103</v>
      </c>
      <c r="C51" s="96">
        <v>317771.64</v>
      </c>
      <c r="D51" s="96"/>
      <c r="E51" s="98">
        <f t="shared" si="5"/>
        <v>317771.64</v>
      </c>
      <c r="F51" s="96">
        <v>231625.83</v>
      </c>
      <c r="G51" s="96"/>
      <c r="H51" s="98">
        <f t="shared" si="7"/>
        <v>231625.83</v>
      </c>
    </row>
    <row r="52" spans="1:8" s="116" customFormat="1" ht="12.75" x14ac:dyDescent="0.2">
      <c r="A52" s="75">
        <v>30</v>
      </c>
      <c r="B52" s="77" t="s">
        <v>104</v>
      </c>
      <c r="C52" s="96">
        <v>494460.03</v>
      </c>
      <c r="D52" s="96">
        <v>14135.2</v>
      </c>
      <c r="E52" s="98">
        <f t="shared" si="5"/>
        <v>508595.23000000004</v>
      </c>
      <c r="F52" s="96">
        <v>422858.21</v>
      </c>
      <c r="G52" s="96">
        <v>12168.63</v>
      </c>
      <c r="H52" s="98">
        <f t="shared" si="7"/>
        <v>435026.84</v>
      </c>
    </row>
    <row r="53" spans="1:8" s="116" customFormat="1" ht="12.75" x14ac:dyDescent="0.2">
      <c r="A53" s="75">
        <v>31</v>
      </c>
      <c r="B53" s="80" t="s">
        <v>105</v>
      </c>
      <c r="C53" s="99">
        <f>SUM(C47:C52)</f>
        <v>3568261.45</v>
      </c>
      <c r="D53" s="99">
        <f>SUM(D47:D52)</f>
        <v>29795.09</v>
      </c>
      <c r="E53" s="98">
        <f t="shared" si="5"/>
        <v>3598056.54</v>
      </c>
      <c r="F53" s="99">
        <f>SUM(F47:F52)</f>
        <v>3094089.92</v>
      </c>
      <c r="G53" s="99">
        <f>SUM(G47:G52)</f>
        <v>31110.28</v>
      </c>
      <c r="H53" s="98">
        <f t="shared" si="7"/>
        <v>3125200.1999999997</v>
      </c>
    </row>
    <row r="54" spans="1:8" s="116" customFormat="1" ht="12.75" x14ac:dyDescent="0.2">
      <c r="A54" s="75">
        <v>32</v>
      </c>
      <c r="B54" s="80" t="s">
        <v>72</v>
      </c>
      <c r="C54" s="99">
        <f>C45-C53</f>
        <v>-2303841.7729575066</v>
      </c>
      <c r="D54" s="99">
        <f>D45-D53</f>
        <v>428143.25999999995</v>
      </c>
      <c r="E54" s="98">
        <f t="shared" si="5"/>
        <v>-1875698.5129575066</v>
      </c>
      <c r="F54" s="99">
        <f>F45-F53</f>
        <v>-1252789.8666198109</v>
      </c>
      <c r="G54" s="99">
        <f>G45-G53</f>
        <v>202739.47999999995</v>
      </c>
      <c r="H54" s="98">
        <f t="shared" si="7"/>
        <v>-1050050.3866198109</v>
      </c>
    </row>
    <row r="55" spans="1:8" s="116" customFormat="1" ht="12.75" x14ac:dyDescent="0.2">
      <c r="A55" s="75"/>
      <c r="B55" s="76"/>
      <c r="C55" s="112"/>
      <c r="D55" s="112"/>
      <c r="E55" s="113"/>
      <c r="F55" s="112"/>
      <c r="G55" s="112"/>
      <c r="H55" s="113"/>
    </row>
    <row r="56" spans="1:8" s="116" customFormat="1" ht="12.75" x14ac:dyDescent="0.2">
      <c r="A56" s="75">
        <v>33</v>
      </c>
      <c r="B56" s="80" t="s">
        <v>73</v>
      </c>
      <c r="C56" s="99">
        <f>C31+C54</f>
        <v>2869997.0470424937</v>
      </c>
      <c r="D56" s="99">
        <f>D31+D54</f>
        <v>4976614.3669000007</v>
      </c>
      <c r="E56" s="98">
        <f t="shared" si="5"/>
        <v>7846611.4139424944</v>
      </c>
      <c r="F56" s="99">
        <f>F31+F54</f>
        <v>2629747.3733801888</v>
      </c>
      <c r="G56" s="99">
        <f>G31+G54</f>
        <v>4099020.7039000001</v>
      </c>
      <c r="H56" s="98">
        <f t="shared" ref="H56" si="8">F56+G56</f>
        <v>6728768.0772801889</v>
      </c>
    </row>
    <row r="57" spans="1:8" s="116" customFormat="1" ht="12.75" x14ac:dyDescent="0.2">
      <c r="A57" s="75"/>
      <c r="B57" s="76"/>
      <c r="C57" s="112"/>
      <c r="D57" s="112"/>
      <c r="E57" s="113"/>
      <c r="F57" s="112"/>
      <c r="G57" s="112"/>
      <c r="H57" s="113"/>
    </row>
    <row r="58" spans="1:8" s="116" customFormat="1" ht="25.5" x14ac:dyDescent="0.2">
      <c r="A58" s="75">
        <v>34</v>
      </c>
      <c r="B58" s="77" t="s">
        <v>89</v>
      </c>
      <c r="C58" s="96">
        <v>-555580.49</v>
      </c>
      <c r="D58" s="96" t="s">
        <v>187</v>
      </c>
      <c r="E58" s="98">
        <f>C58</f>
        <v>-555580.49</v>
      </c>
      <c r="F58" s="96">
        <v>4308416.0999999996</v>
      </c>
      <c r="G58" s="96" t="s">
        <v>187</v>
      </c>
      <c r="H58" s="98">
        <f>F58</f>
        <v>4308416.0999999996</v>
      </c>
    </row>
    <row r="59" spans="1:8" s="116" customFormat="1" ht="25.5" x14ac:dyDescent="0.2">
      <c r="A59" s="75">
        <v>35</v>
      </c>
      <c r="B59" s="77" t="s">
        <v>90</v>
      </c>
      <c r="C59" s="96"/>
      <c r="D59" s="96" t="s">
        <v>187</v>
      </c>
      <c r="E59" s="98">
        <f>C59</f>
        <v>0</v>
      </c>
      <c r="F59" s="96"/>
      <c r="G59" s="96" t="s">
        <v>187</v>
      </c>
      <c r="H59" s="98">
        <f>F59</f>
        <v>0</v>
      </c>
    </row>
    <row r="60" spans="1:8" s="116" customFormat="1" ht="25.5" x14ac:dyDescent="0.2">
      <c r="A60" s="75">
        <v>36</v>
      </c>
      <c r="B60" s="77" t="s">
        <v>91</v>
      </c>
      <c r="C60" s="96">
        <v>472599.27</v>
      </c>
      <c r="D60" s="96" t="s">
        <v>187</v>
      </c>
      <c r="E60" s="98">
        <f>C60</f>
        <v>472599.27</v>
      </c>
      <c r="F60" s="96">
        <v>123105.02</v>
      </c>
      <c r="G60" s="96" t="s">
        <v>187</v>
      </c>
      <c r="H60" s="98">
        <f>F60</f>
        <v>123105.02</v>
      </c>
    </row>
    <row r="61" spans="1:8" s="116" customFormat="1" ht="12.75" x14ac:dyDescent="0.2">
      <c r="A61" s="75">
        <v>37</v>
      </c>
      <c r="B61" s="80" t="s">
        <v>92</v>
      </c>
      <c r="C61" s="99">
        <f>SUM(C58:C60)</f>
        <v>-82981.219999999972</v>
      </c>
      <c r="D61" s="99">
        <v>0</v>
      </c>
      <c r="E61" s="98">
        <f>C61</f>
        <v>-82981.219999999972</v>
      </c>
      <c r="F61" s="99">
        <f>SUM(F58:F60)</f>
        <v>4431521.1199999992</v>
      </c>
      <c r="G61" s="99">
        <v>0</v>
      </c>
      <c r="H61" s="98">
        <f>F61</f>
        <v>4431521.1199999992</v>
      </c>
    </row>
    <row r="62" spans="1:8" s="116" customFormat="1" ht="12.75" x14ac:dyDescent="0.2">
      <c r="A62" s="75"/>
      <c r="B62" s="89"/>
      <c r="C62" s="96"/>
      <c r="D62" s="96"/>
      <c r="E62" s="101"/>
      <c r="F62" s="96"/>
      <c r="G62" s="96"/>
      <c r="H62" s="101"/>
    </row>
    <row r="63" spans="1:8" s="116" customFormat="1" ht="25.5" x14ac:dyDescent="0.2">
      <c r="A63" s="82">
        <v>38</v>
      </c>
      <c r="B63" s="90" t="s">
        <v>185</v>
      </c>
      <c r="C63" s="114">
        <f>C56-C61</f>
        <v>2952978.2670424934</v>
      </c>
      <c r="D63" s="114">
        <f>D56-D61</f>
        <v>4976614.3669000007</v>
      </c>
      <c r="E63" s="98">
        <f t="shared" si="5"/>
        <v>7929592.6339424942</v>
      </c>
      <c r="F63" s="114">
        <f>F56-F61</f>
        <v>-1801773.7466198104</v>
      </c>
      <c r="G63" s="114">
        <f>G56-G61</f>
        <v>4099020.7039000001</v>
      </c>
      <c r="H63" s="98">
        <f t="shared" ref="H63:H66" si="9">F63+G63</f>
        <v>2297246.9572801897</v>
      </c>
    </row>
    <row r="64" spans="1:8" s="117" customFormat="1" ht="12.75" x14ac:dyDescent="0.2">
      <c r="A64" s="91">
        <v>39</v>
      </c>
      <c r="B64" s="77" t="s">
        <v>93</v>
      </c>
      <c r="C64" s="115">
        <v>851149.83</v>
      </c>
      <c r="D64" s="115"/>
      <c r="E64" s="98">
        <f t="shared" si="5"/>
        <v>851149.83</v>
      </c>
      <c r="F64" s="115">
        <v>16069</v>
      </c>
      <c r="G64" s="115"/>
      <c r="H64" s="98">
        <f t="shared" si="9"/>
        <v>16069</v>
      </c>
    </row>
    <row r="65" spans="1:8" s="116" customFormat="1" ht="12.75" x14ac:dyDescent="0.2">
      <c r="A65" s="82">
        <v>40</v>
      </c>
      <c r="B65" s="80" t="s">
        <v>94</v>
      </c>
      <c r="C65" s="99">
        <f>C63-C64</f>
        <v>2101828.4370424934</v>
      </c>
      <c r="D65" s="99">
        <f>D63-D64</f>
        <v>4976614.3669000007</v>
      </c>
      <c r="E65" s="98">
        <f t="shared" si="5"/>
        <v>7078442.8039424941</v>
      </c>
      <c r="F65" s="99">
        <f>F63-F64</f>
        <v>-1817842.7466198104</v>
      </c>
      <c r="G65" s="99">
        <f>G63-G64</f>
        <v>4099020.7039000001</v>
      </c>
      <c r="H65" s="98">
        <f t="shared" si="9"/>
        <v>2281177.9572801897</v>
      </c>
    </row>
    <row r="66" spans="1:8" s="117" customFormat="1" ht="12.75" x14ac:dyDescent="0.2">
      <c r="A66" s="91">
        <v>41</v>
      </c>
      <c r="B66" s="77" t="s">
        <v>106</v>
      </c>
      <c r="C66" s="115"/>
      <c r="D66" s="115"/>
      <c r="E66" s="98">
        <f t="shared" si="5"/>
        <v>0</v>
      </c>
      <c r="F66" s="115">
        <v>-3000</v>
      </c>
      <c r="G66" s="115"/>
      <c r="H66" s="98">
        <f t="shared" si="9"/>
        <v>-3000</v>
      </c>
    </row>
    <row r="67" spans="1:8" s="116" customFormat="1" ht="12.75" x14ac:dyDescent="0.2">
      <c r="A67" s="92">
        <v>42</v>
      </c>
      <c r="B67" s="93" t="s">
        <v>74</v>
      </c>
      <c r="C67" s="106">
        <f>C65+C66</f>
        <v>2101828.4370424934</v>
      </c>
      <c r="D67" s="106">
        <f>D65+D66</f>
        <v>4976614.3669000007</v>
      </c>
      <c r="E67" s="107">
        <f>C67+D67</f>
        <v>7078442.8039424941</v>
      </c>
      <c r="F67" s="106">
        <f>F65+F66</f>
        <v>-1820842.7466198104</v>
      </c>
      <c r="G67" s="106">
        <f>G65+G66</f>
        <v>4099020.7039000001</v>
      </c>
      <c r="H67" s="107">
        <f>F67+G67</f>
        <v>2278177.9572801897</v>
      </c>
    </row>
    <row r="68" spans="1:8" x14ac:dyDescent="0.3">
      <c r="A68" s="8"/>
      <c r="B68" s="9"/>
      <c r="C68" s="21"/>
      <c r="D68" s="21"/>
      <c r="E68" s="21"/>
    </row>
    <row r="69" spans="1:8" x14ac:dyDescent="0.3">
      <c r="A69" s="8"/>
      <c r="B69" s="144" t="s">
        <v>202</v>
      </c>
      <c r="C69" s="21"/>
      <c r="D69" s="21"/>
      <c r="E69" s="22"/>
    </row>
    <row r="70" spans="1:8" x14ac:dyDescent="0.3">
      <c r="A70" s="21"/>
      <c r="B70" s="21"/>
      <c r="C70" s="21"/>
      <c r="D70" s="21"/>
      <c r="E70" s="21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40" zoomScaleNormal="100" workbookViewId="0">
      <selection activeCell="B56" sqref="B56"/>
    </sheetView>
  </sheetViews>
  <sheetFormatPr defaultRowHeight="15" x14ac:dyDescent="0.3"/>
  <cols>
    <col min="1" max="1" width="7.140625" style="10" customWidth="1"/>
    <col min="2" max="2" width="47.28515625" style="10" customWidth="1"/>
    <col min="3" max="3" width="14.85546875" style="10" bestFit="1" customWidth="1"/>
    <col min="4" max="4" width="17" style="10" customWidth="1"/>
    <col min="5" max="5" width="15.140625" style="10" bestFit="1" customWidth="1"/>
    <col min="6" max="6" width="14" style="10" bestFit="1" customWidth="1"/>
    <col min="7" max="7" width="15.140625" style="10" bestFit="1" customWidth="1"/>
    <col min="8" max="8" width="15.42578125" style="10" bestFit="1" customWidth="1"/>
    <col min="9" max="16384" width="9.140625" style="10"/>
  </cols>
  <sheetData>
    <row r="1" spans="1:48" x14ac:dyDescent="0.3">
      <c r="A1" s="3" t="s">
        <v>129</v>
      </c>
      <c r="B1" s="126" t="s">
        <v>190</v>
      </c>
      <c r="C1" s="2"/>
      <c r="D1" s="2"/>
      <c r="E1" s="2"/>
      <c r="F1" s="21"/>
      <c r="G1" s="21"/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x14ac:dyDescent="0.3">
      <c r="A2" s="3" t="s">
        <v>141</v>
      </c>
      <c r="B2" s="127">
        <v>42460</v>
      </c>
      <c r="C2" s="2"/>
      <c r="D2" s="2"/>
      <c r="E2" s="2"/>
      <c r="F2" s="21"/>
      <c r="G2" s="21"/>
      <c r="H2" s="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thickBot="1" x14ac:dyDescent="0.35">
      <c r="B3" s="23" t="s">
        <v>18</v>
      </c>
      <c r="C3" s="11"/>
      <c r="D3" s="11"/>
      <c r="E3" s="11"/>
      <c r="H3" s="14" t="s">
        <v>130</v>
      </c>
    </row>
    <row r="4" spans="1:48" ht="18" x14ac:dyDescent="0.35">
      <c r="A4" s="24"/>
      <c r="B4" s="15"/>
      <c r="C4" s="154" t="s">
        <v>144</v>
      </c>
      <c r="D4" s="155"/>
      <c r="E4" s="155"/>
      <c r="F4" s="154" t="s">
        <v>157</v>
      </c>
      <c r="G4" s="155"/>
      <c r="H4" s="156"/>
    </row>
    <row r="5" spans="1:48" s="27" customFormat="1" ht="11.25" x14ac:dyDescent="0.2">
      <c r="A5" s="17" t="s">
        <v>115</v>
      </c>
      <c r="B5" s="25"/>
      <c r="C5" s="4" t="s">
        <v>171</v>
      </c>
      <c r="D5" s="4" t="s">
        <v>172</v>
      </c>
      <c r="E5" s="4" t="s">
        <v>173</v>
      </c>
      <c r="F5" s="4" t="s">
        <v>171</v>
      </c>
      <c r="G5" s="4" t="s">
        <v>172</v>
      </c>
      <c r="H5" s="4" t="s">
        <v>173</v>
      </c>
      <c r="I5" s="26"/>
      <c r="J5" s="26"/>
      <c r="K5" s="26"/>
      <c r="L5" s="26"/>
    </row>
    <row r="6" spans="1:48" x14ac:dyDescent="0.3">
      <c r="A6" s="17">
        <v>1</v>
      </c>
      <c r="B6" s="28" t="s">
        <v>107</v>
      </c>
      <c r="C6" s="5">
        <v>250686239.85000002</v>
      </c>
      <c r="D6" s="5">
        <v>2650000570.2419</v>
      </c>
      <c r="E6" s="5">
        <v>2900686810.0918999</v>
      </c>
      <c r="F6" s="5">
        <v>184600095.06</v>
      </c>
      <c r="G6" s="5">
        <v>2234404643.0632</v>
      </c>
      <c r="H6" s="19">
        <v>2419004738.1231999</v>
      </c>
      <c r="I6" s="21"/>
      <c r="J6" s="21"/>
      <c r="K6" s="21"/>
      <c r="L6" s="21"/>
    </row>
    <row r="7" spans="1:48" x14ac:dyDescent="0.3">
      <c r="A7" s="17">
        <v>1.1000000000000001</v>
      </c>
      <c r="B7" s="29" t="s">
        <v>9</v>
      </c>
      <c r="C7" s="6"/>
      <c r="D7" s="6"/>
      <c r="E7" s="5">
        <v>0</v>
      </c>
      <c r="F7" s="6"/>
      <c r="G7" s="6"/>
      <c r="H7" s="19">
        <v>0</v>
      </c>
      <c r="I7" s="21"/>
      <c r="J7" s="21"/>
      <c r="K7" s="21"/>
      <c r="L7" s="21"/>
    </row>
    <row r="8" spans="1:48" x14ac:dyDescent="0.3">
      <c r="A8" s="17">
        <v>1.2</v>
      </c>
      <c r="B8" s="29" t="s">
        <v>10</v>
      </c>
      <c r="C8" s="6">
        <v>44991663.25</v>
      </c>
      <c r="D8" s="6">
        <v>4658213.7593</v>
      </c>
      <c r="E8" s="5">
        <v>49649877.009300001</v>
      </c>
      <c r="F8" s="6">
        <v>33727817.729999997</v>
      </c>
      <c r="G8" s="6">
        <v>5361730.0661000004</v>
      </c>
      <c r="H8" s="19">
        <v>39089547.796099998</v>
      </c>
      <c r="I8" s="21"/>
      <c r="J8" s="21"/>
      <c r="K8" s="21"/>
      <c r="L8" s="21"/>
    </row>
    <row r="9" spans="1:48" x14ac:dyDescent="0.3">
      <c r="A9" s="17">
        <v>1.3</v>
      </c>
      <c r="B9" s="29" t="s">
        <v>113</v>
      </c>
      <c r="C9" s="6">
        <v>94651743.799999997</v>
      </c>
      <c r="D9" s="6">
        <v>1980219564.273</v>
      </c>
      <c r="E9" s="5">
        <v>2074871308.073</v>
      </c>
      <c r="F9" s="6">
        <v>81489199</v>
      </c>
      <c r="G9" s="6">
        <v>1617297836.0281</v>
      </c>
      <c r="H9" s="19">
        <v>1698787035.0281</v>
      </c>
      <c r="I9" s="21"/>
      <c r="J9" s="21"/>
      <c r="K9" s="21"/>
      <c r="L9" s="21"/>
    </row>
    <row r="10" spans="1:48" x14ac:dyDescent="0.3">
      <c r="A10" s="17">
        <v>1.4</v>
      </c>
      <c r="B10" s="29" t="s">
        <v>22</v>
      </c>
      <c r="C10" s="6">
        <v>47460487.990000002</v>
      </c>
      <c r="D10" s="6">
        <v>27328486.550700001</v>
      </c>
      <c r="E10" s="5">
        <v>74788974.540700004</v>
      </c>
      <c r="F10" s="6">
        <v>17112487.989999998</v>
      </c>
      <c r="G10" s="6">
        <v>25569784.844700001</v>
      </c>
      <c r="H10" s="19">
        <v>42682272.834700003</v>
      </c>
      <c r="I10" s="21"/>
      <c r="J10" s="21"/>
      <c r="K10" s="21"/>
      <c r="L10" s="21"/>
    </row>
    <row r="11" spans="1:48" x14ac:dyDescent="0.3">
      <c r="A11" s="17">
        <v>1.5</v>
      </c>
      <c r="B11" s="29" t="s">
        <v>23</v>
      </c>
      <c r="C11" s="6">
        <v>63582344.810000002</v>
      </c>
      <c r="D11" s="6">
        <v>637794305.65890002</v>
      </c>
      <c r="E11" s="5">
        <v>701376650.46889997</v>
      </c>
      <c r="F11" s="6">
        <v>52270590.340000004</v>
      </c>
      <c r="G11" s="6">
        <v>586175292.1243</v>
      </c>
      <c r="H11" s="19">
        <v>638445882.46430004</v>
      </c>
      <c r="I11" s="21"/>
      <c r="J11" s="21"/>
      <c r="K11" s="21"/>
      <c r="L11" s="21"/>
    </row>
    <row r="12" spans="1:48" x14ac:dyDescent="0.3">
      <c r="A12" s="17">
        <v>1.6</v>
      </c>
      <c r="B12" s="29" t="s">
        <v>24</v>
      </c>
      <c r="C12" s="6">
        <v>0</v>
      </c>
      <c r="D12" s="6">
        <v>0</v>
      </c>
      <c r="E12" s="5">
        <v>0</v>
      </c>
      <c r="F12" s="6">
        <v>0</v>
      </c>
      <c r="G12" s="6">
        <v>0</v>
      </c>
      <c r="H12" s="19">
        <v>0</v>
      </c>
      <c r="I12" s="21"/>
      <c r="J12" s="21"/>
      <c r="K12" s="21"/>
      <c r="L12" s="21"/>
    </row>
    <row r="13" spans="1:48" x14ac:dyDescent="0.3">
      <c r="A13" s="17">
        <v>2</v>
      </c>
      <c r="B13" s="28" t="s">
        <v>110</v>
      </c>
      <c r="C13" s="5">
        <v>19189665.66</v>
      </c>
      <c r="D13" s="5">
        <v>22132049.800000001</v>
      </c>
      <c r="E13" s="5">
        <v>41321715.460000001</v>
      </c>
      <c r="F13" s="5">
        <v>24994282.530000001</v>
      </c>
      <c r="G13" s="5">
        <v>13992797.898899999</v>
      </c>
      <c r="H13" s="19">
        <v>38987080.428900003</v>
      </c>
      <c r="I13" s="21"/>
      <c r="J13" s="21"/>
      <c r="K13" s="21"/>
      <c r="L13" s="21"/>
    </row>
    <row r="14" spans="1:48" x14ac:dyDescent="0.3">
      <c r="A14" s="17">
        <v>2.1</v>
      </c>
      <c r="B14" s="29" t="s">
        <v>114</v>
      </c>
      <c r="C14" s="6">
        <v>11942491.210000001</v>
      </c>
      <c r="D14" s="6">
        <v>14740926.1886</v>
      </c>
      <c r="E14" s="5">
        <v>26683417.398600001</v>
      </c>
      <c r="F14" s="6">
        <v>13561987.380000001</v>
      </c>
      <c r="G14" s="6">
        <v>11496240.288699999</v>
      </c>
      <c r="H14" s="19">
        <v>25058227.668700002</v>
      </c>
      <c r="I14" s="21"/>
      <c r="J14" s="21"/>
      <c r="K14" s="21"/>
      <c r="L14" s="21"/>
    </row>
    <row r="15" spans="1:48" x14ac:dyDescent="0.3">
      <c r="A15" s="17">
        <v>2.2000000000000002</v>
      </c>
      <c r="B15" s="29" t="s">
        <v>25</v>
      </c>
      <c r="C15" s="6">
        <v>7083200</v>
      </c>
      <c r="D15" s="6">
        <v>7347059.7385999998</v>
      </c>
      <c r="E15" s="5">
        <v>14430259.738600001</v>
      </c>
      <c r="F15" s="6">
        <v>11409600</v>
      </c>
      <c r="G15" s="6">
        <v>2456430.1987999999</v>
      </c>
      <c r="H15" s="19">
        <v>13866030.198799999</v>
      </c>
      <c r="I15" s="21"/>
      <c r="J15" s="21"/>
      <c r="K15" s="21"/>
      <c r="L15" s="21"/>
    </row>
    <row r="16" spans="1:48" x14ac:dyDescent="0.3">
      <c r="A16" s="17">
        <v>2.2999999999999998</v>
      </c>
      <c r="B16" s="29" t="s">
        <v>0</v>
      </c>
      <c r="C16" s="6"/>
      <c r="D16" s="6"/>
      <c r="E16" s="5">
        <v>0</v>
      </c>
      <c r="F16" s="6"/>
      <c r="G16" s="6"/>
      <c r="H16" s="19">
        <v>0</v>
      </c>
      <c r="I16" s="21"/>
      <c r="J16" s="21"/>
      <c r="K16" s="21"/>
      <c r="L16" s="21"/>
    </row>
    <row r="17" spans="1:12" x14ac:dyDescent="0.3">
      <c r="A17" s="17">
        <v>2.4</v>
      </c>
      <c r="B17" s="29" t="s">
        <v>3</v>
      </c>
      <c r="C17" s="6"/>
      <c r="D17" s="6"/>
      <c r="E17" s="5">
        <v>0</v>
      </c>
      <c r="F17" s="6"/>
      <c r="G17" s="6"/>
      <c r="H17" s="19">
        <v>0</v>
      </c>
      <c r="I17" s="21"/>
      <c r="J17" s="21"/>
      <c r="K17" s="21"/>
      <c r="L17" s="21"/>
    </row>
    <row r="18" spans="1:12" x14ac:dyDescent="0.3">
      <c r="A18" s="17">
        <v>2.5</v>
      </c>
      <c r="B18" s="29" t="s">
        <v>11</v>
      </c>
      <c r="C18" s="6">
        <v>0</v>
      </c>
      <c r="D18" s="6"/>
      <c r="E18" s="5">
        <v>0</v>
      </c>
      <c r="F18" s="6">
        <v>0</v>
      </c>
      <c r="G18" s="6"/>
      <c r="H18" s="19">
        <v>0</v>
      </c>
      <c r="I18" s="21"/>
      <c r="J18" s="21"/>
      <c r="K18" s="21"/>
      <c r="L18" s="21"/>
    </row>
    <row r="19" spans="1:12" x14ac:dyDescent="0.3">
      <c r="A19" s="17">
        <v>2.6</v>
      </c>
      <c r="B19" s="29" t="s">
        <v>12</v>
      </c>
      <c r="C19" s="6">
        <v>0</v>
      </c>
      <c r="D19" s="6">
        <v>0</v>
      </c>
      <c r="E19" s="5">
        <v>0</v>
      </c>
      <c r="F19" s="6">
        <v>0</v>
      </c>
      <c r="G19" s="6">
        <v>0</v>
      </c>
      <c r="H19" s="19">
        <v>0</v>
      </c>
      <c r="I19" s="21"/>
      <c r="J19" s="21"/>
      <c r="K19" s="21"/>
      <c r="L19" s="21"/>
    </row>
    <row r="20" spans="1:12" x14ac:dyDescent="0.3">
      <c r="A20" s="17">
        <v>2.7</v>
      </c>
      <c r="B20" s="29" t="s">
        <v>5</v>
      </c>
      <c r="C20" s="6">
        <v>163974.45000000001</v>
      </c>
      <c r="D20" s="6">
        <v>44063.872799999997</v>
      </c>
      <c r="E20" s="5">
        <v>208038.32280000002</v>
      </c>
      <c r="F20" s="6">
        <v>22695.15</v>
      </c>
      <c r="G20" s="6">
        <v>40127.411399999997</v>
      </c>
      <c r="H20" s="19">
        <v>62822.561399999999</v>
      </c>
      <c r="I20" s="21"/>
      <c r="J20" s="21"/>
      <c r="K20" s="21"/>
      <c r="L20" s="21"/>
    </row>
    <row r="21" spans="1:12" x14ac:dyDescent="0.3">
      <c r="A21" s="17">
        <v>3</v>
      </c>
      <c r="B21" s="28" t="s">
        <v>26</v>
      </c>
      <c r="C21" s="5">
        <v>44991663.25</v>
      </c>
      <c r="D21" s="5">
        <v>4658213.7593</v>
      </c>
      <c r="E21" s="5">
        <v>49649877.009300001</v>
      </c>
      <c r="F21" s="5">
        <v>33727817.729999997</v>
      </c>
      <c r="G21" s="5">
        <v>5361730.0661000004</v>
      </c>
      <c r="H21" s="19">
        <v>39089547.796099998</v>
      </c>
      <c r="I21" s="21"/>
      <c r="J21" s="21"/>
      <c r="K21" s="21"/>
      <c r="L21" s="21"/>
    </row>
    <row r="22" spans="1:12" x14ac:dyDescent="0.3">
      <c r="A22" s="17">
        <v>3.1</v>
      </c>
      <c r="B22" s="29" t="s">
        <v>108</v>
      </c>
      <c r="C22" s="6"/>
      <c r="D22" s="6"/>
      <c r="E22" s="5">
        <v>0</v>
      </c>
      <c r="F22" s="6"/>
      <c r="G22" s="6"/>
      <c r="H22" s="19">
        <v>0</v>
      </c>
      <c r="I22" s="21"/>
      <c r="J22" s="21"/>
      <c r="K22" s="21"/>
      <c r="L22" s="21"/>
    </row>
    <row r="23" spans="1:12" x14ac:dyDescent="0.3">
      <c r="A23" s="17">
        <v>3.2</v>
      </c>
      <c r="B23" s="29" t="s">
        <v>109</v>
      </c>
      <c r="C23" s="6">
        <v>44991663.25</v>
      </c>
      <c r="D23" s="6">
        <v>4658213.7593</v>
      </c>
      <c r="E23" s="5">
        <v>49649877.009300001</v>
      </c>
      <c r="F23" s="6">
        <v>33727817.729999997</v>
      </c>
      <c r="G23" s="6">
        <v>5361730.0661000004</v>
      </c>
      <c r="H23" s="19">
        <v>39089547.796099998</v>
      </c>
      <c r="I23" s="21"/>
      <c r="J23" s="21"/>
      <c r="K23" s="21"/>
      <c r="L23" s="21"/>
    </row>
    <row r="24" spans="1:12" x14ac:dyDescent="0.3">
      <c r="A24" s="17">
        <v>3.3</v>
      </c>
      <c r="B24" s="29" t="s">
        <v>27</v>
      </c>
      <c r="C24" s="6"/>
      <c r="D24" s="6">
        <v>0</v>
      </c>
      <c r="E24" s="5">
        <v>0</v>
      </c>
      <c r="F24" s="6"/>
      <c r="G24" s="6">
        <v>0</v>
      </c>
      <c r="H24" s="19">
        <v>0</v>
      </c>
      <c r="I24" s="21"/>
      <c r="J24" s="21"/>
      <c r="K24" s="21"/>
      <c r="L24" s="21"/>
    </row>
    <row r="25" spans="1:12" ht="30" x14ac:dyDescent="0.3">
      <c r="A25" s="17">
        <v>4</v>
      </c>
      <c r="B25" s="30" t="s">
        <v>28</v>
      </c>
      <c r="C25" s="5">
        <v>3364327.33</v>
      </c>
      <c r="D25" s="5">
        <v>0</v>
      </c>
      <c r="E25" s="5">
        <v>3364327.33</v>
      </c>
      <c r="F25" s="5">
        <v>0</v>
      </c>
      <c r="G25" s="5">
        <v>0</v>
      </c>
      <c r="H25" s="19">
        <v>0</v>
      </c>
      <c r="I25" s="21"/>
      <c r="J25" s="21"/>
      <c r="K25" s="21"/>
      <c r="L25" s="21"/>
    </row>
    <row r="26" spans="1:12" x14ac:dyDescent="0.3">
      <c r="A26" s="17">
        <v>4.0999999999999996</v>
      </c>
      <c r="B26" s="29" t="s">
        <v>17</v>
      </c>
      <c r="C26" s="6"/>
      <c r="D26" s="6"/>
      <c r="E26" s="5">
        <v>0</v>
      </c>
      <c r="F26" s="6"/>
      <c r="G26" s="6"/>
      <c r="H26" s="19">
        <v>0</v>
      </c>
      <c r="I26" s="21"/>
      <c r="J26" s="21"/>
      <c r="K26" s="21"/>
      <c r="L26" s="21"/>
    </row>
    <row r="27" spans="1:12" x14ac:dyDescent="0.3">
      <c r="A27" s="17">
        <v>4.2</v>
      </c>
      <c r="B27" s="29" t="s">
        <v>1</v>
      </c>
      <c r="C27" s="6">
        <v>3364327.33</v>
      </c>
      <c r="D27" s="6"/>
      <c r="E27" s="5">
        <v>3364327.33</v>
      </c>
      <c r="F27" s="6"/>
      <c r="G27" s="6"/>
      <c r="H27" s="19">
        <v>0</v>
      </c>
      <c r="I27" s="21"/>
      <c r="J27" s="21"/>
      <c r="K27" s="21"/>
      <c r="L27" s="21"/>
    </row>
    <row r="28" spans="1:12" x14ac:dyDescent="0.3">
      <c r="A28" s="17">
        <v>4.3</v>
      </c>
      <c r="B28" s="29" t="s">
        <v>29</v>
      </c>
      <c r="C28" s="6">
        <v>0</v>
      </c>
      <c r="D28" s="6"/>
      <c r="E28" s="5">
        <v>0</v>
      </c>
      <c r="F28" s="6">
        <v>0</v>
      </c>
      <c r="G28" s="6"/>
      <c r="H28" s="19">
        <v>0</v>
      </c>
      <c r="I28" s="21"/>
      <c r="J28" s="21"/>
      <c r="K28" s="21"/>
      <c r="L28" s="21"/>
    </row>
    <row r="29" spans="1:12" x14ac:dyDescent="0.3">
      <c r="A29" s="17">
        <v>5</v>
      </c>
      <c r="B29" s="28" t="s">
        <v>13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9">
        <v>0</v>
      </c>
      <c r="I29" s="21"/>
      <c r="J29" s="21"/>
      <c r="K29" s="21"/>
      <c r="L29" s="21"/>
    </row>
    <row r="30" spans="1:12" x14ac:dyDescent="0.3">
      <c r="A30" s="17">
        <v>5.0999999999999996</v>
      </c>
      <c r="B30" s="29" t="s">
        <v>30</v>
      </c>
      <c r="C30" s="6"/>
      <c r="D30" s="6"/>
      <c r="E30" s="5">
        <v>0</v>
      </c>
      <c r="F30" s="6"/>
      <c r="G30" s="6"/>
      <c r="H30" s="19">
        <v>0</v>
      </c>
      <c r="I30" s="21"/>
      <c r="J30" s="21"/>
      <c r="K30" s="21"/>
      <c r="L30" s="21"/>
    </row>
    <row r="31" spans="1:12" s="36" customFormat="1" ht="30" x14ac:dyDescent="0.2">
      <c r="A31" s="16">
        <v>5.2</v>
      </c>
      <c r="B31" s="31" t="s">
        <v>111</v>
      </c>
      <c r="C31" s="32"/>
      <c r="D31" s="32"/>
      <c r="E31" s="33">
        <v>0</v>
      </c>
      <c r="F31" s="32"/>
      <c r="G31" s="32"/>
      <c r="H31" s="34">
        <v>0</v>
      </c>
      <c r="I31" s="35"/>
      <c r="J31" s="35"/>
      <c r="K31" s="35"/>
      <c r="L31" s="35"/>
    </row>
    <row r="32" spans="1:12" s="36" customFormat="1" ht="30" x14ac:dyDescent="0.2">
      <c r="A32" s="16">
        <v>5.3</v>
      </c>
      <c r="B32" s="31" t="s">
        <v>6</v>
      </c>
      <c r="C32" s="32"/>
      <c r="D32" s="32"/>
      <c r="E32" s="33">
        <v>0</v>
      </c>
      <c r="F32" s="32"/>
      <c r="G32" s="32"/>
      <c r="H32" s="34">
        <v>0</v>
      </c>
      <c r="I32" s="35"/>
      <c r="J32" s="35"/>
      <c r="K32" s="35"/>
      <c r="L32" s="35"/>
    </row>
    <row r="33" spans="1:12" x14ac:dyDescent="0.3">
      <c r="A33" s="17">
        <v>5.4</v>
      </c>
      <c r="B33" s="29" t="s">
        <v>14</v>
      </c>
      <c r="C33" s="6"/>
      <c r="D33" s="6">
        <v>0</v>
      </c>
      <c r="E33" s="5">
        <v>0</v>
      </c>
      <c r="F33" s="6"/>
      <c r="G33" s="6">
        <v>0</v>
      </c>
      <c r="H33" s="19">
        <v>0</v>
      </c>
      <c r="I33" s="21"/>
      <c r="J33" s="21"/>
      <c r="K33" s="21"/>
      <c r="L33" s="21"/>
    </row>
    <row r="34" spans="1:12" ht="30" x14ac:dyDescent="0.3">
      <c r="A34" s="17">
        <v>6</v>
      </c>
      <c r="B34" s="30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9">
        <v>0</v>
      </c>
      <c r="I34" s="21"/>
      <c r="J34" s="21"/>
      <c r="K34" s="21"/>
      <c r="L34" s="21"/>
    </row>
    <row r="35" spans="1:12" x14ac:dyDescent="0.3">
      <c r="A35" s="17">
        <v>6.1</v>
      </c>
      <c r="B35" s="29" t="s">
        <v>32</v>
      </c>
      <c r="C35" s="6"/>
      <c r="D35" s="6"/>
      <c r="E35" s="5">
        <v>0</v>
      </c>
      <c r="F35" s="6"/>
      <c r="G35" s="6"/>
      <c r="H35" s="19">
        <v>0</v>
      </c>
      <c r="I35" s="21"/>
      <c r="J35" s="21"/>
      <c r="K35" s="21"/>
      <c r="L35" s="21"/>
    </row>
    <row r="36" spans="1:12" x14ac:dyDescent="0.3">
      <c r="A36" s="17">
        <v>6.2</v>
      </c>
      <c r="B36" s="29" t="s">
        <v>112</v>
      </c>
      <c r="C36" s="6"/>
      <c r="D36" s="6"/>
      <c r="E36" s="5">
        <v>0</v>
      </c>
      <c r="F36" s="6"/>
      <c r="G36" s="6"/>
      <c r="H36" s="19">
        <v>0</v>
      </c>
      <c r="I36" s="21"/>
      <c r="J36" s="21"/>
      <c r="K36" s="21"/>
      <c r="L36" s="21"/>
    </row>
    <row r="37" spans="1:12" x14ac:dyDescent="0.3">
      <c r="A37" s="17">
        <v>6.3</v>
      </c>
      <c r="B37" s="29" t="s">
        <v>7</v>
      </c>
      <c r="C37" s="6"/>
      <c r="D37" s="6"/>
      <c r="E37" s="5">
        <v>0</v>
      </c>
      <c r="F37" s="6"/>
      <c r="G37" s="6"/>
      <c r="H37" s="19">
        <v>0</v>
      </c>
      <c r="I37" s="21"/>
      <c r="J37" s="21"/>
      <c r="K37" s="21"/>
      <c r="L37" s="21"/>
    </row>
    <row r="38" spans="1:12" x14ac:dyDescent="0.3">
      <c r="A38" s="17">
        <v>6.4</v>
      </c>
      <c r="B38" s="29" t="s">
        <v>14</v>
      </c>
      <c r="C38" s="6"/>
      <c r="D38" s="6"/>
      <c r="E38" s="5">
        <v>0</v>
      </c>
      <c r="F38" s="6"/>
      <c r="G38" s="6"/>
      <c r="H38" s="19">
        <v>0</v>
      </c>
      <c r="I38" s="21"/>
      <c r="J38" s="21"/>
      <c r="K38" s="21"/>
      <c r="L38" s="21"/>
    </row>
    <row r="39" spans="1:12" x14ac:dyDescent="0.3">
      <c r="A39" s="17">
        <v>7</v>
      </c>
      <c r="B39" s="28" t="s">
        <v>2</v>
      </c>
      <c r="C39" s="18">
        <v>402956183.04000002</v>
      </c>
      <c r="D39" s="18">
        <v>2306925.0249999999</v>
      </c>
      <c r="E39" s="5">
        <v>405263108.065</v>
      </c>
      <c r="F39" s="18">
        <v>340051843.80000001</v>
      </c>
      <c r="G39" s="18">
        <v>176761.0465</v>
      </c>
      <c r="H39" s="19">
        <v>340228604.84650004</v>
      </c>
      <c r="I39" s="21"/>
      <c r="J39" s="21"/>
      <c r="K39" s="21"/>
      <c r="L39" s="21"/>
    </row>
    <row r="40" spans="1:12" x14ac:dyDescent="0.3">
      <c r="A40" s="17" t="s">
        <v>116</v>
      </c>
      <c r="B40" s="29" t="s">
        <v>33</v>
      </c>
      <c r="C40" s="6">
        <v>402956183.04000002</v>
      </c>
      <c r="D40" s="6">
        <v>2306925.0249999999</v>
      </c>
      <c r="E40" s="5">
        <v>405263108.065</v>
      </c>
      <c r="F40" s="6">
        <v>340051843.80000001</v>
      </c>
      <c r="G40" s="6">
        <v>176761.0465</v>
      </c>
      <c r="H40" s="19">
        <v>340228604.84650004</v>
      </c>
      <c r="I40" s="21"/>
      <c r="J40" s="21"/>
      <c r="K40" s="21"/>
      <c r="L40" s="21"/>
    </row>
    <row r="41" spans="1:12" x14ac:dyDescent="0.3">
      <c r="A41" s="17" t="s">
        <v>117</v>
      </c>
      <c r="B41" s="29" t="s">
        <v>4</v>
      </c>
      <c r="C41" s="6"/>
      <c r="D41" s="6"/>
      <c r="E41" s="5">
        <v>0</v>
      </c>
      <c r="F41" s="6"/>
      <c r="G41" s="6"/>
      <c r="H41" s="19">
        <v>0</v>
      </c>
      <c r="I41" s="21"/>
      <c r="J41" s="21"/>
      <c r="K41" s="21"/>
      <c r="L41" s="21"/>
    </row>
    <row r="42" spans="1:12" x14ac:dyDescent="0.3">
      <c r="A42" s="17" t="s">
        <v>118</v>
      </c>
      <c r="B42" s="29" t="s">
        <v>19</v>
      </c>
      <c r="C42" s="6"/>
      <c r="D42" s="6"/>
      <c r="E42" s="5">
        <v>0</v>
      </c>
      <c r="F42" s="6"/>
      <c r="G42" s="6"/>
      <c r="H42" s="19">
        <v>0</v>
      </c>
      <c r="I42" s="21"/>
      <c r="J42" s="21"/>
      <c r="K42" s="21"/>
      <c r="L42" s="21"/>
    </row>
    <row r="43" spans="1:12" x14ac:dyDescent="0.3">
      <c r="A43" s="17">
        <v>8</v>
      </c>
      <c r="B43" s="28" t="s">
        <v>202</v>
      </c>
      <c r="C43" s="18">
        <v>3646549.3</v>
      </c>
      <c r="D43" s="18">
        <v>4667597.4756000005</v>
      </c>
      <c r="E43" s="5">
        <v>8314146.7756000003</v>
      </c>
      <c r="F43" s="18">
        <v>3162554.27</v>
      </c>
      <c r="G43" s="18">
        <v>3280740.0586999999</v>
      </c>
      <c r="H43" s="19">
        <v>6443294.3287000004</v>
      </c>
      <c r="I43" s="21"/>
      <c r="J43" s="21"/>
      <c r="K43" s="21"/>
      <c r="L43" s="21"/>
    </row>
    <row r="44" spans="1:12" x14ac:dyDescent="0.3">
      <c r="A44" s="17" t="s">
        <v>119</v>
      </c>
      <c r="B44" s="29"/>
      <c r="C44" s="6">
        <v>0</v>
      </c>
      <c r="D44" s="6">
        <v>0</v>
      </c>
      <c r="E44" s="5">
        <v>0</v>
      </c>
      <c r="F44" s="6">
        <v>0</v>
      </c>
      <c r="G44" s="6">
        <v>0</v>
      </c>
      <c r="H44" s="19">
        <v>0</v>
      </c>
      <c r="I44" s="21"/>
      <c r="J44" s="21"/>
      <c r="K44" s="21"/>
      <c r="L44" s="21"/>
    </row>
    <row r="45" spans="1:12" x14ac:dyDescent="0.3">
      <c r="A45" s="17" t="s">
        <v>120</v>
      </c>
      <c r="B45" s="29" t="s">
        <v>34</v>
      </c>
      <c r="C45" s="6">
        <v>419058.05</v>
      </c>
      <c r="D45" s="6">
        <v>2217380.7009000001</v>
      </c>
      <c r="E45" s="5">
        <v>2636438.7508999999</v>
      </c>
      <c r="F45" s="6">
        <v>284775.28999999998</v>
      </c>
      <c r="G45" s="6">
        <v>1517998.6609</v>
      </c>
      <c r="H45" s="19">
        <v>1802773.9509000001</v>
      </c>
      <c r="I45" s="21"/>
      <c r="J45" s="21"/>
      <c r="K45" s="21"/>
      <c r="L45" s="21"/>
    </row>
    <row r="46" spans="1:12" x14ac:dyDescent="0.3">
      <c r="A46" s="17" t="s">
        <v>121</v>
      </c>
      <c r="B46" s="29" t="s">
        <v>20</v>
      </c>
      <c r="C46" s="6">
        <v>0</v>
      </c>
      <c r="D46" s="6">
        <v>0</v>
      </c>
      <c r="E46" s="5">
        <v>0</v>
      </c>
      <c r="F46" s="6">
        <v>0</v>
      </c>
      <c r="G46" s="6">
        <v>0</v>
      </c>
      <c r="H46" s="19">
        <v>0</v>
      </c>
      <c r="I46" s="21"/>
      <c r="J46" s="21"/>
      <c r="K46" s="21"/>
      <c r="L46" s="21"/>
    </row>
    <row r="47" spans="1:12" x14ac:dyDescent="0.3">
      <c r="A47" s="17" t="s">
        <v>122</v>
      </c>
      <c r="B47" s="29" t="s">
        <v>21</v>
      </c>
      <c r="C47" s="6">
        <v>3227491.25</v>
      </c>
      <c r="D47" s="6">
        <v>2450216.7747</v>
      </c>
      <c r="E47" s="5">
        <v>5677708.0247</v>
      </c>
      <c r="F47" s="6">
        <v>2877778.98</v>
      </c>
      <c r="G47" s="6">
        <v>1762741.3977999999</v>
      </c>
      <c r="H47" s="19">
        <v>4640520.3777999999</v>
      </c>
      <c r="I47" s="21"/>
      <c r="J47" s="21"/>
      <c r="K47" s="21"/>
      <c r="L47" s="21"/>
    </row>
    <row r="48" spans="1:12" x14ac:dyDescent="0.3">
      <c r="A48" s="17" t="s">
        <v>123</v>
      </c>
      <c r="B48" s="29" t="s">
        <v>35</v>
      </c>
      <c r="C48" s="6">
        <v>0</v>
      </c>
      <c r="D48" s="6">
        <v>0</v>
      </c>
      <c r="E48" s="5">
        <v>0</v>
      </c>
      <c r="F48" s="6">
        <v>0</v>
      </c>
      <c r="G48" s="6">
        <v>0</v>
      </c>
      <c r="H48" s="19">
        <v>0</v>
      </c>
      <c r="I48" s="21"/>
      <c r="J48" s="21"/>
      <c r="K48" s="21"/>
      <c r="L48" s="21"/>
    </row>
    <row r="49" spans="1:12" x14ac:dyDescent="0.3">
      <c r="A49" s="17">
        <v>9</v>
      </c>
      <c r="B49" s="28" t="s">
        <v>36</v>
      </c>
      <c r="C49" s="18">
        <v>810</v>
      </c>
      <c r="D49" s="18">
        <v>0</v>
      </c>
      <c r="E49" s="5">
        <v>810</v>
      </c>
      <c r="F49" s="18">
        <v>489</v>
      </c>
      <c r="G49" s="18">
        <v>0</v>
      </c>
      <c r="H49" s="19">
        <v>489</v>
      </c>
      <c r="I49" s="21"/>
      <c r="J49" s="21"/>
      <c r="K49" s="21"/>
      <c r="L49" s="21"/>
    </row>
    <row r="50" spans="1:12" x14ac:dyDescent="0.3">
      <c r="A50" s="17" t="s">
        <v>124</v>
      </c>
      <c r="B50" s="29" t="s">
        <v>8</v>
      </c>
      <c r="C50" s="6"/>
      <c r="D50" s="6"/>
      <c r="E50" s="5">
        <v>0</v>
      </c>
      <c r="F50" s="6"/>
      <c r="G50" s="6"/>
      <c r="H50" s="19">
        <v>0</v>
      </c>
      <c r="I50" s="21"/>
      <c r="J50" s="21"/>
      <c r="K50" s="21"/>
      <c r="L50" s="21"/>
    </row>
    <row r="51" spans="1:12" x14ac:dyDescent="0.3">
      <c r="A51" s="17" t="s">
        <v>125</v>
      </c>
      <c r="B51" s="29" t="s">
        <v>15</v>
      </c>
      <c r="C51" s="6"/>
      <c r="D51" s="6"/>
      <c r="E51" s="5">
        <v>0</v>
      </c>
      <c r="F51" s="6"/>
      <c r="G51" s="6"/>
      <c r="H51" s="19">
        <v>0</v>
      </c>
      <c r="I51" s="21"/>
      <c r="J51" s="21"/>
      <c r="K51" s="21"/>
      <c r="L51" s="21"/>
    </row>
    <row r="52" spans="1:12" x14ac:dyDescent="0.3">
      <c r="A52" s="17" t="s">
        <v>126</v>
      </c>
      <c r="B52" s="29" t="s">
        <v>37</v>
      </c>
      <c r="C52" s="6">
        <v>810</v>
      </c>
      <c r="D52" s="6">
        <v>0</v>
      </c>
      <c r="E52" s="5">
        <v>810</v>
      </c>
      <c r="F52" s="6">
        <v>489</v>
      </c>
      <c r="G52" s="6">
        <v>0</v>
      </c>
      <c r="H52" s="19">
        <v>489</v>
      </c>
      <c r="I52" s="21"/>
      <c r="J52" s="21"/>
      <c r="K52" s="21"/>
      <c r="L52" s="21"/>
    </row>
    <row r="53" spans="1:12" x14ac:dyDescent="0.3">
      <c r="A53" s="17" t="s">
        <v>127</v>
      </c>
      <c r="B53" s="29" t="s">
        <v>16</v>
      </c>
      <c r="C53" s="6"/>
      <c r="D53" s="6"/>
      <c r="E53" s="5">
        <v>0</v>
      </c>
      <c r="F53" s="6"/>
      <c r="G53" s="6"/>
      <c r="H53" s="19">
        <v>0</v>
      </c>
      <c r="I53" s="21"/>
      <c r="J53" s="21"/>
      <c r="K53" s="21"/>
      <c r="L53" s="21"/>
    </row>
    <row r="54" spans="1:12" ht="15.75" thickBot="1" x14ac:dyDescent="0.35">
      <c r="A54" s="37">
        <v>10</v>
      </c>
      <c r="B54" s="38" t="s">
        <v>173</v>
      </c>
      <c r="C54" s="20">
        <v>724835438.43000007</v>
      </c>
      <c r="D54" s="20">
        <v>2683765356.3018003</v>
      </c>
      <c r="E54" s="7">
        <v>3408600794.7318001</v>
      </c>
      <c r="F54" s="20">
        <v>586537082.38999999</v>
      </c>
      <c r="G54" s="20">
        <v>2257216672.1334004</v>
      </c>
      <c r="H54" s="39">
        <v>2843753754.5234003</v>
      </c>
      <c r="I54" s="21"/>
      <c r="J54" s="21"/>
      <c r="K54" s="21"/>
      <c r="L54" s="21"/>
    </row>
    <row r="55" spans="1:12" x14ac:dyDescent="0.3">
      <c r="A55" s="8"/>
      <c r="B55" s="2"/>
      <c r="C55" s="21"/>
      <c r="D55" s="21"/>
      <c r="E55" s="21"/>
      <c r="F55" s="21"/>
      <c r="G55" s="21"/>
      <c r="H55" s="21"/>
      <c r="I55" s="21"/>
    </row>
    <row r="56" spans="1:12" x14ac:dyDescent="0.3">
      <c r="A56" s="8"/>
      <c r="B56" s="144" t="s">
        <v>202</v>
      </c>
      <c r="C56" s="21"/>
      <c r="D56" s="21"/>
      <c r="E56" s="21"/>
      <c r="F56" s="21"/>
      <c r="G56" s="21"/>
      <c r="H56" s="21"/>
      <c r="I56" s="21"/>
    </row>
    <row r="57" spans="1:12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12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zoomScaleNormal="100" workbookViewId="0">
      <selection activeCell="B31" sqref="B31"/>
    </sheetView>
  </sheetViews>
  <sheetFormatPr defaultRowHeight="15" x14ac:dyDescent="0.3"/>
  <cols>
    <col min="1" max="1" width="7.28515625" style="9" customWidth="1"/>
    <col min="2" max="2" width="59.7109375" style="9" customWidth="1"/>
    <col min="3" max="4" width="17" style="9" customWidth="1"/>
    <col min="5" max="16384" width="9.140625" style="9"/>
  </cols>
  <sheetData>
    <row r="2" spans="1:4" x14ac:dyDescent="0.3">
      <c r="A2" s="3" t="s">
        <v>129</v>
      </c>
      <c r="B2" s="126" t="s">
        <v>190</v>
      </c>
      <c r="C2" s="2"/>
      <c r="D2" s="40"/>
    </row>
    <row r="3" spans="1:4" x14ac:dyDescent="0.3">
      <c r="A3" s="3" t="s">
        <v>141</v>
      </c>
      <c r="B3" s="127">
        <v>42460</v>
      </c>
      <c r="C3" s="2"/>
      <c r="D3" s="41"/>
    </row>
    <row r="4" spans="1:4" ht="16.5" thickBot="1" x14ac:dyDescent="0.35">
      <c r="B4" s="42" t="s">
        <v>44</v>
      </c>
      <c r="C4" s="2"/>
      <c r="D4" s="43"/>
    </row>
    <row r="5" spans="1:4" ht="54" x14ac:dyDescent="0.35">
      <c r="A5" s="44"/>
      <c r="B5" s="45"/>
      <c r="C5" s="46" t="s">
        <v>144</v>
      </c>
      <c r="D5" s="47" t="s">
        <v>157</v>
      </c>
    </row>
    <row r="6" spans="1:4" x14ac:dyDescent="0.3">
      <c r="A6" s="48"/>
      <c r="B6" s="49" t="s">
        <v>40</v>
      </c>
      <c r="C6" s="50"/>
      <c r="D6" s="51"/>
    </row>
    <row r="7" spans="1:4" x14ac:dyDescent="0.3">
      <c r="A7" s="48">
        <v>1</v>
      </c>
      <c r="B7" s="52" t="s">
        <v>188</v>
      </c>
      <c r="C7" s="53">
        <v>0.20840016108576168</v>
      </c>
      <c r="D7" s="54">
        <v>0.2175969879739664</v>
      </c>
    </row>
    <row r="8" spans="1:4" x14ac:dyDescent="0.3">
      <c r="A8" s="48">
        <v>2</v>
      </c>
      <c r="B8" s="52" t="s">
        <v>189</v>
      </c>
      <c r="C8" s="53">
        <v>0.23102000489820695</v>
      </c>
      <c r="D8" s="54">
        <v>0.23237168169764844</v>
      </c>
    </row>
    <row r="9" spans="1:4" x14ac:dyDescent="0.3">
      <c r="A9" s="48">
        <v>3</v>
      </c>
      <c r="B9" s="55" t="s">
        <v>49</v>
      </c>
      <c r="C9" s="53">
        <v>0.92275378895843807</v>
      </c>
      <c r="D9" s="54">
        <v>0.85434905200855105</v>
      </c>
    </row>
    <row r="10" spans="1:4" x14ac:dyDescent="0.3">
      <c r="A10" s="48">
        <v>4</v>
      </c>
      <c r="B10" s="55" t="s">
        <v>45</v>
      </c>
      <c r="C10" s="53">
        <v>0</v>
      </c>
      <c r="D10" s="54">
        <v>0</v>
      </c>
    </row>
    <row r="11" spans="1:4" x14ac:dyDescent="0.3">
      <c r="A11" s="48"/>
      <c r="B11" s="56" t="s">
        <v>38</v>
      </c>
      <c r="C11" s="53"/>
      <c r="D11" s="54"/>
    </row>
    <row r="12" spans="1:4" ht="30" x14ac:dyDescent="0.3">
      <c r="A12" s="48">
        <v>5</v>
      </c>
      <c r="B12" s="55" t="s">
        <v>46</v>
      </c>
      <c r="C12" s="53">
        <v>8.7786404936463308E-2</v>
      </c>
      <c r="D12" s="54">
        <v>7.4346333954245891E-2</v>
      </c>
    </row>
    <row r="13" spans="1:4" x14ac:dyDescent="0.3">
      <c r="A13" s="48">
        <v>6</v>
      </c>
      <c r="B13" s="55" t="s">
        <v>58</v>
      </c>
      <c r="C13" s="53">
        <v>3.5524841570226173E-2</v>
      </c>
      <c r="D13" s="54">
        <v>2.587572566751805E-2</v>
      </c>
    </row>
    <row r="14" spans="1:4" x14ac:dyDescent="0.3">
      <c r="A14" s="48">
        <v>7</v>
      </c>
      <c r="B14" s="55" t="s">
        <v>47</v>
      </c>
      <c r="C14" s="53">
        <v>4.2393451154761168E-2</v>
      </c>
      <c r="D14" s="54">
        <v>4.1921035090121926E-2</v>
      </c>
    </row>
    <row r="15" spans="1:4" x14ac:dyDescent="0.3">
      <c r="A15" s="48">
        <v>8</v>
      </c>
      <c r="B15" s="55" t="s">
        <v>48</v>
      </c>
      <c r="C15" s="53">
        <v>5.2261563366237135E-2</v>
      </c>
      <c r="D15" s="54">
        <v>4.8470608286727834E-2</v>
      </c>
    </row>
    <row r="16" spans="1:4" x14ac:dyDescent="0.3">
      <c r="A16" s="48">
        <v>9</v>
      </c>
      <c r="B16" s="55" t="s">
        <v>42</v>
      </c>
      <c r="C16" s="57">
        <v>3.804964971431226E-2</v>
      </c>
      <c r="D16" s="54">
        <v>1.4195558346970753E-2</v>
      </c>
    </row>
    <row r="17" spans="1:4" x14ac:dyDescent="0.3">
      <c r="A17" s="48">
        <v>10</v>
      </c>
      <c r="B17" s="55" t="s">
        <v>43</v>
      </c>
      <c r="C17" s="57">
        <v>0.18996742034396366</v>
      </c>
      <c r="D17" s="54">
        <v>6.9092565846969656E-2</v>
      </c>
    </row>
    <row r="18" spans="1:4" x14ac:dyDescent="0.3">
      <c r="A18" s="48"/>
      <c r="B18" s="56" t="s">
        <v>50</v>
      </c>
      <c r="C18" s="53"/>
      <c r="D18" s="54"/>
    </row>
    <row r="19" spans="1:4" x14ac:dyDescent="0.3">
      <c r="A19" s="48">
        <v>11</v>
      </c>
      <c r="B19" s="55" t="s">
        <v>51</v>
      </c>
      <c r="C19" s="53">
        <v>3.0974936057779821E-2</v>
      </c>
      <c r="D19" s="54">
        <v>2.4370735474219467E-2</v>
      </c>
    </row>
    <row r="20" spans="1:4" x14ac:dyDescent="0.3">
      <c r="A20" s="48">
        <v>12</v>
      </c>
      <c r="B20" s="55" t="s">
        <v>52</v>
      </c>
      <c r="C20" s="53">
        <v>4.4331129634300886E-2</v>
      </c>
      <c r="D20" s="54">
        <v>3.9146849391737994E-2</v>
      </c>
    </row>
    <row r="21" spans="1:4" x14ac:dyDescent="0.3">
      <c r="A21" s="48">
        <v>13</v>
      </c>
      <c r="B21" s="55" t="s">
        <v>53</v>
      </c>
      <c r="C21" s="53">
        <v>0.62067107117021858</v>
      </c>
      <c r="D21" s="54">
        <v>0.63446008883592919</v>
      </c>
    </row>
    <row r="22" spans="1:4" x14ac:dyDescent="0.3">
      <c r="A22" s="48">
        <v>14</v>
      </c>
      <c r="B22" s="55" t="s">
        <v>54</v>
      </c>
      <c r="C22" s="53">
        <v>0.55714142517087084</v>
      </c>
      <c r="D22" s="54">
        <v>0.41010854332432284</v>
      </c>
    </row>
    <row r="23" spans="1:4" x14ac:dyDescent="0.3">
      <c r="A23" s="48">
        <v>15</v>
      </c>
      <c r="B23" s="55" t="s">
        <v>55</v>
      </c>
      <c r="C23" s="53">
        <v>-2.3585771674077289E-2</v>
      </c>
      <c r="D23" s="54">
        <v>0.28702184336748127</v>
      </c>
    </row>
    <row r="24" spans="1:4" x14ac:dyDescent="0.3">
      <c r="A24" s="48"/>
      <c r="B24" s="56" t="s">
        <v>39</v>
      </c>
      <c r="C24" s="53"/>
      <c r="D24" s="54"/>
    </row>
    <row r="25" spans="1:4" x14ac:dyDescent="0.3">
      <c r="A25" s="48">
        <v>16</v>
      </c>
      <c r="B25" s="55" t="s">
        <v>41</v>
      </c>
      <c r="C25" s="53">
        <v>0.28885340502565549</v>
      </c>
      <c r="D25" s="54">
        <v>0.29168007548173969</v>
      </c>
    </row>
    <row r="26" spans="1:4" ht="30" x14ac:dyDescent="0.3">
      <c r="A26" s="48">
        <v>17</v>
      </c>
      <c r="B26" s="55" t="s">
        <v>56</v>
      </c>
      <c r="C26" s="53">
        <v>0.73552127527522748</v>
      </c>
      <c r="D26" s="54">
        <v>0.5272071101796495</v>
      </c>
    </row>
    <row r="27" spans="1:4" ht="15.75" thickBot="1" x14ac:dyDescent="0.35">
      <c r="A27" s="58">
        <v>18</v>
      </c>
      <c r="B27" s="59" t="s">
        <v>57</v>
      </c>
      <c r="C27" s="60">
        <v>0.20098888044929733</v>
      </c>
      <c r="D27" s="61">
        <v>0.23768642672165907</v>
      </c>
    </row>
    <row r="28" spans="1:4" x14ac:dyDescent="0.3">
      <c r="A28" s="62"/>
      <c r="B28" s="63"/>
      <c r="C28" s="62"/>
      <c r="D28" s="62"/>
    </row>
    <row r="29" spans="1:4" x14ac:dyDescent="0.3">
      <c r="A29" s="144" t="s">
        <v>202</v>
      </c>
      <c r="B29" s="62"/>
      <c r="C29" s="62"/>
    </row>
    <row r="30" spans="1:4" x14ac:dyDescent="0.3">
      <c r="A30" s="62"/>
      <c r="B30" s="8"/>
      <c r="C30" s="62"/>
      <c r="D30" s="62"/>
    </row>
    <row r="31" spans="1:4" x14ac:dyDescent="0.3">
      <c r="A31" s="62"/>
      <c r="B31" s="8"/>
      <c r="C31" s="64"/>
      <c r="D31" s="62"/>
    </row>
    <row r="32" spans="1:4" x14ac:dyDescent="0.3">
      <c r="A32" s="62"/>
      <c r="B32" s="63"/>
      <c r="C32" s="62"/>
      <c r="D32" s="62"/>
    </row>
    <row r="33" spans="1:4" x14ac:dyDescent="0.3">
      <c r="A33" s="62"/>
      <c r="B33" s="63"/>
      <c r="C33" s="62"/>
      <c r="D33" s="62"/>
    </row>
    <row r="34" spans="1:4" x14ac:dyDescent="0.3">
      <c r="A34" s="62"/>
      <c r="B34" s="63"/>
      <c r="C34" s="62"/>
      <c r="D34" s="62"/>
    </row>
    <row r="35" spans="1:4" x14ac:dyDescent="0.3">
      <c r="A35" s="62"/>
      <c r="B35" s="63"/>
      <c r="C35" s="62"/>
      <c r="D35" s="62"/>
    </row>
    <row r="36" spans="1:4" x14ac:dyDescent="0.3">
      <c r="A36" s="62"/>
      <c r="B36" s="63"/>
      <c r="C36" s="62"/>
      <c r="D36" s="62"/>
    </row>
    <row r="37" spans="1:4" x14ac:dyDescent="0.3">
      <c r="A37" s="62"/>
      <c r="B37" s="63"/>
      <c r="C37" s="64"/>
      <c r="D37" s="62"/>
    </row>
    <row r="38" spans="1:4" x14ac:dyDescent="0.3">
      <c r="C38" s="62"/>
      <c r="D38" s="62"/>
    </row>
    <row r="39" spans="1:4" x14ac:dyDescent="0.3">
      <c r="C39" s="64"/>
      <c r="D39" s="62"/>
    </row>
    <row r="40" spans="1:4" x14ac:dyDescent="0.3">
      <c r="C40" s="62"/>
      <c r="D40" s="62"/>
    </row>
    <row r="41" spans="1:4" x14ac:dyDescent="0.3">
      <c r="B41" s="65"/>
      <c r="C41" s="64"/>
      <c r="D41" s="62"/>
    </row>
    <row r="42" spans="1:4" x14ac:dyDescent="0.3">
      <c r="B42" s="66"/>
      <c r="C42" s="62"/>
      <c r="D42" s="62"/>
    </row>
    <row r="43" spans="1:4" x14ac:dyDescent="0.3">
      <c r="B43" s="9" t="s">
        <v>202</v>
      </c>
      <c r="C43" s="62"/>
      <c r="D43" s="62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defaultRowHeight="15" x14ac:dyDescent="0.3"/>
  <cols>
    <col min="1" max="1" width="5.28515625" style="9" customWidth="1"/>
    <col min="2" max="2" width="55" style="9" customWidth="1"/>
    <col min="3" max="3" width="21.85546875" style="9" customWidth="1"/>
    <col min="4" max="16384" width="9.140625" style="9"/>
  </cols>
  <sheetData>
    <row r="1" spans="1:3" x14ac:dyDescent="0.3">
      <c r="B1" s="3" t="s">
        <v>129</v>
      </c>
      <c r="C1" s="126" t="s">
        <v>190</v>
      </c>
    </row>
    <row r="2" spans="1:3" x14ac:dyDescent="0.3">
      <c r="B2" s="3" t="s">
        <v>141</v>
      </c>
      <c r="C2" s="127">
        <v>42460</v>
      </c>
    </row>
    <row r="3" spans="1:3" x14ac:dyDescent="0.3">
      <c r="B3" s="3"/>
      <c r="C3" s="127"/>
    </row>
    <row r="4" spans="1:3" ht="31.5" thickBot="1" x14ac:dyDescent="0.35">
      <c r="A4" s="63"/>
      <c r="B4" s="67" t="s">
        <v>62</v>
      </c>
      <c r="C4" s="68"/>
    </row>
    <row r="5" spans="1:3" x14ac:dyDescent="0.3">
      <c r="A5" s="44"/>
      <c r="B5" s="164" t="s">
        <v>60</v>
      </c>
      <c r="C5" s="165"/>
    </row>
    <row r="6" spans="1:3" x14ac:dyDescent="0.3">
      <c r="A6" s="48">
        <v>1</v>
      </c>
      <c r="B6" s="162" t="s">
        <v>191</v>
      </c>
      <c r="C6" s="163"/>
    </row>
    <row r="7" spans="1:3" x14ac:dyDescent="0.3">
      <c r="A7" s="48">
        <v>2</v>
      </c>
      <c r="B7" s="162" t="s">
        <v>192</v>
      </c>
      <c r="C7" s="163"/>
    </row>
    <row r="8" spans="1:3" x14ac:dyDescent="0.3">
      <c r="A8" s="48">
        <v>3</v>
      </c>
      <c r="B8" s="162" t="s">
        <v>193</v>
      </c>
      <c r="C8" s="163"/>
    </row>
    <row r="9" spans="1:3" x14ac:dyDescent="0.3">
      <c r="A9" s="48">
        <v>4</v>
      </c>
      <c r="B9" s="162" t="s">
        <v>194</v>
      </c>
      <c r="C9" s="163"/>
    </row>
    <row r="10" spans="1:3" x14ac:dyDescent="0.3">
      <c r="A10" s="48">
        <v>5</v>
      </c>
      <c r="B10" s="162" t="s">
        <v>195</v>
      </c>
      <c r="C10" s="163"/>
    </row>
    <row r="11" spans="1:3" x14ac:dyDescent="0.3">
      <c r="A11" s="48"/>
      <c r="B11" s="166"/>
      <c r="C11" s="167"/>
    </row>
    <row r="12" spans="1:3" x14ac:dyDescent="0.3">
      <c r="A12" s="48"/>
      <c r="B12" s="157" t="s">
        <v>61</v>
      </c>
      <c r="C12" s="163"/>
    </row>
    <row r="13" spans="1:3" x14ac:dyDescent="0.3">
      <c r="A13" s="48">
        <v>1</v>
      </c>
      <c r="B13" s="162" t="s">
        <v>194</v>
      </c>
      <c r="C13" s="163"/>
    </row>
    <row r="14" spans="1:3" x14ac:dyDescent="0.3">
      <c r="A14" s="48">
        <v>2</v>
      </c>
      <c r="B14" s="162" t="s">
        <v>196</v>
      </c>
      <c r="C14" s="163"/>
    </row>
    <row r="15" spans="1:3" x14ac:dyDescent="0.3">
      <c r="A15" s="48">
        <v>3</v>
      </c>
      <c r="B15" s="162" t="s">
        <v>197</v>
      </c>
      <c r="C15" s="163"/>
    </row>
    <row r="16" spans="1:3" x14ac:dyDescent="0.3">
      <c r="A16" s="48">
        <v>4</v>
      </c>
      <c r="B16" s="162" t="s">
        <v>198</v>
      </c>
      <c r="C16" s="163"/>
    </row>
    <row r="17" spans="1:3" x14ac:dyDescent="0.3">
      <c r="A17" s="48">
        <v>5</v>
      </c>
      <c r="B17" s="162" t="s">
        <v>195</v>
      </c>
      <c r="C17" s="163"/>
    </row>
    <row r="18" spans="1:3" x14ac:dyDescent="0.3">
      <c r="A18" s="48"/>
      <c r="B18" s="162"/>
      <c r="C18" s="163"/>
    </row>
    <row r="19" spans="1:3" x14ac:dyDescent="0.3">
      <c r="A19" s="48"/>
      <c r="B19" s="162"/>
      <c r="C19" s="163"/>
    </row>
    <row r="20" spans="1:3" ht="36.75" customHeight="1" x14ac:dyDescent="0.3">
      <c r="A20" s="48"/>
      <c r="B20" s="157" t="s">
        <v>59</v>
      </c>
      <c r="C20" s="158"/>
    </row>
    <row r="21" spans="1:3" x14ac:dyDescent="0.3">
      <c r="A21" s="48">
        <v>1</v>
      </c>
      <c r="B21" s="69" t="s">
        <v>199</v>
      </c>
      <c r="C21" s="70">
        <v>0.92559164041896325</v>
      </c>
    </row>
    <row r="22" spans="1:3" x14ac:dyDescent="0.3">
      <c r="A22" s="48">
        <v>2</v>
      </c>
      <c r="B22" s="69" t="s">
        <v>200</v>
      </c>
      <c r="C22" s="70">
        <v>6.9880829795667274E-2</v>
      </c>
    </row>
    <row r="23" spans="1:3" x14ac:dyDescent="0.3">
      <c r="A23" s="48"/>
      <c r="B23" s="69"/>
      <c r="C23" s="70"/>
    </row>
    <row r="24" spans="1:3" x14ac:dyDescent="0.3">
      <c r="A24" s="48"/>
      <c r="B24" s="69"/>
      <c r="C24" s="70"/>
    </row>
    <row r="25" spans="1:3" x14ac:dyDescent="0.3">
      <c r="A25" s="48"/>
      <c r="B25" s="69"/>
      <c r="C25" s="70"/>
    </row>
    <row r="26" spans="1:3" x14ac:dyDescent="0.3">
      <c r="A26" s="48"/>
      <c r="B26" s="69"/>
      <c r="C26" s="70"/>
    </row>
    <row r="27" spans="1:3" ht="51.75" customHeight="1" x14ac:dyDescent="0.3">
      <c r="A27" s="48"/>
      <c r="B27" s="159" t="s">
        <v>128</v>
      </c>
      <c r="C27" s="160"/>
    </row>
    <row r="28" spans="1:3" x14ac:dyDescent="0.3">
      <c r="A28" s="48">
        <v>1</v>
      </c>
      <c r="B28" s="69" t="s">
        <v>201</v>
      </c>
      <c r="C28" s="70">
        <v>0.92470307244416106</v>
      </c>
    </row>
    <row r="29" spans="1:3" x14ac:dyDescent="0.3">
      <c r="A29" s="48">
        <v>2</v>
      </c>
      <c r="B29" s="69" t="s">
        <v>200</v>
      </c>
      <c r="C29" s="70">
        <v>6.9880829795667274E-2</v>
      </c>
    </row>
    <row r="30" spans="1:3" ht="15.75" thickBot="1" x14ac:dyDescent="0.35">
      <c r="A30" s="58"/>
      <c r="B30" s="71"/>
      <c r="C30" s="72"/>
    </row>
    <row r="32" spans="1:3" ht="24" customHeight="1" x14ac:dyDescent="0.3">
      <c r="B32" s="161"/>
      <c r="C32" s="161"/>
    </row>
  </sheetData>
  <mergeCells count="18">
    <mergeCell ref="B5:C5"/>
    <mergeCell ref="B6:C6"/>
    <mergeCell ref="B7:C7"/>
    <mergeCell ref="B8:C8"/>
    <mergeCell ref="B14:C14"/>
    <mergeCell ref="B12:C12"/>
    <mergeCell ref="B10:C10"/>
    <mergeCell ref="B9:C9"/>
    <mergeCell ref="B13:C13"/>
    <mergeCell ref="B11:C11"/>
    <mergeCell ref="B20:C20"/>
    <mergeCell ref="B27:C27"/>
    <mergeCell ref="B32:C32"/>
    <mergeCell ref="B15:C15"/>
    <mergeCell ref="B16:C16"/>
    <mergeCell ref="B17:C17"/>
    <mergeCell ref="B18:C18"/>
    <mergeCell ref="B19:C19"/>
  </mergeCells>
  <phoneticPr fontId="2" type="noConversion"/>
  <dataValidations count="1">
    <dataValidation type="date" operator="greaterThanOrEqual" allowBlank="1" showInputMessage="1" showErrorMessage="1" error="Date" promptTitle="Reporting Period" sqref="C2:C3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GK9xqVId0SL8zg1S2qFFf9AC1zQ=</DigestValue>
    </Reference>
    <Reference Type="http://www.w3.org/2000/09/xmldsig#Object" URI="#idOfficeObject">
      <DigestMethod Algorithm="http://www.w3.org/2000/09/xmldsig#sha1"/>
      <DigestValue>K6YlhvfdrhVijUYWzAOsShuF9iQ=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phH2a7ACE4ZgiVTZqSz+RDX+f5c=</DigestValue>
    </Reference>
  </SignedInfo>
  <SignatureValue>zM0cJ7Iv1iQbzkcaZBGTOxASKIdoPvQoSAXzxqXqylNzpekei1Yed+wS5/YI681wSbcMk5OB9nwP
BTbB+VgsT9CLdCO5wP7uXcFHfGec9zoFvD5N4Pl6si4MjOJASwIfBRg2TkT9Qk+FOMi+4iOtGvpr
cSUD5iZNRhhqn3ejpRxpA95Ho+YlWgsx7f4fNM9a9ZDVbyRGBt9FV0RnwFwlPHIacvQ/YELYCdhp
lWwNmIbCqu9ErxXgCUpdjSZX5swSxNSAZhNyfz3k19+V953xVl5UTEOGNDPHaGPss6gzEaaukBQA
Xetu6Ub0p6oC+SbNt/P2tTvGrTXyKQVETXukZg==</SignatureValue>
  <KeyInfo>
    <X509Data>
      <X509Certificate>MIIGOTCCBSGgAwIBAgIKGJpq1gABAAARdDANBgkqhkiG9w0BAQUFADBKMRIwEAYKCZImiZPyLGQBGRYCZ2UxEzARBgoJkiaJk/IsZAEZFgNuYmcxHzAdBgNVBAMTFk5CRyBDbGFzcyAyIElOVCBTdWIgQ0EwHhcNMTUwNzA2MTI0MjUzWhcNMTcwMjEyMDkxOTIzWjA3MRYwFAYDVQQKEw1KU0MgQkFTSVNCQU5LMR0wGwYDVQQDExRCQlMgLSBNYWlhIEthY2hhcmF2YTCCASIwDQYJKoZIhvcNAQEBBQADggEPADCCAQoCggEBAOTEP/aRuElU4gQu0qPx5cO95PhUrX2kqDI1B7c93z2Z/aGKA0ecc6+rfth+3J5U0C4juh3sAslFIHRONkWomGwytxTrRJEU09XjNU4pt68mK5PKI8gSYP39u1YaKE6mMeL8IdLolVo6du1kodZrHlM6rhx47SsOMwTYnSrOelCqI5CW0gKorvCH1q2ce9j6Cu8IkCwzAOOFuCN7bELyj+mYXB44kmXPptQxBCQKU44IZNL4A4d34YG5Vbal5BHiF9kt7DAAn8HP7huLjZ8hb6WFgspJE7YtcfoqtQmdnoeqbyIUUNHlvsCuKbbADEB06m2JQWjO/z05qH3miezp87cCAwEAAaOCAzIwggMuMDwGCSsGAQQBgjcVBwQvMC0GJSsGAQQBgjcVCOayYION9USGgZkJg7ihSoO+hHEEg8SRM4SDiF0CAWQCARswHQYDVR0lBBYwFAYIKwYBBQUHAwIGCCsGAQUFBwMEMAsGA1UdDwQEAwIHgDAnBgkrBgEEAYI3FQoEGjAYMAoGCCsGAQUFBwMCMAoGCCsGAQUFBwMEMB0GA1UdDgQWBBT7XDRJM8JsN2opIhoLPkE0m1o//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Vu4RZ82P1hc5hj0jgLtBBZT09+tfrVHogGBVn5HXx4+aKTk+F2pQ5jggRgwLMnvnRtjG6JZlyX8LFN/8FLw4mgTT86021uB6CXGFjbtXTvkIUgDhsoDZC6liM33q9WeFxim4bqCl1bkI8J+xuJ17YzTiAUttzcRL5pcY44C79MCY0AUxu6bG1PzGX04QSqtrp6BfBEPI81/iXITADHCgPb7WNkia5O07RsXeJTfcPx7i8pF+ZmqCT4YomA+oDcwnvPUGWIP60kjaZgMOmScWhMUpc1fhFqXd6tnMFXNBAGf3sWMQ8QrrSPJUhAEVuIGaWU9E2lJyDx80FZecFybL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wTjmokE485cHE5P8iUcOpKZGFEk=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4fi0umikvrdbKKBNopOVyGbMkyc=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rhyiaZ5aMYePAUe90BX+WeIjURo=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4fi0umikvrdbKKBNopOVyGbMkyc=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z9mHLU9WHbCBQuj8r7o+UhV3Dl4=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pi67TSvxBh52fPKdLWgwu9fXyZY=</DigestValue>
      </Reference>
      <Reference URI="/xl/sharedStrings.xml?ContentType=application/vnd.openxmlformats-officedocument.spreadsheetml.sharedStrings+xml">
        <DigestMethod Algorithm="http://www.w3.org/2000/09/xmldsig#sha1"/>
        <DigestValue>UGyJvwWkAn77E6FyWYV9ATf5JzE=</DigestValue>
      </Reference>
      <Reference URI="/xl/styles.xml?ContentType=application/vnd.openxmlformats-officedocument.spreadsheetml.styles+xml">
        <DigestMethod Algorithm="http://www.w3.org/2000/09/xmldsig#sha1"/>
        <DigestValue>4BE6aUr5Ydo/ZySkEO3iqH9T+AI=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JUs/EPOtfkPrs9SXZyR5U4GqAak=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Y567XkC9eq3kybENN+t6VuBtQok=</DigestValue>
      </Reference>
      <Reference URI="/xl/worksheets/sheet2.xml?ContentType=application/vnd.openxmlformats-officedocument.spreadsheetml.worksheet+xml">
        <DigestMethod Algorithm="http://www.w3.org/2000/09/xmldsig#sha1"/>
        <DigestValue>crOQR5tXYZfroUYhnZ1e7uHojnU=</DigestValue>
      </Reference>
      <Reference URI="/xl/worksheets/sheet3.xml?ContentType=application/vnd.openxmlformats-officedocument.spreadsheetml.worksheet+xml">
        <DigestMethod Algorithm="http://www.w3.org/2000/09/xmldsig#sha1"/>
        <DigestValue>6u0SrRS4obExxD2NqzVRwEhLZQY=</DigestValue>
      </Reference>
      <Reference URI="/xl/worksheets/sheet4.xml?ContentType=application/vnd.openxmlformats-officedocument.spreadsheetml.worksheet+xml">
        <DigestMethod Algorithm="http://www.w3.org/2000/09/xmldsig#sha1"/>
        <DigestValue>ASv8IUjsYLbrn/J1sreb+EPvyBI=</DigestValue>
      </Reference>
      <Reference URI="/xl/worksheets/sheet5.xml?ContentType=application/vnd.openxmlformats-officedocument.spreadsheetml.worksheet+xml">
        <DigestMethod Algorithm="http://www.w3.org/2000/09/xmldsig#sha1"/>
        <DigestValue>x41b5btCZnnJpSe4zlkeMF3enbc=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2016-04-21T11:33:53Z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2016-04-21T11:33:53Z</xd:SigningTime>
          <xd:SigningCertificate>
            <xd:Cert>
              <xd:CertDigest>
                <DigestMethod Algorithm="http://www.w3.org/2000/09/xmldsig#sha1"/>
                <DigestValue>ARcK68e0vuUlxodbxmrFPyJjPyI=</DigestValue>
              </xd:CertDigest>
              <xd:IssuerSerial>
                <X509IssuerName>CN=NBG Class 2 INT Sub CA, DC=nbg, DC=ge</X509IssuerName>
                <X509SerialNumber>116185292516840087490932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bsW+ulaUwTPx3URE794CHNON3gk=</DigestValue>
    </Reference>
    <Reference Type="http://www.w3.org/2000/09/xmldsig#Object" URI="#idOfficeObject">
      <DigestMethod Algorithm="http://www.w3.org/2000/09/xmldsig#sha1"/>
      <DigestValue>0upJr1kz5jaEAchvdJbVjWAU/Zw=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2h6Q26KCpyP5phD99zsAhu+oKVE=</DigestValue>
    </Reference>
  </SignedInfo>
  <SignatureValue>CROkEgSD0wl+I8lvxHGINVxvHS+UtSZuatZhk3hQbHHy8zhPN43D3vBjxxj2OiiURHDCDAqR59+E
Xdk+Ib8sEWrDvs73UzYrgOwOmLHrXznkjNSny/nW5EP6/j0qiAO7a/BBzp5BPGd9n2hMuFlF2ljY
RdWf7sUeUibwFR/MCBBS2iI0+/qP5J7DMZAkmk1zLQSRI/PhVkTp8wHWlhBTW2ihGRGlLi3qG8Io
gKFiQ66A0+4rlZlb/Ga6+/wnF2DErE20CCKhu8vouYZyzCCbmBsPylH7NSvO5Ho0n9RR7i44MZEd
JLErx5fyE3lMD4JAOV6ENNSOMNNaBNNKJ7AAnA==</SignatureValue>
  <KeyInfo>
    <X509Data>
      <X509Certificate>MIIGPTCCBSWgAwIBAgIKPoWtfQABAAAUhDANBgkqhkiG9w0BAQUFADBKMRIwEAYKCZImiZPyLGQBGRYCZ2UxEzARBgoJkiaJk/IsZAEZFgNuYmcxHzAdBgNVBAMTFk5CRyBDbGFzcyAyIElOVCBTdWIgQ0EwHhcNMTYwMzExMTI0MDA0WhcNMTcwMjEyMDkxOTIzWjA7MRYwFAYDVQQKEw1KU0MgQkFTSVNCQU5LMSEwHwYDVQQDExhCQlMgLSBMaWEgQXNsYW5pa2FzaHZpbGkwggEiMA0GCSqGSIb3DQEBAQUAA4IBDwAwggEKAoIBAQDS/2GQWosxOAD+JBSGU7cCi2mIhDGqktvyl3Xjz968wBozDcsEfmFh91tDIWh79jetXxzXETHHvglpGS8tnX7zf4H86VmLZT6zChRYCukJvUn4mHDx5olgLjX1xKM02Sz6y1QBKHgsm9MZbE7tA4yn2FvUqsYgyCnrzzw4To96BWFPpuBLXqKfcKVVrpDzbmhwn2xelgTJGFyoi7aP1CWNeyInAw8LM/Tp/02dX6Q00Jr8AXdxk57iy7TwsYjc/Xgz+jyzRwwsY8j8uKcUG5uP6P1wMCOmBlKVmNL5ngxlXHOBuNnrRybnlrWYjiqynD/7oRs8yzIHGC9UV+0WXKThAgMBAAGjggMyMIIDLjA8BgkrBgEEAYI3FQcELzAtBiUrBgEEAYI3FQjmsmCDjfVEhoGZCYO4oUqDvoRxBIHPkBGGr54RAgFkAgEbMB0GA1UdJQQWMBQGCCsGAQUFBwMCBggrBgEFBQcDBDALBgNVHQ8EBAMCB4AwJwYJKwYBBAGCNxUKBBowGDAKBggrBgEFBQcDAjAKBggrBgEFBQcDBDAdBgNVHQ4EFgQUX6g9vZkHlDeXLX4EaHk+mQmvtDg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HqUJgMdjLWaceSBjNsqY8bMSkVlCxUZi1rFiQHJ536HiUg9lAyI+MKlwlV+ZRnV+KryxMxdmOwrXUEHa9k5y4Grh7CISLHs1askrmBG8jrzvI3tp+wyJ1wzmhMNM21nRHHdYz4IiTMEP8hNnfE4CQ6Ue2f2iwvXXdxJJf25/f4oSELL7Fs7EII9apiB2niNHfjK3sJGW+Iq9YJzGwN2HamdnVrcGRlLLd/8E13/BQjoV5O7j1xNeN7DNNMdNgBwS7crxLk8qAqiHylf6AXkY2tPP4pVfXJbP2zbZEnbzOVSG32MGvsnzuq8jxjr+3w1TBZea8RsfTXwnGkF+ltDY6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wTjmokE485cHE5P8iUcOpKZGFEk=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4fi0umikvrdbKKBNopOVyGbMkyc=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rhyiaZ5aMYePAUe90BX+WeIjURo=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4fi0umikvrdbKKBNopOVyGbMkyc=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z9mHLU9WHbCBQuj8r7o+UhV3Dl4=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pi67TSvxBh52fPKdLWgwu9fXyZY=</DigestValue>
      </Reference>
      <Reference URI="/xl/sharedStrings.xml?ContentType=application/vnd.openxmlformats-officedocument.spreadsheetml.sharedStrings+xml">
        <DigestMethod Algorithm="http://www.w3.org/2000/09/xmldsig#sha1"/>
        <DigestValue>UGyJvwWkAn77E6FyWYV9ATf5JzE=</DigestValue>
      </Reference>
      <Reference URI="/xl/styles.xml?ContentType=application/vnd.openxmlformats-officedocument.spreadsheetml.styles+xml">
        <DigestMethod Algorithm="http://www.w3.org/2000/09/xmldsig#sha1"/>
        <DigestValue>4BE6aUr5Ydo/ZySkEO3iqH9T+AI=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JUs/EPOtfkPrs9SXZyR5U4GqAak=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Y567XkC9eq3kybENN+t6VuBtQok=</DigestValue>
      </Reference>
      <Reference URI="/xl/worksheets/sheet2.xml?ContentType=application/vnd.openxmlformats-officedocument.spreadsheetml.worksheet+xml">
        <DigestMethod Algorithm="http://www.w3.org/2000/09/xmldsig#sha1"/>
        <DigestValue>crOQR5tXYZfroUYhnZ1e7uHojnU=</DigestValue>
      </Reference>
      <Reference URI="/xl/worksheets/sheet3.xml?ContentType=application/vnd.openxmlformats-officedocument.spreadsheetml.worksheet+xml">
        <DigestMethod Algorithm="http://www.w3.org/2000/09/xmldsig#sha1"/>
        <DigestValue>6u0SrRS4obExxD2NqzVRwEhLZQY=</DigestValue>
      </Reference>
      <Reference URI="/xl/worksheets/sheet4.xml?ContentType=application/vnd.openxmlformats-officedocument.spreadsheetml.worksheet+xml">
        <DigestMethod Algorithm="http://www.w3.org/2000/09/xmldsig#sha1"/>
        <DigestValue>ASv8IUjsYLbrn/J1sreb+EPvyBI=</DigestValue>
      </Reference>
      <Reference URI="/xl/worksheets/sheet5.xml?ContentType=application/vnd.openxmlformats-officedocument.spreadsheetml.worksheet+xml">
        <DigestMethod Algorithm="http://www.w3.org/2000/09/xmldsig#sha1"/>
        <DigestValue>x41b5btCZnnJpSe4zlkeMF3enbc=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2016-04-21T11:43:54Z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2016-04-21T11:43:54Z</xd:SigningTime>
          <xd:SigningCertificate>
            <xd:Cert>
              <xd:CertDigest>
                <DigestMethod Algorithm="http://www.w3.org/2000/09/xmldsig#sha1"/>
                <DigestValue>kbnYl1NxV45zcAQW7YreIARpJNU=</DigestValue>
              </xd:CertDigest>
              <xd:IssuerSerial>
                <X509IssuerName>CN=NBG Class 2 INT Sub CA, DC=nbg, DC=ge</X509IssuerName>
                <X509SerialNumber>295252640047866318951556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Mikheil Kobiashvili</cp:lastModifiedBy>
  <cp:lastPrinted>2016-04-20T09:40:39Z</cp:lastPrinted>
  <dcterms:created xsi:type="dcterms:W3CDTF">2006-03-24T12:21:33Z</dcterms:created>
  <dcterms:modified xsi:type="dcterms:W3CDTF">2016-04-21T11:32:39Z</dcterms:modified>
  <cp:category>Banking Supervision</cp:category>
</cp:coreProperties>
</file>