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ap\Desktop\"/>
    </mc:Choice>
  </mc:AlternateContent>
  <bookViews>
    <workbookView xWindow="0" yWindow="48" windowWidth="15036" windowHeight="8388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calcChain.xml><?xml version="1.0" encoding="utf-8"?>
<calcChain xmlns="http://schemas.openxmlformats.org/spreadsheetml/2006/main">
  <c r="F27" i="2" l="1"/>
  <c r="H7" i="2"/>
  <c r="H8" i="2"/>
  <c r="F9" i="2"/>
  <c r="G9" i="2"/>
  <c r="H9" i="2"/>
  <c r="H10" i="2"/>
  <c r="H11" i="2"/>
  <c r="H12" i="2"/>
  <c r="H14" i="2"/>
  <c r="H15" i="2"/>
  <c r="F16" i="2"/>
  <c r="F13" i="2" s="1"/>
  <c r="G16" i="2"/>
  <c r="G13" i="2" s="1"/>
  <c r="H17" i="2"/>
  <c r="H18" i="2"/>
  <c r="H19" i="2"/>
  <c r="H20" i="2"/>
  <c r="H21" i="2"/>
  <c r="H22" i="2"/>
  <c r="H23" i="2"/>
  <c r="H24" i="2"/>
  <c r="H25" i="2"/>
  <c r="H26" i="2"/>
  <c r="G27" i="2"/>
  <c r="H28" i="2"/>
  <c r="H29" i="2"/>
  <c r="H30" i="2"/>
  <c r="H31" i="2"/>
  <c r="H32" i="2"/>
  <c r="H33" i="2"/>
  <c r="H34" i="2"/>
  <c r="F35" i="2"/>
  <c r="G35" i="2"/>
  <c r="H35" i="2" s="1"/>
  <c r="H36" i="2"/>
  <c r="H37" i="2"/>
  <c r="H38" i="2"/>
  <c r="F39" i="2"/>
  <c r="G39" i="2"/>
  <c r="H39" i="2" s="1"/>
  <c r="H40" i="2"/>
  <c r="H41" i="2"/>
  <c r="H42" i="2"/>
  <c r="F43" i="2"/>
  <c r="G43" i="2"/>
  <c r="H43" i="2"/>
  <c r="H44" i="2"/>
  <c r="H45" i="2"/>
  <c r="H46" i="2"/>
  <c r="H47" i="2"/>
  <c r="F48" i="2"/>
  <c r="G48" i="2"/>
  <c r="H48" i="2" s="1"/>
  <c r="H49" i="2"/>
  <c r="H50" i="2"/>
  <c r="H51" i="2"/>
  <c r="H52" i="2"/>
  <c r="F53" i="2"/>
  <c r="G53" i="2"/>
  <c r="H53" i="2"/>
  <c r="H54" i="2"/>
  <c r="F6" i="2" l="1"/>
  <c r="H27" i="2"/>
  <c r="G6" i="2"/>
  <c r="H13" i="2"/>
  <c r="H6" i="2"/>
  <c r="H16" i="2"/>
  <c r="B2" i="5"/>
  <c r="B1" i="5"/>
  <c r="B3" i="4"/>
  <c r="B2" i="4"/>
  <c r="B2" i="2"/>
  <c r="B1" i="2"/>
  <c r="B3" i="3"/>
  <c r="B2" i="3"/>
  <c r="B29" i="4" l="1"/>
  <c r="A29" i="4"/>
  <c r="B70" i="2"/>
  <c r="A70" i="2"/>
  <c r="B70" i="3"/>
  <c r="A70" i="3"/>
  <c r="H67" i="2" l="1"/>
  <c r="H66" i="2"/>
  <c r="H65" i="2"/>
  <c r="H64" i="2"/>
  <c r="G63" i="2"/>
  <c r="F63" i="2"/>
  <c r="H63" i="2" s="1"/>
  <c r="H62" i="2"/>
  <c r="H61" i="2"/>
  <c r="H60" i="2"/>
  <c r="H59" i="2"/>
  <c r="H58" i="2"/>
  <c r="G57" i="2"/>
  <c r="F57" i="2"/>
  <c r="H56" i="2"/>
  <c r="H55" i="2"/>
  <c r="H57" i="2" l="1"/>
  <c r="F68" i="2"/>
  <c r="G68" i="2"/>
  <c r="H68" i="2" l="1"/>
</calcChain>
</file>

<file path=xl/sharedStrings.xml><?xml version="1.0" encoding="utf-8"?>
<sst xmlns="http://schemas.openxmlformats.org/spreadsheetml/2006/main" count="298" uniqueCount="236">
  <si>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</si>
  <si>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</si>
  <si>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</si>
  <si>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</si>
  <si>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</si>
  <si>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</si>
  <si>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</si>
  <si>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</si>
  <si>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</si>
  <si>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</si>
  <si>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</si>
  <si>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</si>
  <si>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</si>
  <si>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</si>
  <si>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</si>
  <si>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</si>
  <si>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</si>
  <si>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</si>
  <si>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</si>
  <si>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</si>
  <si>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</si>
  <si>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</si>
  <si>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</si>
  <si>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</si>
  <si>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</si>
  <si>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</si>
  <si>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</si>
  <si>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</si>
  <si>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</si>
  <si>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</si>
  <si>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</si>
  <si>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</si>
  <si>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</si>
  <si>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</si>
  <si>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</si>
  <si>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</si>
  <si>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</si>
  <si>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</si>
  <si>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</si>
  <si>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</si>
  <si>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</si>
  <si>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</si>
  <si>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</si>
  <si>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</si>
  <si>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</si>
  <si>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</si>
  <si>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</si>
  <si>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</si>
  <si>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</si>
  <si>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</si>
  <si>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</si>
  <si>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</si>
  <si>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</si>
  <si>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</si>
  <si>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</si>
  <si>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</si>
  <si>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</si>
  <si>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</si>
  <si>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</si>
  <si>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</si>
  <si>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</si>
  <si>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</si>
  <si>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</si>
  <si>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</si>
  <si>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</si>
  <si>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</si>
  <si>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</si>
  <si>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</si>
  <si>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</si>
  <si>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</si>
  <si>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</si>
  <si>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</si>
  <si>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</si>
  <si>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</si>
  <si>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</si>
  <si>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</si>
  <si>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</si>
  <si>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</si>
  <si>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</si>
  <si>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</si>
  <si>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</si>
  <si>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</si>
  <si>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</si>
  <si>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</si>
  <si>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</si>
  <si>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</si>
  <si>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</si>
  <si>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</si>
  <si>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</si>
  <si>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</si>
  <si>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</si>
  <si>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</si>
  <si>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</si>
  <si>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</si>
  <si>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</si>
  <si>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</si>
  <si>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</si>
  <si>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</si>
  <si>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</si>
  <si>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</si>
  <si>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</si>
  <si>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</si>
  <si>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</si>
  <si>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</si>
  <si>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</si>
  <si>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</si>
  <si>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</si>
  <si>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</si>
  <si>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</si>
  <si>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</si>
  <si>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</si>
  <si>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</si>
  <si>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</si>
  <si>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</si>
  <si>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</si>
  <si>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</si>
  <si>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</si>
  <si>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</si>
  <si>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</si>
  <si>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</si>
  <si>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</si>
  <si>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</si>
  <si>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</si>
  <si>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</si>
  <si>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</si>
  <si>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</si>
  <si>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</si>
  <si>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</si>
  <si>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</si>
  <si>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</si>
  <si>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</si>
  <si>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</si>
  <si>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</si>
  <si>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</si>
  <si>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</si>
  <si>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</si>
  <si>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</si>
  <si>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</si>
  <si>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</si>
  <si>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</si>
  <si>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</si>
  <si>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</si>
  <si>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</si>
  <si>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</si>
  <si>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</si>
  <si>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</si>
  <si>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</si>
  <si>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</si>
  <si>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</si>
  <si>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</si>
  <si>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</si>
  <si>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</si>
  <si>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</si>
  <si>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</si>
  <si>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</si>
  <si>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</si>
  <si>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</si>
  <si>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</si>
  <si>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</si>
  <si>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</si>
  <si>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</si>
  <si>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</si>
  <si>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</si>
  <si>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</si>
  <si>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</si>
  <si>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</si>
  <si>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</si>
  <si>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</si>
  <si>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</si>
  <si>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</si>
  <si>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</si>
  <si>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</si>
  <si>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</si>
  <si>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</si>
  <si>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</si>
  <si>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</si>
  <si>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</si>
  <si>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</si>
  <si>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</si>
  <si>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</si>
  <si>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</si>
  <si>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</si>
  <si>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</si>
  <si>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</si>
  <si>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</si>
  <si>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</si>
  <si>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</si>
  <si>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</si>
  <si>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</si>
  <si>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</si>
  <si>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</si>
  <si>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</si>
  <si>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</si>
  <si>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</si>
  <si>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</si>
  <si>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</si>
  <si>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</si>
  <si>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</si>
  <si>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</si>
  <si>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</si>
  <si>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</si>
  <si>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</si>
  <si>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</si>
  <si>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</si>
  <si>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</si>
  <si>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</si>
  <si>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</si>
  <si>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</si>
  <si>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</si>
  <si>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</si>
  <si>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</si>
  <si>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</si>
  <si>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</si>
  <si>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</si>
  <si>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</si>
  <si>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</si>
  <si>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</si>
  <si>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</si>
  <si>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</si>
  <si>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</si>
  <si>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</si>
  <si>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</si>
  <si>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</si>
  <si>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</si>
  <si>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</si>
  <si>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სს ბანკი რესპუბლიკა</t>
  </si>
  <si>
    <t>ვახტანგ ბუცხრიკიძე</t>
  </si>
  <si>
    <t>პაატა ღაძაძე</t>
  </si>
  <si>
    <t>ვანო ბალიაშვილი</t>
  </si>
  <si>
    <t>გიორგი შაგიძე</t>
  </si>
  <si>
    <t>გიორგი თხელიძე</t>
  </si>
  <si>
    <t>ნიკოლოზ ქურდიანი</t>
  </si>
  <si>
    <t>ქეთევან თევზაძე</t>
  </si>
  <si>
    <t xml:space="preserve">გედევან გელბახიანი </t>
  </si>
  <si>
    <t>სს "თიბისი ბანკი"</t>
  </si>
  <si>
    <t>დავით ჭყონია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</si>
</sst>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"/>
    <numFmt numFmtId="165" formatCode="#,##0;[Red]#,##0"/>
    <numFmt numFmtId="166" formatCode="m/d/yy;@"/>
    <numFmt numFmtId="167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Sylfaen"/>
      <family val="1"/>
    </font>
    <font>
      <b/>
      <sz val="8"/>
      <name val="Sylfaen"/>
      <family val="1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/>
  </cellStyleXfs>
  <cellXfs count="179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8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4" fillId="0" borderId="10" xfId="0" applyFont="1" applyBorder="1"/>
    <xf numFmtId="0" fontId="4" fillId="0" borderId="12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2" fillId="0" borderId="15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indent="1"/>
    </xf>
    <xf numFmtId="0" fontId="13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 indent="1"/>
    </xf>
    <xf numFmtId="0" fontId="12" fillId="0" borderId="18" xfId="0" applyFont="1" applyFill="1" applyBorder="1" applyAlignment="1">
      <alignment horizontal="left" wrapText="1" indent="2"/>
    </xf>
    <xf numFmtId="0" fontId="13" fillId="0" borderId="18" xfId="0" applyFont="1" applyFill="1" applyBorder="1" applyAlignment="1"/>
    <xf numFmtId="0" fontId="13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indent="1"/>
    </xf>
    <xf numFmtId="0" fontId="12" fillId="0" borderId="19" xfId="0" applyFont="1" applyFill="1" applyBorder="1" applyAlignment="1">
      <alignment horizontal="left" indent="1"/>
    </xf>
    <xf numFmtId="0" fontId="12" fillId="0" borderId="20" xfId="0" applyFont="1" applyFill="1" applyBorder="1" applyAlignment="1">
      <alignment horizontal="left" wrapText="1" indent="1"/>
    </xf>
    <xf numFmtId="0" fontId="12" fillId="0" borderId="21" xfId="0" applyFont="1" applyFill="1" applyBorder="1" applyAlignment="1">
      <alignment horizontal="left" indent="1"/>
    </xf>
    <xf numFmtId="0" fontId="13" fillId="0" borderId="2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 indent="1"/>
    </xf>
    <xf numFmtId="0" fontId="13" fillId="0" borderId="1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 inden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 indent="1"/>
    </xf>
    <xf numFmtId="0" fontId="13" fillId="0" borderId="22" xfId="0" applyFont="1" applyFill="1" applyBorder="1" applyAlignment="1"/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38" fontId="12" fillId="0" borderId="18" xfId="0" applyNumberFormat="1" applyFont="1" applyFill="1" applyBorder="1" applyAlignment="1" applyProtection="1">
      <alignment horizontal="right"/>
      <protection locked="0"/>
    </xf>
    <xf numFmtId="38" fontId="12" fillId="0" borderId="25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>
      <alignment horizontal="right"/>
    </xf>
    <xf numFmtId="38" fontId="12" fillId="2" borderId="18" xfId="0" applyNumberFormat="1" applyFont="1" applyFill="1" applyBorder="1" applyAlignment="1">
      <alignment horizontal="right"/>
    </xf>
    <xf numFmtId="38" fontId="12" fillId="2" borderId="25" xfId="0" applyNumberFormat="1" applyFont="1" applyFill="1" applyBorder="1" applyAlignment="1" applyProtection="1">
      <alignment horizontal="right"/>
    </xf>
    <xf numFmtId="38" fontId="12" fillId="3" borderId="25" xfId="0" applyNumberFormat="1" applyFont="1" applyFill="1" applyBorder="1" applyAlignment="1" applyProtection="1">
      <alignment horizontal="right"/>
      <protection locked="0"/>
    </xf>
    <xf numFmtId="38" fontId="12" fillId="2" borderId="18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 applyProtection="1">
      <alignment horizontal="right"/>
      <protection locked="0"/>
    </xf>
    <xf numFmtId="38" fontId="12" fillId="0" borderId="20" xfId="0" applyNumberFormat="1" applyFont="1" applyFill="1" applyBorder="1" applyAlignment="1" applyProtection="1">
      <alignment horizontal="right"/>
      <protection locked="0"/>
    </xf>
    <xf numFmtId="38" fontId="12" fillId="2" borderId="26" xfId="0" applyNumberFormat="1" applyFont="1" applyFill="1" applyBorder="1" applyAlignment="1">
      <alignment horizontal="right"/>
    </xf>
    <xf numFmtId="38" fontId="12" fillId="2" borderId="22" xfId="0" applyNumberFormat="1" applyFont="1" applyFill="1" applyBorder="1" applyAlignment="1">
      <alignment horizontal="right"/>
    </xf>
    <xf numFmtId="38" fontId="12" fillId="2" borderId="27" xfId="0" applyNumberFormat="1" applyFont="1" applyFill="1" applyBorder="1" applyAlignment="1">
      <alignment horizontal="right"/>
    </xf>
    <xf numFmtId="38" fontId="12" fillId="0" borderId="16" xfId="0" applyNumberFormat="1" applyFont="1" applyFill="1" applyBorder="1" applyAlignment="1" applyProtection="1">
      <alignment horizontal="right"/>
      <protection locked="0"/>
    </xf>
    <xf numFmtId="38" fontId="12" fillId="3" borderId="24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2" borderId="28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>
      <alignment horizontal="right"/>
    </xf>
    <xf numFmtId="38" fontId="12" fillId="0" borderId="25" xfId="0" applyNumberFormat="1" applyFont="1" applyFill="1" applyBorder="1" applyAlignment="1">
      <alignment horizontal="right"/>
    </xf>
    <xf numFmtId="38" fontId="12" fillId="2" borderId="20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38" fontId="12" fillId="2" borderId="7" xfId="0" applyNumberFormat="1" applyFont="1" applyFill="1" applyBorder="1" applyAlignment="1" applyProtection="1">
      <alignment horizontal="right"/>
    </xf>
    <xf numFmtId="38" fontId="12" fillId="0" borderId="7" xfId="0" applyNumberFormat="1" applyFont="1" applyFill="1" applyBorder="1" applyAlignment="1" applyProtection="1">
      <alignment horizontal="right"/>
      <protection locked="0"/>
    </xf>
    <xf numFmtId="38" fontId="12" fillId="2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>
      <alignment horizontal="center"/>
    </xf>
    <xf numFmtId="0" fontId="13" fillId="0" borderId="7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>
      <alignment horizontal="left" indent="1"/>
    </xf>
    <xf numFmtId="0" fontId="15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167" fontId="4" fillId="2" borderId="7" xfId="4" applyNumberFormat="1" applyFont="1" applyFill="1" applyBorder="1" applyAlignment="1" applyProtection="1">
      <alignment horizontal="right"/>
    </xf>
    <xf numFmtId="167" fontId="8" fillId="2" borderId="7" xfId="4" applyNumberFormat="1" applyFont="1" applyFill="1" applyBorder="1" applyAlignment="1" applyProtection="1">
      <alignment horizontal="right"/>
    </xf>
    <xf numFmtId="167" fontId="4" fillId="0" borderId="7" xfId="4" applyNumberFormat="1" applyFont="1" applyFill="1" applyBorder="1" applyAlignment="1" applyProtection="1">
      <alignment horizontal="right"/>
      <protection locked="0"/>
    </xf>
    <xf numFmtId="167" fontId="8" fillId="0" borderId="7" xfId="4" applyNumberFormat="1" applyFont="1" applyFill="1" applyBorder="1" applyAlignment="1" applyProtection="1">
      <alignment horizontal="right"/>
      <protection locked="0"/>
    </xf>
    <xf numFmtId="167" fontId="4" fillId="2" borderId="7" xfId="4" applyNumberFormat="1" applyFont="1" applyFill="1" applyBorder="1" applyAlignment="1" applyProtection="1">
      <alignment horizontal="right"/>
      <protection locked="0"/>
    </xf>
    <xf numFmtId="167" fontId="8" fillId="2" borderId="12" xfId="4" applyNumberFormat="1" applyFont="1" applyFill="1" applyBorder="1" applyAlignment="1" applyProtection="1">
      <alignment horizontal="right"/>
    </xf>
    <xf numFmtId="14" fontId="4" fillId="0" borderId="0" xfId="0" applyNumberFormat="1" applyFont="1" applyFill="1" applyBorder="1" applyAlignment="1" applyProtection="1">
      <alignment horizontal="left"/>
    </xf>
    <xf numFmtId="14" fontId="4" fillId="0" borderId="0" xfId="0" applyNumberFormat="1" applyFont="1"/>
    <xf numFmtId="10" fontId="4" fillId="0" borderId="0" xfId="3" applyNumberFormat="1" applyFont="1"/>
    <xf numFmtId="38" fontId="8" fillId="2" borderId="8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8" fillId="2" borderId="13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0" fontId="20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164" fontId="8" fillId="0" borderId="0" xfId="0" applyNumberFormat="1" applyFont="1" applyFill="1" applyBorder="1" applyAlignment="1" applyProtection="1">
      <alignment horizontal="left"/>
      <protection locked="0"/>
    </xf>
    <xf numFmtId="43" fontId="21" fillId="0" borderId="0" xfId="4" applyFont="1" applyFill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/>
    <xf numFmtId="43" fontId="8" fillId="0" borderId="0" xfId="4" applyFont="1" applyFill="1" applyProtection="1">
      <protection locked="0"/>
    </xf>
    <xf numFmtId="43" fontId="22" fillId="0" borderId="0" xfId="4" applyFont="1" applyFill="1" applyProtection="1"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21" fillId="0" borderId="0" xfId="0" applyFont="1" applyFill="1"/>
    <xf numFmtId="0" fontId="22" fillId="0" borderId="0" xfId="0" applyFont="1" applyFill="1"/>
    <xf numFmtId="38" fontId="23" fillId="2" borderId="7" xfId="0" applyNumberFormat="1" applyFont="1" applyFill="1" applyBorder="1" applyAlignment="1">
      <alignment horizontal="right"/>
    </xf>
    <xf numFmtId="38" fontId="23" fillId="2" borderId="7" xfId="0" applyNumberFormat="1" applyFont="1" applyFill="1" applyBorder="1" applyAlignment="1" applyProtection="1">
      <alignment horizontal="right"/>
    </xf>
    <xf numFmtId="10" fontId="4" fillId="0" borderId="7" xfId="3" applyNumberFormat="1" applyFont="1" applyFill="1" applyBorder="1"/>
    <xf numFmtId="10" fontId="4" fillId="0" borderId="9" xfId="3" applyNumberFormat="1" applyFont="1" applyFill="1" applyBorder="1"/>
    <xf numFmtId="10" fontId="4" fillId="0" borderId="12" xfId="3" applyNumberFormat="1" applyFont="1" applyFill="1" applyBorder="1"/>
    <xf numFmtId="10" fontId="4" fillId="0" borderId="14" xfId="3" applyNumberFormat="1" applyFont="1" applyFill="1" applyBorder="1"/>
    <xf numFmtId="0" fontId="19" fillId="0" borderId="3" xfId="0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center"/>
    </xf>
    <xf numFmtId="0" fontId="19" fillId="0" borderId="4" xfId="0" applyFont="1" applyFill="1" applyBorder="1" applyAlignment="1" applyProtection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4" fillId="0" borderId="7" xfId="0" applyFont="1" applyFill="1" applyBorder="1" applyAlignment="1">
      <alignment wrapText="1"/>
    </xf>
    <xf numFmtId="0" fontId="4" fillId="0" borderId="9" xfId="0" applyFont="1" applyFill="1" applyBorder="1" applyAlignment="1"/>
    <xf numFmtId="0" fontId="8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6">
    <cellStyle name="Comma" xfId="4" builtinId="3"/>
    <cellStyle name="Hyperlink" xfId="1" builtinId="8"/>
    <cellStyle name="Normal" xfId="0" builtinId="0"/>
    <cellStyle name="Normal 2" xfId="5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tabSelected="1" zoomScale="80" zoomScaleNormal="80" workbookViewId="0">
      <selection activeCell="K12" sqref="K12"/>
    </sheetView>
  </sheetViews>
  <sheetFormatPr defaultColWidth="9.109375" defaultRowHeight="13.8" x14ac:dyDescent="0.3"/>
  <cols>
    <col min="1" max="1" width="9.109375" style="1" customWidth="1"/>
    <col min="2" max="2" width="57.6640625" style="1" customWidth="1"/>
    <col min="3" max="8" width="18.5546875" style="1" customWidth="1"/>
    <col min="9" max="16384" width="9.109375" style="1"/>
  </cols>
  <sheetData>
    <row r="1" spans="1:26" ht="19.5" customHeight="1" x14ac:dyDescent="0.3">
      <c r="A1" s="143" t="s">
        <v>120</v>
      </c>
      <c r="B1" s="144" t="s">
        <v>225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3">
      <c r="A2" s="143" t="s">
        <v>132</v>
      </c>
      <c r="B2" s="145">
        <v>42825</v>
      </c>
      <c r="C2" s="2"/>
      <c r="D2" s="3"/>
      <c r="E2" s="3"/>
      <c r="F2" s="4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 thickBot="1" x14ac:dyDescent="0.35">
      <c r="A3" s="5"/>
      <c r="B3" s="6" t="s">
        <v>216</v>
      </c>
      <c r="D3" s="4"/>
      <c r="E3" s="4"/>
      <c r="F3" s="2"/>
      <c r="G3" s="2"/>
      <c r="H3" s="7" t="s">
        <v>121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2" x14ac:dyDescent="0.35">
      <c r="A4" s="8"/>
      <c r="B4" s="9"/>
      <c r="C4" s="161" t="s">
        <v>135</v>
      </c>
      <c r="D4" s="161"/>
      <c r="E4" s="161"/>
      <c r="F4" s="162" t="s">
        <v>147</v>
      </c>
      <c r="G4" s="162"/>
      <c r="H4" s="16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4" x14ac:dyDescent="0.3">
      <c r="A5" s="10" t="s">
        <v>106</v>
      </c>
      <c r="B5" s="11" t="s">
        <v>129</v>
      </c>
      <c r="C5" s="12" t="s">
        <v>161</v>
      </c>
      <c r="D5" s="12" t="s">
        <v>162</v>
      </c>
      <c r="E5" s="12" t="s">
        <v>163</v>
      </c>
      <c r="F5" s="12" t="s">
        <v>161</v>
      </c>
      <c r="G5" s="12" t="s">
        <v>162</v>
      </c>
      <c r="H5" s="12" t="s">
        <v>163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3">
      <c r="A6" s="10">
        <v>1</v>
      </c>
      <c r="B6" s="13" t="s">
        <v>133</v>
      </c>
      <c r="C6" s="130">
        <v>22782117.979999997</v>
      </c>
      <c r="D6" s="130">
        <v>16680263.647</v>
      </c>
      <c r="E6" s="131">
        <v>39462381.626999997</v>
      </c>
      <c r="F6" s="15">
        <v>30400153.639999997</v>
      </c>
      <c r="G6" s="14">
        <v>37892859.474199995</v>
      </c>
      <c r="H6" s="16">
        <v>68293013.114199996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3">
      <c r="A7" s="10">
        <v>2</v>
      </c>
      <c r="B7" s="13" t="s">
        <v>150</v>
      </c>
      <c r="C7" s="130">
        <v>13866405.66</v>
      </c>
      <c r="D7" s="130">
        <v>153824525.91670001</v>
      </c>
      <c r="E7" s="131">
        <v>167690931.5767</v>
      </c>
      <c r="F7" s="15">
        <v>30104444.309999999</v>
      </c>
      <c r="G7" s="14">
        <v>82275523.714599997</v>
      </c>
      <c r="H7" s="16">
        <v>112379968.0246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3">
      <c r="A8" s="10">
        <v>3</v>
      </c>
      <c r="B8" s="13" t="s">
        <v>151</v>
      </c>
      <c r="C8" s="130">
        <v>26392647.41</v>
      </c>
      <c r="D8" s="130">
        <v>115163467.90790001</v>
      </c>
      <c r="E8" s="131">
        <v>141556115.3179</v>
      </c>
      <c r="F8" s="15">
        <v>10720.34</v>
      </c>
      <c r="G8" s="14">
        <v>111453616.7845</v>
      </c>
      <c r="H8" s="16">
        <v>111464337.12450001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3">
      <c r="A9" s="10">
        <v>4</v>
      </c>
      <c r="B9" s="13" t="s">
        <v>137</v>
      </c>
      <c r="C9" s="130">
        <v>0</v>
      </c>
      <c r="D9" s="130">
        <v>0</v>
      </c>
      <c r="E9" s="131">
        <v>0</v>
      </c>
      <c r="F9" s="15">
        <v>0</v>
      </c>
      <c r="G9" s="14">
        <v>0</v>
      </c>
      <c r="H9" s="16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3">
      <c r="A10" s="10">
        <v>5</v>
      </c>
      <c r="B10" s="13" t="s">
        <v>138</v>
      </c>
      <c r="C10" s="130">
        <v>127835394.79999998</v>
      </c>
      <c r="D10" s="130">
        <v>0</v>
      </c>
      <c r="E10" s="131">
        <v>127835394.79999998</v>
      </c>
      <c r="F10" s="15">
        <v>102680329.59999999</v>
      </c>
      <c r="G10" s="14">
        <v>0</v>
      </c>
      <c r="H10" s="16">
        <v>102680329.59999999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3">
      <c r="A11" s="10">
        <v>6.1</v>
      </c>
      <c r="B11" s="17" t="s">
        <v>152</v>
      </c>
      <c r="C11" s="130">
        <v>624483033.54999995</v>
      </c>
      <c r="D11" s="130">
        <v>804106557.92059994</v>
      </c>
      <c r="E11" s="131">
        <v>1428589591.4705999</v>
      </c>
      <c r="F11" s="15">
        <v>454369670.71000004</v>
      </c>
      <c r="G11" s="14">
        <v>765122318.38260007</v>
      </c>
      <c r="H11" s="16">
        <v>1219491989.0926001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3">
      <c r="A12" s="10">
        <v>6.2</v>
      </c>
      <c r="B12" s="17" t="s">
        <v>153</v>
      </c>
      <c r="C12" s="14">
        <v>-21340558.806200001</v>
      </c>
      <c r="D12" s="14">
        <v>-40665264.637400001</v>
      </c>
      <c r="E12" s="140">
        <v>-62005823.443599999</v>
      </c>
      <c r="F12" s="14">
        <v>-14942908.27</v>
      </c>
      <c r="G12" s="14">
        <v>-44625983.374799997</v>
      </c>
      <c r="H12" s="16">
        <v>-59568891.644799992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3">
      <c r="A13" s="10">
        <v>6</v>
      </c>
      <c r="B13" s="13" t="s">
        <v>154</v>
      </c>
      <c r="C13" s="130">
        <v>603142474.74379992</v>
      </c>
      <c r="D13" s="130">
        <v>763441293.28319991</v>
      </c>
      <c r="E13" s="131">
        <v>1366583768.027</v>
      </c>
      <c r="F13" s="15">
        <v>439426762.44000006</v>
      </c>
      <c r="G13" s="14">
        <v>720496335.0078001</v>
      </c>
      <c r="H13" s="16">
        <v>1159923097.4478002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3">
      <c r="A14" s="10">
        <v>7</v>
      </c>
      <c r="B14" s="13" t="s">
        <v>155</v>
      </c>
      <c r="C14" s="130">
        <v>5219771.55</v>
      </c>
      <c r="D14" s="130">
        <v>4320613.3936000001</v>
      </c>
      <c r="E14" s="131">
        <v>9540384.943599999</v>
      </c>
      <c r="F14" s="15">
        <v>4781897.54</v>
      </c>
      <c r="G14" s="14">
        <v>4917531.3577000005</v>
      </c>
      <c r="H14" s="16">
        <v>9699428.8977000006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3">
      <c r="A15" s="10">
        <v>8</v>
      </c>
      <c r="B15" s="13" t="s">
        <v>145</v>
      </c>
      <c r="C15" s="130">
        <v>10516434.088000003</v>
      </c>
      <c r="D15" s="130" t="s">
        <v>178</v>
      </c>
      <c r="E15" s="131">
        <v>10516434.088000003</v>
      </c>
      <c r="F15" s="15">
        <v>6298149.8500000006</v>
      </c>
      <c r="G15" s="14" t="s">
        <v>178</v>
      </c>
      <c r="H15" s="16">
        <v>6298149.8500000006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3">
      <c r="A16" s="10">
        <v>9</v>
      </c>
      <c r="B16" s="13" t="s">
        <v>148</v>
      </c>
      <c r="C16" s="130">
        <v>61313</v>
      </c>
      <c r="D16" s="130">
        <v>0</v>
      </c>
      <c r="E16" s="131">
        <v>61313</v>
      </c>
      <c r="F16" s="15">
        <v>115413</v>
      </c>
      <c r="G16" s="14">
        <v>0</v>
      </c>
      <c r="H16" s="16">
        <v>115413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3">
      <c r="A17" s="10">
        <v>10</v>
      </c>
      <c r="B17" s="13" t="s">
        <v>146</v>
      </c>
      <c r="C17" s="130">
        <v>68405997.599999994</v>
      </c>
      <c r="D17" s="130" t="s">
        <v>178</v>
      </c>
      <c r="E17" s="131">
        <v>68405997.599999994</v>
      </c>
      <c r="F17" s="15">
        <v>68955243.260000005</v>
      </c>
      <c r="G17" s="14" t="s">
        <v>178</v>
      </c>
      <c r="H17" s="16">
        <v>68955243.260000005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3">
      <c r="A18" s="10">
        <v>11</v>
      </c>
      <c r="B18" s="13" t="s">
        <v>156</v>
      </c>
      <c r="C18" s="130">
        <v>9107531.5379999988</v>
      </c>
      <c r="D18" s="130">
        <v>4571649.4298999999</v>
      </c>
      <c r="E18" s="131">
        <v>13679180.967899999</v>
      </c>
      <c r="F18" s="15">
        <v>9040342.0999999996</v>
      </c>
      <c r="G18" s="14">
        <v>5247379.8827999998</v>
      </c>
      <c r="H18" s="16">
        <v>14287721.982799999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3">
      <c r="A19" s="10">
        <v>12</v>
      </c>
      <c r="B19" s="18" t="s">
        <v>130</v>
      </c>
      <c r="C19" s="131">
        <v>887330088.36979985</v>
      </c>
      <c r="D19" s="131">
        <v>1058001813.5783</v>
      </c>
      <c r="E19" s="131">
        <v>1945331901.9480999</v>
      </c>
      <c r="F19" s="139">
        <v>691813456.08000004</v>
      </c>
      <c r="G19" s="140">
        <v>962283246.22160006</v>
      </c>
      <c r="H19" s="16">
        <v>1654096702.3016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4" x14ac:dyDescent="0.3">
      <c r="A20" s="10"/>
      <c r="B20" s="11" t="s">
        <v>126</v>
      </c>
      <c r="C20" s="132"/>
      <c r="D20" s="132"/>
      <c r="E20" s="133"/>
      <c r="F20" s="20"/>
      <c r="G20" s="19"/>
      <c r="H20" s="2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3">
      <c r="A21" s="10">
        <v>13</v>
      </c>
      <c r="B21" s="13" t="s">
        <v>123</v>
      </c>
      <c r="C21" s="130">
        <v>58012269.18</v>
      </c>
      <c r="D21" s="130">
        <v>162131450.2967</v>
      </c>
      <c r="E21" s="131">
        <v>220143719.47670001</v>
      </c>
      <c r="F21" s="15">
        <v>5598276.5</v>
      </c>
      <c r="G21" s="14">
        <v>35575578.928999998</v>
      </c>
      <c r="H21" s="16">
        <v>41173855.428999998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3">
      <c r="A22" s="10">
        <v>14</v>
      </c>
      <c r="B22" s="13" t="s">
        <v>136</v>
      </c>
      <c r="C22" s="130">
        <v>188405287.41</v>
      </c>
      <c r="D22" s="130">
        <v>111269347.08929999</v>
      </c>
      <c r="E22" s="131">
        <v>299674634.4993</v>
      </c>
      <c r="F22" s="15">
        <v>155836293.24000001</v>
      </c>
      <c r="G22" s="14">
        <v>128250764.57789999</v>
      </c>
      <c r="H22" s="16">
        <v>284087057.8179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3">
      <c r="A23" s="10">
        <v>15</v>
      </c>
      <c r="B23" s="13" t="s">
        <v>157</v>
      </c>
      <c r="C23" s="130">
        <v>64892889.299999997</v>
      </c>
      <c r="D23" s="130">
        <v>88237567.31840001</v>
      </c>
      <c r="E23" s="131">
        <v>153130456.61840001</v>
      </c>
      <c r="F23" s="15">
        <v>54637478.159999982</v>
      </c>
      <c r="G23" s="14">
        <v>159719661.09000021</v>
      </c>
      <c r="H23" s="16">
        <v>214357139.25000018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3">
      <c r="A24" s="10">
        <v>16</v>
      </c>
      <c r="B24" s="13" t="s">
        <v>124</v>
      </c>
      <c r="C24" s="130">
        <v>46957817.019999996</v>
      </c>
      <c r="D24" s="130">
        <v>175484787.40579998</v>
      </c>
      <c r="E24" s="131">
        <v>222442604.42579997</v>
      </c>
      <c r="F24" s="15">
        <v>86014550.040000007</v>
      </c>
      <c r="G24" s="14">
        <v>159528294.6257</v>
      </c>
      <c r="H24" s="16">
        <v>245542844.66570002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3">
      <c r="A25" s="10">
        <v>17</v>
      </c>
      <c r="B25" s="13" t="s">
        <v>134</v>
      </c>
      <c r="C25" s="132"/>
      <c r="D25" s="132"/>
      <c r="E25" s="131">
        <v>0</v>
      </c>
      <c r="F25" s="20"/>
      <c r="G25" s="19"/>
      <c r="H25" s="16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3">
      <c r="A26" s="10">
        <v>18</v>
      </c>
      <c r="B26" s="13" t="s">
        <v>158</v>
      </c>
      <c r="C26" s="130">
        <v>182524073.33000001</v>
      </c>
      <c r="D26" s="130">
        <v>530350759.42359996</v>
      </c>
      <c r="E26" s="131">
        <v>712874832.7536</v>
      </c>
      <c r="F26" s="15">
        <v>86826076.659999996</v>
      </c>
      <c r="G26" s="14">
        <v>475873451.32969999</v>
      </c>
      <c r="H26" s="16">
        <v>562699527.98969996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3">
      <c r="A27" s="10">
        <v>19</v>
      </c>
      <c r="B27" s="13" t="s">
        <v>159</v>
      </c>
      <c r="C27" s="130">
        <v>1277750.9700000002</v>
      </c>
      <c r="D27" s="130">
        <v>8081292.7225000001</v>
      </c>
      <c r="E27" s="131">
        <v>9359043.6925000008</v>
      </c>
      <c r="F27" s="15">
        <v>2027687.75</v>
      </c>
      <c r="G27" s="14">
        <v>6559975.0422</v>
      </c>
      <c r="H27" s="16">
        <v>8587662.7921999991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3">
      <c r="A28" s="10">
        <v>20</v>
      </c>
      <c r="B28" s="13" t="s">
        <v>160</v>
      </c>
      <c r="C28" s="130">
        <v>8425864.8200000003</v>
      </c>
      <c r="D28" s="130">
        <v>5717608.9000000004</v>
      </c>
      <c r="E28" s="131">
        <v>14143473.720000001</v>
      </c>
      <c r="F28" s="15">
        <v>15279545.250000002</v>
      </c>
      <c r="G28" s="14">
        <v>7002010.2807999998</v>
      </c>
      <c r="H28" s="16">
        <v>22281555.5308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3">
      <c r="A29" s="10">
        <v>21</v>
      </c>
      <c r="B29" s="13" t="s">
        <v>127</v>
      </c>
      <c r="C29" s="130">
        <v>0</v>
      </c>
      <c r="D29" s="130">
        <v>15721190.5689</v>
      </c>
      <c r="E29" s="131">
        <v>15721190.5689</v>
      </c>
      <c r="F29" s="15">
        <v>0</v>
      </c>
      <c r="G29" s="14">
        <v>30782700</v>
      </c>
      <c r="H29" s="16">
        <v>30782700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3">
      <c r="A30" s="10">
        <v>22</v>
      </c>
      <c r="B30" s="18" t="s">
        <v>128</v>
      </c>
      <c r="C30" s="131">
        <v>550495952.03000009</v>
      </c>
      <c r="D30" s="131">
        <v>1096994003.7252002</v>
      </c>
      <c r="E30" s="131">
        <v>1647489955.7552004</v>
      </c>
      <c r="F30" s="139">
        <v>406219907.60000002</v>
      </c>
      <c r="G30" s="140">
        <v>1003292435.8753002</v>
      </c>
      <c r="H30" s="16">
        <v>1409512343.4753003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4" x14ac:dyDescent="0.3">
      <c r="A31" s="10"/>
      <c r="B31" s="11" t="s">
        <v>139</v>
      </c>
      <c r="C31" s="132"/>
      <c r="D31" s="132"/>
      <c r="E31" s="133"/>
      <c r="F31" s="20"/>
      <c r="G31" s="19"/>
      <c r="H31" s="2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3">
      <c r="A32" s="10">
        <v>23</v>
      </c>
      <c r="B32" s="13" t="s">
        <v>140</v>
      </c>
      <c r="C32" s="130">
        <v>76030800</v>
      </c>
      <c r="D32" s="134" t="s">
        <v>178</v>
      </c>
      <c r="E32" s="131">
        <v>76030800</v>
      </c>
      <c r="F32" s="15">
        <v>76030800</v>
      </c>
      <c r="G32" s="22" t="s">
        <v>178</v>
      </c>
      <c r="H32" s="16">
        <v>76030800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x14ac:dyDescent="0.3">
      <c r="A33" s="10">
        <v>24</v>
      </c>
      <c r="B33" s="13" t="s">
        <v>141</v>
      </c>
      <c r="C33" s="130">
        <v>0</v>
      </c>
      <c r="D33" s="134" t="s">
        <v>178</v>
      </c>
      <c r="E33" s="131">
        <v>0</v>
      </c>
      <c r="F33" s="15">
        <v>0</v>
      </c>
      <c r="G33" s="22" t="s">
        <v>178</v>
      </c>
      <c r="H33" s="1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x14ac:dyDescent="0.3">
      <c r="A34" s="10">
        <v>25</v>
      </c>
      <c r="B34" s="17" t="s">
        <v>142</v>
      </c>
      <c r="C34" s="130">
        <v>0</v>
      </c>
      <c r="D34" s="134" t="s">
        <v>178</v>
      </c>
      <c r="E34" s="131">
        <v>0</v>
      </c>
      <c r="F34" s="15">
        <v>0</v>
      </c>
      <c r="G34" s="22" t="s">
        <v>178</v>
      </c>
      <c r="H34" s="16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x14ac:dyDescent="0.3">
      <c r="A35" s="10">
        <v>26</v>
      </c>
      <c r="B35" s="13" t="s">
        <v>125</v>
      </c>
      <c r="C35" s="130">
        <v>39914024</v>
      </c>
      <c r="D35" s="134" t="s">
        <v>178</v>
      </c>
      <c r="E35" s="131">
        <v>39914024</v>
      </c>
      <c r="F35" s="15">
        <v>39914024</v>
      </c>
      <c r="G35" s="22" t="s">
        <v>178</v>
      </c>
      <c r="H35" s="16">
        <v>39914024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x14ac:dyDescent="0.3">
      <c r="A36" s="10">
        <v>27</v>
      </c>
      <c r="B36" s="13" t="s">
        <v>122</v>
      </c>
      <c r="C36" s="130">
        <v>2753070</v>
      </c>
      <c r="D36" s="134" t="s">
        <v>178</v>
      </c>
      <c r="E36" s="131">
        <v>2753070</v>
      </c>
      <c r="F36" s="15">
        <v>2753070</v>
      </c>
      <c r="G36" s="22" t="s">
        <v>178</v>
      </c>
      <c r="H36" s="16">
        <v>2753070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x14ac:dyDescent="0.3">
      <c r="A37" s="10">
        <v>28</v>
      </c>
      <c r="B37" s="13" t="s">
        <v>149</v>
      </c>
      <c r="C37" s="130">
        <v>156864935.54429999</v>
      </c>
      <c r="D37" s="134" t="s">
        <v>178</v>
      </c>
      <c r="E37" s="131">
        <v>156864935.54429999</v>
      </c>
      <c r="F37" s="15">
        <v>106311019.76699999</v>
      </c>
      <c r="G37" s="22" t="s">
        <v>178</v>
      </c>
      <c r="H37" s="16">
        <v>106311019.76699999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x14ac:dyDescent="0.3">
      <c r="A38" s="10">
        <v>29</v>
      </c>
      <c r="B38" s="13" t="s">
        <v>131</v>
      </c>
      <c r="C38" s="130">
        <v>22279117.109999999</v>
      </c>
      <c r="D38" s="134" t="s">
        <v>178</v>
      </c>
      <c r="E38" s="131">
        <v>22279117.109999999</v>
      </c>
      <c r="F38" s="15">
        <v>19575445.030000001</v>
      </c>
      <c r="G38" s="22" t="s">
        <v>178</v>
      </c>
      <c r="H38" s="16">
        <v>19575445.030000001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x14ac:dyDescent="0.3">
      <c r="A39" s="10">
        <v>30</v>
      </c>
      <c r="B39" s="18" t="s">
        <v>143</v>
      </c>
      <c r="C39" s="130">
        <v>297841946.65429997</v>
      </c>
      <c r="D39" s="134" t="s">
        <v>178</v>
      </c>
      <c r="E39" s="131">
        <v>297841946.65429997</v>
      </c>
      <c r="F39" s="15">
        <v>244584358.79699999</v>
      </c>
      <c r="G39" s="22" t="s">
        <v>178</v>
      </c>
      <c r="H39" s="16">
        <v>244584358.79699999</v>
      </c>
    </row>
    <row r="40" spans="1:58" ht="14.4" thickBot="1" x14ac:dyDescent="0.35">
      <c r="A40" s="23">
        <v>31</v>
      </c>
      <c r="B40" s="24" t="s">
        <v>144</v>
      </c>
      <c r="C40" s="135">
        <v>848337898.68430007</v>
      </c>
      <c r="D40" s="135">
        <v>1096994003.7252002</v>
      </c>
      <c r="E40" s="135">
        <v>1945331902.4095001</v>
      </c>
      <c r="F40" s="141">
        <v>650804266.39700007</v>
      </c>
      <c r="G40" s="142">
        <v>1003292435.8753002</v>
      </c>
      <c r="H40" s="25">
        <v>1654096702.2723002</v>
      </c>
    </row>
    <row r="41" spans="1:58" x14ac:dyDescent="0.3">
      <c r="A41" s="26"/>
      <c r="B41" s="2"/>
      <c r="C41" s="2"/>
      <c r="D41" s="2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x14ac:dyDescent="0.3">
      <c r="A42" s="26" t="s">
        <v>217</v>
      </c>
      <c r="B42" s="26" t="s">
        <v>215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x14ac:dyDescent="0.3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95" zoomScaleNormal="95" workbookViewId="0">
      <selection activeCell="K11" sqref="K11"/>
    </sheetView>
  </sheetViews>
  <sheetFormatPr defaultColWidth="9.109375" defaultRowHeight="13.8" x14ac:dyDescent="0.3"/>
  <cols>
    <col min="1" max="1" width="7.6640625" style="29" bestFit="1" customWidth="1"/>
    <col min="2" max="2" width="49.44140625" style="29" customWidth="1"/>
    <col min="3" max="5" width="15.109375" style="29" customWidth="1"/>
    <col min="6" max="8" width="15.109375" style="30" customWidth="1"/>
    <col min="9" max="17" width="15.6640625" style="30" customWidth="1"/>
    <col min="18" max="16384" width="9.109375" style="30"/>
  </cols>
  <sheetData>
    <row r="1" spans="1:8" x14ac:dyDescent="0.3">
      <c r="D1" s="164"/>
      <c r="E1" s="165"/>
      <c r="F1" s="165"/>
      <c r="G1" s="165"/>
      <c r="H1" s="165"/>
    </row>
    <row r="2" spans="1:8" x14ac:dyDescent="0.3">
      <c r="A2" s="5" t="s">
        <v>120</v>
      </c>
      <c r="B2" s="31" t="str">
        <f>'RC'!B1</f>
        <v>სს ბანკი რესპუბლიკა</v>
      </c>
      <c r="C2" s="2"/>
      <c r="D2" s="2"/>
      <c r="E2" s="2"/>
      <c r="H2" s="2"/>
    </row>
    <row r="3" spans="1:8" x14ac:dyDescent="0.3">
      <c r="A3" s="5" t="s">
        <v>132</v>
      </c>
      <c r="B3" s="136">
        <f>'RC'!B2</f>
        <v>42825</v>
      </c>
      <c r="C3" s="2"/>
      <c r="D3" s="2"/>
      <c r="E3" s="2"/>
      <c r="H3" s="1"/>
    </row>
    <row r="4" spans="1:8" ht="15" thickBot="1" x14ac:dyDescent="0.35">
      <c r="A4" s="32"/>
      <c r="B4" s="33" t="s">
        <v>218</v>
      </c>
      <c r="C4" s="2"/>
      <c r="D4" s="2"/>
      <c r="E4" s="2"/>
      <c r="H4" s="34" t="s">
        <v>121</v>
      </c>
    </row>
    <row r="5" spans="1:8" ht="16.2" x14ac:dyDescent="0.35">
      <c r="A5" s="71"/>
      <c r="B5" s="72"/>
      <c r="C5" s="162" t="s">
        <v>135</v>
      </c>
      <c r="D5" s="166"/>
      <c r="E5" s="166"/>
      <c r="F5" s="162" t="s">
        <v>147</v>
      </c>
      <c r="G5" s="166"/>
      <c r="H5" s="167"/>
    </row>
    <row r="6" spans="1:8" s="114" customFormat="1" x14ac:dyDescent="0.3">
      <c r="A6" s="71" t="s">
        <v>106</v>
      </c>
      <c r="B6" s="72"/>
      <c r="C6" s="92" t="s">
        <v>161</v>
      </c>
      <c r="D6" s="92" t="s">
        <v>177</v>
      </c>
      <c r="E6" s="93" t="s">
        <v>163</v>
      </c>
      <c r="F6" s="92" t="s">
        <v>161</v>
      </c>
      <c r="G6" s="92" t="s">
        <v>177</v>
      </c>
      <c r="H6" s="93" t="s">
        <v>163</v>
      </c>
    </row>
    <row r="7" spans="1:8" s="114" customFormat="1" x14ac:dyDescent="0.3">
      <c r="A7" s="73"/>
      <c r="B7" s="74" t="s">
        <v>57</v>
      </c>
      <c r="C7" s="94"/>
      <c r="D7" s="94"/>
      <c r="E7" s="95"/>
      <c r="F7" s="94"/>
      <c r="G7" s="94"/>
      <c r="H7" s="95"/>
    </row>
    <row r="8" spans="1:8" s="114" customFormat="1" ht="27.6" x14ac:dyDescent="0.3">
      <c r="A8" s="73">
        <v>1</v>
      </c>
      <c r="B8" s="75" t="s">
        <v>66</v>
      </c>
      <c r="C8" s="94">
        <v>315932.94</v>
      </c>
      <c r="D8" s="94">
        <v>7297.42</v>
      </c>
      <c r="E8" s="96">
        <v>323230.36</v>
      </c>
      <c r="F8" s="94">
        <v>337350.61000000004</v>
      </c>
      <c r="G8" s="94">
        <v>260.35000000000002</v>
      </c>
      <c r="H8" s="96">
        <v>337610.96</v>
      </c>
    </row>
    <row r="9" spans="1:8" s="114" customFormat="1" x14ac:dyDescent="0.3">
      <c r="A9" s="73">
        <v>2</v>
      </c>
      <c r="B9" s="75" t="s">
        <v>67</v>
      </c>
      <c r="C9" s="97">
        <v>16058227.389999997</v>
      </c>
      <c r="D9" s="97">
        <v>18695184.596300002</v>
      </c>
      <c r="E9" s="96">
        <v>34753411.986299999</v>
      </c>
      <c r="F9" s="97">
        <v>15199796.719999999</v>
      </c>
      <c r="G9" s="97">
        <v>19214300.127</v>
      </c>
      <c r="H9" s="96">
        <v>34414096.847000003</v>
      </c>
    </row>
    <row r="10" spans="1:8" s="114" customFormat="1" x14ac:dyDescent="0.3">
      <c r="A10" s="73">
        <v>2.1</v>
      </c>
      <c r="B10" s="76" t="s">
        <v>68</v>
      </c>
      <c r="C10" s="94">
        <v>0</v>
      </c>
      <c r="D10" s="94">
        <v>0</v>
      </c>
      <c r="E10" s="96">
        <v>0</v>
      </c>
      <c r="F10" s="94"/>
      <c r="G10" s="94"/>
      <c r="H10" s="96">
        <v>0</v>
      </c>
    </row>
    <row r="11" spans="1:8" s="114" customFormat="1" ht="27.6" x14ac:dyDescent="0.3">
      <c r="A11" s="73">
        <v>2.2000000000000002</v>
      </c>
      <c r="B11" s="76" t="s">
        <v>164</v>
      </c>
      <c r="C11" s="94">
        <v>2818653.53</v>
      </c>
      <c r="D11" s="94">
        <v>2450923.6384999999</v>
      </c>
      <c r="E11" s="96">
        <v>5269577.1684999997</v>
      </c>
      <c r="F11" s="94">
        <v>3555100.9199999995</v>
      </c>
      <c r="G11" s="94">
        <v>2910699.2711999994</v>
      </c>
      <c r="H11" s="96">
        <v>6465800.1911999993</v>
      </c>
    </row>
    <row r="12" spans="1:8" s="114" customFormat="1" x14ac:dyDescent="0.3">
      <c r="A12" s="73">
        <v>2.2999999999999998</v>
      </c>
      <c r="B12" s="76" t="s">
        <v>69</v>
      </c>
      <c r="C12" s="94">
        <v>163090.07999999999</v>
      </c>
      <c r="D12" s="94">
        <v>821431.94819999998</v>
      </c>
      <c r="E12" s="96">
        <v>984522.02819999994</v>
      </c>
      <c r="F12" s="94">
        <v>165686.99</v>
      </c>
      <c r="G12" s="94">
        <v>1315057.2167999998</v>
      </c>
      <c r="H12" s="96">
        <v>1480744.2067999998</v>
      </c>
    </row>
    <row r="13" spans="1:8" s="114" customFormat="1" ht="27.6" x14ac:dyDescent="0.3">
      <c r="A13" s="73">
        <v>2.4</v>
      </c>
      <c r="B13" s="76" t="s">
        <v>165</v>
      </c>
      <c r="C13" s="94">
        <v>122045.94</v>
      </c>
      <c r="D13" s="94">
        <v>136726.1361</v>
      </c>
      <c r="E13" s="96">
        <v>258772.07610000001</v>
      </c>
      <c r="F13" s="94">
        <v>56067.900000000009</v>
      </c>
      <c r="G13" s="94">
        <v>354190.75490000006</v>
      </c>
      <c r="H13" s="96">
        <v>410258.65490000008</v>
      </c>
    </row>
    <row r="14" spans="1:8" s="114" customFormat="1" x14ac:dyDescent="0.3">
      <c r="A14" s="73">
        <v>2.5</v>
      </c>
      <c r="B14" s="76" t="s">
        <v>70</v>
      </c>
      <c r="C14" s="94">
        <v>165215.43</v>
      </c>
      <c r="D14" s="94">
        <v>36178.139399999985</v>
      </c>
      <c r="E14" s="96">
        <v>201393.56939999998</v>
      </c>
      <c r="F14" s="94">
        <v>119062.21000000002</v>
      </c>
      <c r="G14" s="94">
        <v>69701.405599999998</v>
      </c>
      <c r="H14" s="96">
        <v>188763.61560000002</v>
      </c>
    </row>
    <row r="15" spans="1:8" s="114" customFormat="1" ht="27.6" x14ac:dyDescent="0.3">
      <c r="A15" s="73">
        <v>2.6</v>
      </c>
      <c r="B15" s="76" t="s">
        <v>71</v>
      </c>
      <c r="C15" s="94">
        <v>36534.119999999995</v>
      </c>
      <c r="D15" s="94">
        <v>203411.94269999999</v>
      </c>
      <c r="E15" s="96">
        <v>239946.06269999998</v>
      </c>
      <c r="F15" s="94">
        <v>3555.4900000000002</v>
      </c>
      <c r="G15" s="94">
        <v>144543.30229999998</v>
      </c>
      <c r="H15" s="96">
        <v>148098.79229999997</v>
      </c>
    </row>
    <row r="16" spans="1:8" s="114" customFormat="1" ht="27.6" x14ac:dyDescent="0.3">
      <c r="A16" s="73">
        <v>2.7</v>
      </c>
      <c r="B16" s="76" t="s">
        <v>72</v>
      </c>
      <c r="C16" s="94">
        <v>32727.940000000002</v>
      </c>
      <c r="D16" s="94">
        <v>79797.035000000003</v>
      </c>
      <c r="E16" s="96">
        <v>112524.97500000001</v>
      </c>
      <c r="F16" s="94">
        <v>23166.81</v>
      </c>
      <c r="G16" s="94">
        <v>67003.014599999995</v>
      </c>
      <c r="H16" s="96">
        <v>90169.824599999993</v>
      </c>
    </row>
    <row r="17" spans="1:8" s="114" customFormat="1" x14ac:dyDescent="0.3">
      <c r="A17" s="73">
        <v>2.8</v>
      </c>
      <c r="B17" s="76" t="s">
        <v>73</v>
      </c>
      <c r="C17" s="94">
        <v>11815136.449999999</v>
      </c>
      <c r="D17" s="94">
        <v>14460784.369999999</v>
      </c>
      <c r="E17" s="96">
        <v>26275920.82</v>
      </c>
      <c r="F17" s="94">
        <v>10728603.129999999</v>
      </c>
      <c r="G17" s="94">
        <v>13677888.48</v>
      </c>
      <c r="H17" s="96">
        <v>24406491.609999999</v>
      </c>
    </row>
    <row r="18" spans="1:8" s="114" customFormat="1" x14ac:dyDescent="0.3">
      <c r="A18" s="73">
        <v>2.9</v>
      </c>
      <c r="B18" s="76" t="s">
        <v>74</v>
      </c>
      <c r="C18" s="94">
        <v>904823.89999999851</v>
      </c>
      <c r="D18" s="94">
        <v>505931.38640000252</v>
      </c>
      <c r="E18" s="96">
        <v>1410755.286400001</v>
      </c>
      <c r="F18" s="94">
        <v>548553.2699999999</v>
      </c>
      <c r="G18" s="94">
        <v>675216.68160000001</v>
      </c>
      <c r="H18" s="96">
        <v>1223769.9515999998</v>
      </c>
    </row>
    <row r="19" spans="1:8" s="114" customFormat="1" ht="27.6" x14ac:dyDescent="0.3">
      <c r="A19" s="73">
        <v>3</v>
      </c>
      <c r="B19" s="75" t="s">
        <v>166</v>
      </c>
      <c r="C19" s="94">
        <v>1258580.9200000002</v>
      </c>
      <c r="D19" s="94">
        <v>1130221.1499999999</v>
      </c>
      <c r="E19" s="96">
        <v>2388802.0700000003</v>
      </c>
      <c r="F19" s="94">
        <v>961624.04999999993</v>
      </c>
      <c r="G19" s="94">
        <v>990150.03999999992</v>
      </c>
      <c r="H19" s="96">
        <v>1951774.0899999999</v>
      </c>
    </row>
    <row r="20" spans="1:8" s="114" customFormat="1" ht="27.6" x14ac:dyDescent="0.3">
      <c r="A20" s="73">
        <v>4</v>
      </c>
      <c r="B20" s="75" t="s">
        <v>58</v>
      </c>
      <c r="C20" s="94">
        <v>3178527.9</v>
      </c>
      <c r="D20" s="94"/>
      <c r="E20" s="96">
        <v>3178527.9</v>
      </c>
      <c r="F20" s="94">
        <v>2524124.06</v>
      </c>
      <c r="G20" s="94"/>
      <c r="H20" s="96">
        <v>2524124.06</v>
      </c>
    </row>
    <row r="21" spans="1:8" s="114" customFormat="1" x14ac:dyDescent="0.3">
      <c r="A21" s="73">
        <v>5</v>
      </c>
      <c r="B21" s="75" t="s">
        <v>75</v>
      </c>
      <c r="C21" s="94">
        <v>339238.78</v>
      </c>
      <c r="D21" s="94">
        <v>494413.80000000005</v>
      </c>
      <c r="E21" s="96">
        <v>833652.58000000007</v>
      </c>
      <c r="F21" s="94">
        <v>277116.70999999996</v>
      </c>
      <c r="G21" s="94">
        <v>718488.27</v>
      </c>
      <c r="H21" s="96">
        <v>995604.98</v>
      </c>
    </row>
    <row r="22" spans="1:8" s="114" customFormat="1" x14ac:dyDescent="0.3">
      <c r="A22" s="73">
        <v>6</v>
      </c>
      <c r="B22" s="77" t="s">
        <v>167</v>
      </c>
      <c r="C22" s="97">
        <v>21150507.93</v>
      </c>
      <c r="D22" s="97">
        <v>20327116.966300003</v>
      </c>
      <c r="E22" s="96">
        <v>41477624.896300003</v>
      </c>
      <c r="F22" s="97">
        <v>19300012.149999999</v>
      </c>
      <c r="G22" s="97">
        <v>20923198.787</v>
      </c>
      <c r="H22" s="96">
        <v>40223210.936999999</v>
      </c>
    </row>
    <row r="23" spans="1:8" s="114" customFormat="1" x14ac:dyDescent="0.3">
      <c r="A23" s="73"/>
      <c r="B23" s="74" t="s">
        <v>87</v>
      </c>
      <c r="C23" s="94"/>
      <c r="D23" s="94"/>
      <c r="E23" s="95"/>
      <c r="F23" s="94"/>
      <c r="G23" s="94"/>
      <c r="H23" s="95"/>
    </row>
    <row r="24" spans="1:8" s="114" customFormat="1" ht="27.6" x14ac:dyDescent="0.3">
      <c r="A24" s="73">
        <v>7</v>
      </c>
      <c r="B24" s="75" t="s">
        <v>76</v>
      </c>
      <c r="C24" s="94">
        <v>4087526.1599999997</v>
      </c>
      <c r="D24" s="94">
        <v>668196.39</v>
      </c>
      <c r="E24" s="98">
        <v>4755722.55</v>
      </c>
      <c r="F24" s="94">
        <v>3467064.17</v>
      </c>
      <c r="G24" s="94">
        <v>1020703.6900000001</v>
      </c>
      <c r="H24" s="98">
        <v>4487767.8600000003</v>
      </c>
    </row>
    <row r="25" spans="1:8" s="114" customFormat="1" x14ac:dyDescent="0.3">
      <c r="A25" s="73">
        <v>8</v>
      </c>
      <c r="B25" s="75" t="s">
        <v>77</v>
      </c>
      <c r="C25" s="94">
        <v>1237852.52</v>
      </c>
      <c r="D25" s="94">
        <v>1849701.5699999998</v>
      </c>
      <c r="E25" s="98">
        <v>3087554.09</v>
      </c>
      <c r="F25" s="94">
        <v>2264059.41</v>
      </c>
      <c r="G25" s="94">
        <v>1844824.58</v>
      </c>
      <c r="H25" s="98">
        <v>4108883.99</v>
      </c>
    </row>
    <row r="26" spans="1:8" s="114" customFormat="1" x14ac:dyDescent="0.3">
      <c r="A26" s="73">
        <v>9</v>
      </c>
      <c r="B26" s="75" t="s">
        <v>168</v>
      </c>
      <c r="C26" s="94">
        <v>778181.34000000008</v>
      </c>
      <c r="D26" s="94">
        <v>554713.06000000006</v>
      </c>
      <c r="E26" s="98">
        <v>1332894.4000000001</v>
      </c>
      <c r="F26" s="94">
        <v>148113.99</v>
      </c>
      <c r="G26" s="94">
        <v>469920.05</v>
      </c>
      <c r="H26" s="98">
        <v>618034.04</v>
      </c>
    </row>
    <row r="27" spans="1:8" s="114" customFormat="1" ht="27.6" x14ac:dyDescent="0.3">
      <c r="A27" s="73">
        <v>10</v>
      </c>
      <c r="B27" s="75" t="s">
        <v>169</v>
      </c>
      <c r="C27" s="94"/>
      <c r="D27" s="94"/>
      <c r="E27" s="98">
        <v>0</v>
      </c>
      <c r="F27" s="94">
        <v>9746.31</v>
      </c>
      <c r="G27" s="94">
        <v>0</v>
      </c>
      <c r="H27" s="98">
        <v>9746.31</v>
      </c>
    </row>
    <row r="28" spans="1:8" s="114" customFormat="1" x14ac:dyDescent="0.3">
      <c r="A28" s="73">
        <v>11</v>
      </c>
      <c r="B28" s="75" t="s">
        <v>78</v>
      </c>
      <c r="C28" s="94">
        <v>1886067.1300000001</v>
      </c>
      <c r="D28" s="94">
        <v>7358470.9000000004</v>
      </c>
      <c r="E28" s="98">
        <v>9244538.0300000012</v>
      </c>
      <c r="F28" s="94">
        <v>2231219.88</v>
      </c>
      <c r="G28" s="94">
        <v>5388417.8800000008</v>
      </c>
      <c r="H28" s="98">
        <v>7619637.7600000007</v>
      </c>
    </row>
    <row r="29" spans="1:8" s="114" customFormat="1" x14ac:dyDescent="0.3">
      <c r="A29" s="73">
        <v>12</v>
      </c>
      <c r="B29" s="75" t="s">
        <v>88</v>
      </c>
      <c r="C29" s="94">
        <v>94882.36</v>
      </c>
      <c r="D29" s="94">
        <v>0</v>
      </c>
      <c r="E29" s="98">
        <v>94882.36</v>
      </c>
      <c r="F29" s="94"/>
      <c r="G29" s="94"/>
      <c r="H29" s="98">
        <v>0</v>
      </c>
    </row>
    <row r="30" spans="1:8" s="114" customFormat="1" x14ac:dyDescent="0.3">
      <c r="A30" s="73">
        <v>13</v>
      </c>
      <c r="B30" s="78" t="s">
        <v>89</v>
      </c>
      <c r="C30" s="97">
        <v>8084509.5099999998</v>
      </c>
      <c r="D30" s="97">
        <v>10431081.92</v>
      </c>
      <c r="E30" s="98">
        <v>18515591.43</v>
      </c>
      <c r="F30" s="97">
        <v>8120203.7599999998</v>
      </c>
      <c r="G30" s="97">
        <v>8723866.2000000011</v>
      </c>
      <c r="H30" s="98">
        <v>16844069.960000001</v>
      </c>
    </row>
    <row r="31" spans="1:8" s="114" customFormat="1" x14ac:dyDescent="0.3">
      <c r="A31" s="73">
        <v>14</v>
      </c>
      <c r="B31" s="78" t="s">
        <v>62</v>
      </c>
      <c r="C31" s="97">
        <v>13065998.42</v>
      </c>
      <c r="D31" s="97">
        <v>9896035.0463000033</v>
      </c>
      <c r="E31" s="96">
        <v>22962033.466300003</v>
      </c>
      <c r="F31" s="97">
        <v>11179808.389999999</v>
      </c>
      <c r="G31" s="97">
        <v>12199332.586999999</v>
      </c>
      <c r="H31" s="96">
        <v>23379140.976999998</v>
      </c>
    </row>
    <row r="32" spans="1:8" s="114" customFormat="1" x14ac:dyDescent="0.3">
      <c r="A32" s="73"/>
      <c r="B32" s="74"/>
      <c r="C32" s="94"/>
      <c r="D32" s="94"/>
      <c r="E32" s="95"/>
      <c r="F32" s="94"/>
      <c r="G32" s="94"/>
      <c r="H32" s="95"/>
    </row>
    <row r="33" spans="1:8" s="114" customFormat="1" x14ac:dyDescent="0.3">
      <c r="A33" s="73"/>
      <c r="B33" s="74" t="s">
        <v>59</v>
      </c>
      <c r="C33" s="94"/>
      <c r="D33" s="94"/>
      <c r="E33" s="99"/>
      <c r="F33" s="94"/>
      <c r="G33" s="94"/>
      <c r="H33" s="99"/>
    </row>
    <row r="34" spans="1:8" s="114" customFormat="1" x14ac:dyDescent="0.3">
      <c r="A34" s="73">
        <v>15</v>
      </c>
      <c r="B34" s="79" t="s">
        <v>170</v>
      </c>
      <c r="C34" s="100">
        <v>5020235.09</v>
      </c>
      <c r="D34" s="100">
        <v>273209.02000000014</v>
      </c>
      <c r="E34" s="101">
        <v>5293444.1100000003</v>
      </c>
      <c r="F34" s="100">
        <v>5105449.7100000009</v>
      </c>
      <c r="G34" s="100">
        <v>609963.7899999998</v>
      </c>
      <c r="H34" s="101">
        <v>5715413.5000000009</v>
      </c>
    </row>
    <row r="35" spans="1:8" s="114" customFormat="1" ht="27.6" x14ac:dyDescent="0.3">
      <c r="A35" s="73">
        <v>15.1</v>
      </c>
      <c r="B35" s="76" t="s">
        <v>171</v>
      </c>
      <c r="C35" s="94">
        <v>6077806.54</v>
      </c>
      <c r="D35" s="94">
        <v>1247025.8500000001</v>
      </c>
      <c r="E35" s="101">
        <v>7324832.3900000006</v>
      </c>
      <c r="F35" s="94">
        <v>5671365.5000000009</v>
      </c>
      <c r="G35" s="94">
        <v>1637426.52</v>
      </c>
      <c r="H35" s="101">
        <v>7308792.0200000014</v>
      </c>
    </row>
    <row r="36" spans="1:8" s="114" customFormat="1" ht="27.6" x14ac:dyDescent="0.3">
      <c r="A36" s="73">
        <v>15.2</v>
      </c>
      <c r="B36" s="76" t="s">
        <v>172</v>
      </c>
      <c r="C36" s="94">
        <v>1057571.45</v>
      </c>
      <c r="D36" s="94">
        <v>973816.83</v>
      </c>
      <c r="E36" s="101">
        <v>2031388.2799999998</v>
      </c>
      <c r="F36" s="94">
        <v>565915.79</v>
      </c>
      <c r="G36" s="94">
        <v>1027462.7300000002</v>
      </c>
      <c r="H36" s="101">
        <v>1593378.5200000003</v>
      </c>
    </row>
    <row r="37" spans="1:8" s="114" customFormat="1" x14ac:dyDescent="0.3">
      <c r="A37" s="73">
        <v>16</v>
      </c>
      <c r="B37" s="75" t="s">
        <v>55</v>
      </c>
      <c r="C37" s="94">
        <v>0</v>
      </c>
      <c r="D37" s="94">
        <v>0</v>
      </c>
      <c r="E37" s="96">
        <v>0</v>
      </c>
      <c r="F37" s="94">
        <v>0</v>
      </c>
      <c r="G37" s="94">
        <v>0</v>
      </c>
      <c r="H37" s="96">
        <v>0</v>
      </c>
    </row>
    <row r="38" spans="1:8" s="114" customFormat="1" ht="27.6" x14ac:dyDescent="0.3">
      <c r="A38" s="73">
        <v>17</v>
      </c>
      <c r="B38" s="75" t="s">
        <v>56</v>
      </c>
      <c r="C38" s="94"/>
      <c r="D38" s="94"/>
      <c r="E38" s="96">
        <v>0</v>
      </c>
      <c r="F38" s="94"/>
      <c r="G38" s="94"/>
      <c r="H38" s="96">
        <v>0</v>
      </c>
    </row>
    <row r="39" spans="1:8" s="114" customFormat="1" ht="27.6" x14ac:dyDescent="0.3">
      <c r="A39" s="73">
        <v>18</v>
      </c>
      <c r="B39" s="75" t="s">
        <v>60</v>
      </c>
      <c r="C39" s="94">
        <v>0</v>
      </c>
      <c r="D39" s="94"/>
      <c r="E39" s="96">
        <v>0</v>
      </c>
      <c r="F39" s="94">
        <v>0</v>
      </c>
      <c r="G39" s="94"/>
      <c r="H39" s="96">
        <v>0</v>
      </c>
    </row>
    <row r="40" spans="1:8" s="114" customFormat="1" ht="27.6" x14ac:dyDescent="0.3">
      <c r="A40" s="73">
        <v>19</v>
      </c>
      <c r="B40" s="75" t="s">
        <v>173</v>
      </c>
      <c r="C40" s="94">
        <v>4082335.0399999991</v>
      </c>
      <c r="D40" s="94"/>
      <c r="E40" s="96">
        <v>4082335.0399999991</v>
      </c>
      <c r="F40" s="94">
        <v>3280864.09</v>
      </c>
      <c r="G40" s="94"/>
      <c r="H40" s="96">
        <v>3280864.09</v>
      </c>
    </row>
    <row r="41" spans="1:8" s="114" customFormat="1" ht="27.6" x14ac:dyDescent="0.3">
      <c r="A41" s="73">
        <v>20</v>
      </c>
      <c r="B41" s="75" t="s">
        <v>79</v>
      </c>
      <c r="C41" s="94">
        <v>346577.17000000004</v>
      </c>
      <c r="D41" s="94"/>
      <c r="E41" s="96">
        <v>346577.17000000004</v>
      </c>
      <c r="F41" s="94">
        <v>218880.06000000006</v>
      </c>
      <c r="G41" s="94"/>
      <c r="H41" s="96">
        <v>218880.06000000006</v>
      </c>
    </row>
    <row r="42" spans="1:8" s="114" customFormat="1" x14ac:dyDescent="0.3">
      <c r="A42" s="73">
        <v>21</v>
      </c>
      <c r="B42" s="75" t="s">
        <v>174</v>
      </c>
      <c r="C42" s="94">
        <v>129240.85</v>
      </c>
      <c r="D42" s="94">
        <v>0</v>
      </c>
      <c r="E42" s="96">
        <v>129240.85</v>
      </c>
      <c r="F42" s="94">
        <v>0</v>
      </c>
      <c r="G42" s="94">
        <v>0</v>
      </c>
      <c r="H42" s="96">
        <v>0</v>
      </c>
    </row>
    <row r="43" spans="1:8" s="114" customFormat="1" ht="27.6" x14ac:dyDescent="0.3">
      <c r="A43" s="73">
        <v>22</v>
      </c>
      <c r="B43" s="75" t="s">
        <v>175</v>
      </c>
      <c r="C43" s="94">
        <v>7967.679999999993</v>
      </c>
      <c r="D43" s="94">
        <v>37717.779999999912</v>
      </c>
      <c r="E43" s="96">
        <v>45685.459999999905</v>
      </c>
      <c r="F43" s="94">
        <v>34212.180000000051</v>
      </c>
      <c r="G43" s="94">
        <v>30955.599999999977</v>
      </c>
      <c r="H43" s="96">
        <v>65167.780000000028</v>
      </c>
    </row>
    <row r="44" spans="1:8" s="114" customFormat="1" x14ac:dyDescent="0.3">
      <c r="A44" s="80">
        <v>23</v>
      </c>
      <c r="B44" s="81" t="s">
        <v>80</v>
      </c>
      <c r="C44" s="102">
        <v>1056074.9200000002</v>
      </c>
      <c r="D44" s="102">
        <v>183.71000000019558</v>
      </c>
      <c r="E44" s="103">
        <v>1056258.6300000004</v>
      </c>
      <c r="F44" s="102">
        <v>287022.46000000008</v>
      </c>
      <c r="G44" s="102">
        <v>2148.2400000001071</v>
      </c>
      <c r="H44" s="103">
        <v>289170.70000000019</v>
      </c>
    </row>
    <row r="45" spans="1:8" s="114" customFormat="1" x14ac:dyDescent="0.3">
      <c r="A45" s="82">
        <v>24</v>
      </c>
      <c r="B45" s="83" t="s">
        <v>61</v>
      </c>
      <c r="C45" s="104">
        <v>10642430.749999998</v>
      </c>
      <c r="D45" s="104">
        <v>311110.51000000024</v>
      </c>
      <c r="E45" s="105">
        <v>10953541.259999998</v>
      </c>
      <c r="F45" s="104">
        <v>8926428.5000000019</v>
      </c>
      <c r="G45" s="104">
        <v>643067.62999999989</v>
      </c>
      <c r="H45" s="105">
        <v>9569496.1300000027</v>
      </c>
    </row>
    <row r="46" spans="1:8" s="114" customFormat="1" x14ac:dyDescent="0.3">
      <c r="A46" s="84"/>
      <c r="B46" s="85" t="s">
        <v>90</v>
      </c>
      <c r="C46" s="106"/>
      <c r="D46" s="106"/>
      <c r="E46" s="107"/>
      <c r="F46" s="106"/>
      <c r="G46" s="106"/>
      <c r="H46" s="107"/>
    </row>
    <row r="47" spans="1:8" s="114" customFormat="1" ht="27.6" x14ac:dyDescent="0.3">
      <c r="A47" s="73">
        <v>25</v>
      </c>
      <c r="B47" s="86" t="s">
        <v>91</v>
      </c>
      <c r="C47" s="108">
        <v>1154009.3699999999</v>
      </c>
      <c r="D47" s="108">
        <v>79893.31</v>
      </c>
      <c r="E47" s="109">
        <v>1233902.68</v>
      </c>
      <c r="F47" s="108">
        <v>1192412.51</v>
      </c>
      <c r="G47" s="108">
        <v>140907.52000000002</v>
      </c>
      <c r="H47" s="109">
        <v>1333320.03</v>
      </c>
    </row>
    <row r="48" spans="1:8" s="114" customFormat="1" ht="27.6" x14ac:dyDescent="0.3">
      <c r="A48" s="73">
        <v>26</v>
      </c>
      <c r="B48" s="75" t="s">
        <v>92</v>
      </c>
      <c r="C48" s="94">
        <v>230271.33000000002</v>
      </c>
      <c r="D48" s="94">
        <v>26986.59</v>
      </c>
      <c r="E48" s="96">
        <v>257257.92</v>
      </c>
      <c r="F48" s="94">
        <v>485718.70999999996</v>
      </c>
      <c r="G48" s="94">
        <v>690690.52</v>
      </c>
      <c r="H48" s="96">
        <v>1176409.23</v>
      </c>
    </row>
    <row r="49" spans="1:8" s="114" customFormat="1" x14ac:dyDescent="0.3">
      <c r="A49" s="73">
        <v>27</v>
      </c>
      <c r="B49" s="75" t="s">
        <v>93</v>
      </c>
      <c r="C49" s="94">
        <v>5762310.0699999994</v>
      </c>
      <c r="D49" s="94"/>
      <c r="E49" s="96">
        <v>5762310.0699999994</v>
      </c>
      <c r="F49" s="94">
        <v>7488092.2799999993</v>
      </c>
      <c r="G49" s="94"/>
      <c r="H49" s="96">
        <v>7488092.2799999993</v>
      </c>
    </row>
    <row r="50" spans="1:8" s="114" customFormat="1" ht="27.6" x14ac:dyDescent="0.3">
      <c r="A50" s="73">
        <v>28</v>
      </c>
      <c r="B50" s="75" t="s">
        <v>94</v>
      </c>
      <c r="C50" s="94">
        <v>12771.97</v>
      </c>
      <c r="D50" s="94"/>
      <c r="E50" s="96">
        <v>12771.97</v>
      </c>
      <c r="F50" s="94">
        <v>42063.93</v>
      </c>
      <c r="G50" s="94"/>
      <c r="H50" s="96">
        <v>42063.93</v>
      </c>
    </row>
    <row r="51" spans="1:8" s="114" customFormat="1" x14ac:dyDescent="0.3">
      <c r="A51" s="73">
        <v>29</v>
      </c>
      <c r="B51" s="75" t="s">
        <v>95</v>
      </c>
      <c r="C51" s="94">
        <v>1160475.6000000001</v>
      </c>
      <c r="D51" s="94"/>
      <c r="E51" s="96">
        <v>1160475.6000000001</v>
      </c>
      <c r="F51" s="94">
        <v>1510002.28</v>
      </c>
      <c r="G51" s="94"/>
      <c r="H51" s="96">
        <v>1510002.28</v>
      </c>
    </row>
    <row r="52" spans="1:8" s="114" customFormat="1" x14ac:dyDescent="0.3">
      <c r="A52" s="73">
        <v>30</v>
      </c>
      <c r="B52" s="75" t="s">
        <v>96</v>
      </c>
      <c r="C52" s="94">
        <v>2807387.66</v>
      </c>
      <c r="D52" s="94">
        <v>3994.5</v>
      </c>
      <c r="E52" s="96">
        <v>2811382.16</v>
      </c>
      <c r="F52" s="94">
        <v>2536322.4400000004</v>
      </c>
      <c r="G52" s="94">
        <v>1303.1600000000001</v>
      </c>
      <c r="H52" s="96">
        <v>2537625.6000000006</v>
      </c>
    </row>
    <row r="53" spans="1:8" s="114" customFormat="1" x14ac:dyDescent="0.3">
      <c r="A53" s="73">
        <v>31</v>
      </c>
      <c r="B53" s="78" t="s">
        <v>97</v>
      </c>
      <c r="C53" s="97">
        <v>11127226</v>
      </c>
      <c r="D53" s="97">
        <v>110874.4</v>
      </c>
      <c r="E53" s="96">
        <v>11238100.4</v>
      </c>
      <c r="F53" s="97">
        <v>13254612.149999999</v>
      </c>
      <c r="G53" s="97">
        <v>832901.20000000007</v>
      </c>
      <c r="H53" s="96">
        <v>14087513.349999998</v>
      </c>
    </row>
    <row r="54" spans="1:8" s="114" customFormat="1" x14ac:dyDescent="0.3">
      <c r="A54" s="73">
        <v>32</v>
      </c>
      <c r="B54" s="78" t="s">
        <v>63</v>
      </c>
      <c r="C54" s="97">
        <v>-484795.25000000186</v>
      </c>
      <c r="D54" s="97">
        <v>200236.11000000025</v>
      </c>
      <c r="E54" s="96">
        <v>-284559.14000000164</v>
      </c>
      <c r="F54" s="97">
        <v>-4328183.6499999966</v>
      </c>
      <c r="G54" s="97">
        <v>-189833.57000000018</v>
      </c>
      <c r="H54" s="96">
        <v>-4518017.2199999969</v>
      </c>
    </row>
    <row r="55" spans="1:8" s="114" customFormat="1" x14ac:dyDescent="0.3">
      <c r="A55" s="73"/>
      <c r="B55" s="74"/>
      <c r="C55" s="110"/>
      <c r="D55" s="110"/>
      <c r="E55" s="111"/>
      <c r="F55" s="110"/>
      <c r="G55" s="110"/>
      <c r="H55" s="111"/>
    </row>
    <row r="56" spans="1:8" s="114" customFormat="1" x14ac:dyDescent="0.3">
      <c r="A56" s="73">
        <v>33</v>
      </c>
      <c r="B56" s="78" t="s">
        <v>64</v>
      </c>
      <c r="C56" s="97">
        <v>12581203.169999998</v>
      </c>
      <c r="D56" s="97">
        <v>10096271.156300003</v>
      </c>
      <c r="E56" s="96">
        <v>22677474.326300003</v>
      </c>
      <c r="F56" s="97">
        <v>6851624.7400000021</v>
      </c>
      <c r="G56" s="97">
        <v>12009499.016999999</v>
      </c>
      <c r="H56" s="96">
        <v>18861123.756999999</v>
      </c>
    </row>
    <row r="57" spans="1:8" s="114" customFormat="1" x14ac:dyDescent="0.3">
      <c r="A57" s="73"/>
      <c r="B57" s="74"/>
      <c r="C57" s="110"/>
      <c r="D57" s="110"/>
      <c r="E57" s="111"/>
      <c r="F57" s="110"/>
      <c r="G57" s="110"/>
      <c r="H57" s="111"/>
    </row>
    <row r="58" spans="1:8" s="114" customFormat="1" x14ac:dyDescent="0.3">
      <c r="A58" s="73">
        <v>34</v>
      </c>
      <c r="B58" s="75" t="s">
        <v>81</v>
      </c>
      <c r="C58" s="94">
        <v>-599836.1400000006</v>
      </c>
      <c r="D58" s="94" t="s">
        <v>178</v>
      </c>
      <c r="E58" s="96">
        <v>-599836.1400000006</v>
      </c>
      <c r="F58" s="94">
        <v>3252878.75</v>
      </c>
      <c r="G58" s="94" t="s">
        <v>178</v>
      </c>
      <c r="H58" s="96">
        <v>3252878.75</v>
      </c>
    </row>
    <row r="59" spans="1:8" s="114" customFormat="1" ht="27.6" x14ac:dyDescent="0.3">
      <c r="A59" s="73">
        <v>35</v>
      </c>
      <c r="B59" s="75" t="s">
        <v>82</v>
      </c>
      <c r="C59" s="94">
        <v>0</v>
      </c>
      <c r="D59" s="94" t="s">
        <v>178</v>
      </c>
      <c r="E59" s="96">
        <v>0</v>
      </c>
      <c r="F59" s="94">
        <v>0</v>
      </c>
      <c r="G59" s="94" t="s">
        <v>178</v>
      </c>
      <c r="H59" s="96">
        <v>0</v>
      </c>
    </row>
    <row r="60" spans="1:8" s="114" customFormat="1" ht="27.6" x14ac:dyDescent="0.3">
      <c r="A60" s="73">
        <v>36</v>
      </c>
      <c r="B60" s="75" t="s">
        <v>83</v>
      </c>
      <c r="C60" s="94">
        <v>-1352286.76</v>
      </c>
      <c r="D60" s="94" t="s">
        <v>178</v>
      </c>
      <c r="E60" s="96">
        <v>-1352286.76</v>
      </c>
      <c r="F60" s="94">
        <v>345621.26</v>
      </c>
      <c r="G60" s="94" t="s">
        <v>178</v>
      </c>
      <c r="H60" s="96">
        <v>345621.26</v>
      </c>
    </row>
    <row r="61" spans="1:8" s="114" customFormat="1" x14ac:dyDescent="0.3">
      <c r="A61" s="73">
        <v>37</v>
      </c>
      <c r="B61" s="78" t="s">
        <v>84</v>
      </c>
      <c r="C61" s="97">
        <v>-1952122.9000000006</v>
      </c>
      <c r="D61" s="97">
        <v>0</v>
      </c>
      <c r="E61" s="96">
        <v>-1952122.9000000006</v>
      </c>
      <c r="F61" s="97">
        <v>3598500.01</v>
      </c>
      <c r="G61" s="97">
        <v>0</v>
      </c>
      <c r="H61" s="96">
        <v>3598500.01</v>
      </c>
    </row>
    <row r="62" spans="1:8" s="114" customFormat="1" x14ac:dyDescent="0.3">
      <c r="A62" s="73"/>
      <c r="B62" s="87"/>
      <c r="C62" s="94"/>
      <c r="D62" s="94"/>
      <c r="E62" s="99"/>
      <c r="F62" s="94"/>
      <c r="G62" s="94"/>
      <c r="H62" s="99"/>
    </row>
    <row r="63" spans="1:8" s="114" customFormat="1" ht="27.6" x14ac:dyDescent="0.3">
      <c r="A63" s="80">
        <v>38</v>
      </c>
      <c r="B63" s="88" t="s">
        <v>176</v>
      </c>
      <c r="C63" s="112">
        <v>14533326.069999998</v>
      </c>
      <c r="D63" s="112">
        <v>10096271.156300003</v>
      </c>
      <c r="E63" s="96">
        <v>24629597.226300001</v>
      </c>
      <c r="F63" s="112">
        <v>3253124.7300000023</v>
      </c>
      <c r="G63" s="112">
        <v>12009499.016999999</v>
      </c>
      <c r="H63" s="96">
        <v>15262623.747000001</v>
      </c>
    </row>
    <row r="64" spans="1:8" s="115" customFormat="1" x14ac:dyDescent="0.3">
      <c r="A64" s="89">
        <v>39</v>
      </c>
      <c r="B64" s="75" t="s">
        <v>85</v>
      </c>
      <c r="C64" s="113">
        <v>2979737.94</v>
      </c>
      <c r="D64" s="113"/>
      <c r="E64" s="96">
        <v>2979737.94</v>
      </c>
      <c r="F64" s="113">
        <v>2149283.2200000002</v>
      </c>
      <c r="G64" s="113"/>
      <c r="H64" s="96">
        <v>2149283.2200000002</v>
      </c>
    </row>
    <row r="65" spans="1:8" s="114" customFormat="1" x14ac:dyDescent="0.3">
      <c r="A65" s="80">
        <v>40</v>
      </c>
      <c r="B65" s="78" t="s">
        <v>86</v>
      </c>
      <c r="C65" s="97">
        <v>11553588.129999999</v>
      </c>
      <c r="D65" s="97">
        <v>10096271.156300003</v>
      </c>
      <c r="E65" s="96">
        <v>21649859.286300004</v>
      </c>
      <c r="F65" s="97">
        <v>1103841.5100000021</v>
      </c>
      <c r="G65" s="97">
        <v>12009499.016999999</v>
      </c>
      <c r="H65" s="96">
        <v>13113340.527000001</v>
      </c>
    </row>
    <row r="66" spans="1:8" s="115" customFormat="1" x14ac:dyDescent="0.3">
      <c r="A66" s="89">
        <v>41</v>
      </c>
      <c r="B66" s="75" t="s">
        <v>98</v>
      </c>
      <c r="C66" s="113"/>
      <c r="D66" s="113"/>
      <c r="E66" s="96">
        <v>0</v>
      </c>
      <c r="F66" s="113"/>
      <c r="G66" s="113"/>
      <c r="H66" s="96">
        <v>0</v>
      </c>
    </row>
    <row r="67" spans="1:8" s="114" customFormat="1" x14ac:dyDescent="0.3">
      <c r="A67" s="90">
        <v>42</v>
      </c>
      <c r="B67" s="91" t="s">
        <v>65</v>
      </c>
      <c r="C67" s="104">
        <v>11553588.129999999</v>
      </c>
      <c r="D67" s="104">
        <v>10096271.156300003</v>
      </c>
      <c r="E67" s="105">
        <v>21649859.286300004</v>
      </c>
      <c r="F67" s="104">
        <v>1103841.5100000021</v>
      </c>
      <c r="G67" s="104">
        <v>12009499.016999999</v>
      </c>
      <c r="H67" s="105">
        <v>13113340.527000001</v>
      </c>
    </row>
    <row r="68" spans="1:8" x14ac:dyDescent="0.3">
      <c r="A68" s="26"/>
      <c r="B68" s="28"/>
      <c r="C68" s="36"/>
      <c r="D68" s="36"/>
      <c r="E68" s="36"/>
    </row>
    <row r="69" spans="1:8" x14ac:dyDescent="0.3">
      <c r="A69" s="26"/>
      <c r="B69" s="2"/>
      <c r="C69" s="36"/>
      <c r="D69" s="36"/>
      <c r="E69" s="37"/>
    </row>
    <row r="70" spans="1:8" x14ac:dyDescent="0.3">
      <c r="A70" s="36" t="str">
        <f>'RC'!A42</f>
        <v>*</v>
      </c>
      <c r="B70" s="36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36"/>
      <c r="D70" s="36"/>
      <c r="E70" s="36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1"/>
  <sheetViews>
    <sheetView topLeftCell="B1" zoomScale="80" zoomScaleNormal="80" workbookViewId="0">
      <selection activeCell="I33" sqref="I33"/>
    </sheetView>
  </sheetViews>
  <sheetFormatPr defaultColWidth="9.109375" defaultRowHeight="13.8" x14ac:dyDescent="0.3"/>
  <cols>
    <col min="1" max="1" width="8" style="29" bestFit="1" customWidth="1"/>
    <col min="2" max="2" width="68.88671875" style="29" customWidth="1"/>
    <col min="3" max="8" width="17" style="29" customWidth="1"/>
    <col min="9" max="10" width="17.88671875" style="153" bestFit="1" customWidth="1"/>
    <col min="11" max="11" width="21.33203125" style="154" bestFit="1" customWidth="1"/>
    <col min="12" max="14" width="21.33203125" style="148" customWidth="1"/>
    <col min="15" max="15" width="16.33203125" style="29" bestFit="1" customWidth="1"/>
    <col min="16" max="16" width="17.88671875" style="29" bestFit="1" customWidth="1"/>
    <col min="17" max="17" width="21.33203125" style="148" bestFit="1" customWidth="1"/>
    <col min="18" max="18" width="14.33203125" style="29" bestFit="1" customWidth="1"/>
    <col min="19" max="16384" width="9.109375" style="29"/>
  </cols>
  <sheetData>
    <row r="1" spans="1:51" x14ac:dyDescent="0.3">
      <c r="A1" s="5" t="s">
        <v>120</v>
      </c>
      <c r="B1" s="31" t="str">
        <f>'RC'!B1</f>
        <v>სს ბანკი რესპუბლიკა</v>
      </c>
      <c r="C1" s="2"/>
      <c r="D1" s="2"/>
      <c r="E1" s="2"/>
      <c r="F1" s="36"/>
      <c r="G1" s="36"/>
      <c r="H1" s="2"/>
      <c r="I1" s="151"/>
      <c r="J1" s="151"/>
      <c r="K1" s="152"/>
      <c r="L1" s="147"/>
      <c r="M1" s="147"/>
      <c r="N1" s="147"/>
      <c r="O1" s="36"/>
      <c r="P1" s="36"/>
      <c r="Q1" s="147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x14ac:dyDescent="0.3">
      <c r="A2" s="5" t="s">
        <v>132</v>
      </c>
      <c r="B2" s="136">
        <f>'RC'!B2</f>
        <v>42825</v>
      </c>
      <c r="C2" s="2"/>
      <c r="D2" s="2"/>
      <c r="E2" s="2"/>
      <c r="F2" s="36"/>
      <c r="G2" s="36"/>
      <c r="H2" s="1"/>
      <c r="I2" s="151"/>
      <c r="J2" s="151"/>
      <c r="K2" s="152"/>
      <c r="L2" s="147"/>
      <c r="M2" s="147"/>
      <c r="N2" s="147"/>
      <c r="O2" s="36"/>
      <c r="P2" s="36"/>
      <c r="Q2" s="147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</row>
    <row r="3" spans="1:51" ht="15" thickBot="1" x14ac:dyDescent="0.35">
      <c r="B3" s="39" t="s">
        <v>223</v>
      </c>
      <c r="C3" s="30"/>
      <c r="D3" s="30"/>
      <c r="E3" s="30"/>
      <c r="H3" s="34" t="s">
        <v>121</v>
      </c>
    </row>
    <row r="4" spans="1:51" ht="16.2" x14ac:dyDescent="0.35">
      <c r="A4" s="40"/>
      <c r="B4" s="35"/>
      <c r="C4" s="162" t="s">
        <v>135</v>
      </c>
      <c r="D4" s="166"/>
      <c r="E4" s="166"/>
      <c r="F4" s="162" t="s">
        <v>147</v>
      </c>
      <c r="G4" s="166"/>
      <c r="H4" s="167"/>
      <c r="I4" s="151"/>
      <c r="J4" s="151"/>
      <c r="K4" s="152"/>
      <c r="L4" s="147"/>
      <c r="M4" s="147"/>
      <c r="N4" s="147"/>
      <c r="O4" s="36"/>
      <c r="P4" s="36"/>
      <c r="Q4" s="147"/>
      <c r="R4" s="36"/>
      <c r="S4" s="36"/>
    </row>
    <row r="5" spans="1:51" s="41" customFormat="1" x14ac:dyDescent="0.3">
      <c r="A5" s="119" t="s">
        <v>106</v>
      </c>
      <c r="B5" s="120"/>
      <c r="C5" s="12" t="s">
        <v>161</v>
      </c>
      <c r="D5" s="12" t="s">
        <v>162</v>
      </c>
      <c r="E5" s="12" t="s">
        <v>163</v>
      </c>
      <c r="F5" s="12" t="s">
        <v>161</v>
      </c>
      <c r="G5" s="12" t="s">
        <v>162</v>
      </c>
      <c r="H5" s="12" t="s">
        <v>163</v>
      </c>
      <c r="I5" s="151"/>
      <c r="J5" s="151"/>
      <c r="K5" s="152"/>
      <c r="L5" s="147"/>
      <c r="M5" s="147"/>
      <c r="N5" s="147"/>
      <c r="O5" s="36"/>
      <c r="P5" s="36"/>
      <c r="Q5" s="147"/>
      <c r="R5" s="36"/>
      <c r="S5" s="36"/>
    </row>
    <row r="6" spans="1:51" x14ac:dyDescent="0.3">
      <c r="A6" s="119">
        <v>1</v>
      </c>
      <c r="B6" s="121" t="s">
        <v>99</v>
      </c>
      <c r="C6" s="116">
        <v>441300240.99860001</v>
      </c>
      <c r="D6" s="116">
        <v>2713093195.3189001</v>
      </c>
      <c r="E6" s="116">
        <v>3154393436.3175001</v>
      </c>
      <c r="F6" s="116">
        <f>SUM(F7:F8)+F9+F12+F13+F26</f>
        <v>427128943.36290002</v>
      </c>
      <c r="G6" s="116">
        <f t="shared" ref="G6:H6" si="0">SUM(G7:G8)+G9+G12+G13+G26</f>
        <v>2513353647.3940005</v>
      </c>
      <c r="H6" s="116">
        <f t="shared" si="0"/>
        <v>2940482590.7569003</v>
      </c>
      <c r="I6" s="151"/>
      <c r="J6" s="151"/>
      <c r="K6" s="152"/>
      <c r="L6" s="147"/>
      <c r="M6" s="149"/>
      <c r="N6" s="149"/>
      <c r="O6" s="146">
        <v>863461576.07999992</v>
      </c>
      <c r="P6" s="146">
        <v>7199050473.0332994</v>
      </c>
      <c r="Q6" s="150">
        <v>8062512049.1132994</v>
      </c>
      <c r="R6" s="36"/>
      <c r="S6" s="36"/>
    </row>
    <row r="7" spans="1:51" x14ac:dyDescent="0.3">
      <c r="A7" s="119">
        <v>1.1000000000000001</v>
      </c>
      <c r="B7" s="128" t="s">
        <v>8</v>
      </c>
      <c r="C7" s="117">
        <v>0</v>
      </c>
      <c r="D7" s="117">
        <v>0</v>
      </c>
      <c r="E7" s="116">
        <v>0</v>
      </c>
      <c r="F7" s="117">
        <v>0</v>
      </c>
      <c r="G7" s="117">
        <v>0</v>
      </c>
      <c r="H7" s="116">
        <f t="shared" ref="H7:H67" si="1">F7+G7</f>
        <v>0</v>
      </c>
      <c r="I7" s="151"/>
      <c r="J7" s="151"/>
      <c r="K7" s="152"/>
      <c r="L7" s="147"/>
      <c r="M7" s="149"/>
      <c r="N7" s="149"/>
      <c r="O7" s="146">
        <v>0</v>
      </c>
      <c r="P7" s="146">
        <v>0</v>
      </c>
      <c r="Q7" s="150">
        <v>0</v>
      </c>
      <c r="R7" s="36"/>
      <c r="S7" s="36"/>
    </row>
    <row r="8" spans="1:51" x14ac:dyDescent="0.3">
      <c r="A8" s="119">
        <v>1.2</v>
      </c>
      <c r="B8" s="128" t="s">
        <v>9</v>
      </c>
      <c r="C8" s="117">
        <v>76927591.379999995</v>
      </c>
      <c r="D8" s="117">
        <v>100492073.9906</v>
      </c>
      <c r="E8" s="116">
        <v>177419665.37059999</v>
      </c>
      <c r="F8" s="117">
        <v>69782422</v>
      </c>
      <c r="G8" s="117">
        <v>85193472.943100005</v>
      </c>
      <c r="H8" s="116">
        <f t="shared" si="1"/>
        <v>154975894.94310001</v>
      </c>
      <c r="I8" s="151"/>
      <c r="J8" s="151"/>
      <c r="K8" s="152"/>
      <c r="L8" s="147"/>
      <c r="M8" s="149"/>
      <c r="N8" s="149"/>
      <c r="O8" s="146">
        <v>69782422</v>
      </c>
      <c r="P8" s="146">
        <v>85193472.943100005</v>
      </c>
      <c r="Q8" s="150">
        <v>154975894.94310001</v>
      </c>
      <c r="R8" s="36"/>
      <c r="S8" s="36"/>
    </row>
    <row r="9" spans="1:51" x14ac:dyDescent="0.3">
      <c r="A9" s="119">
        <v>1.3</v>
      </c>
      <c r="B9" s="128" t="s">
        <v>219</v>
      </c>
      <c r="C9" s="116">
        <v>252407486.91860002</v>
      </c>
      <c r="D9" s="116">
        <v>670751255.28760004</v>
      </c>
      <c r="E9" s="116">
        <v>923158742.20620012</v>
      </c>
      <c r="F9" s="116">
        <f>SUM(F10:F11)</f>
        <v>240549885.67290002</v>
      </c>
      <c r="G9" s="116">
        <f>SUM(G10:G11)</f>
        <v>618019189.47239995</v>
      </c>
      <c r="H9" s="116">
        <f t="shared" si="1"/>
        <v>858569075.14529991</v>
      </c>
      <c r="I9" s="151"/>
      <c r="J9" s="151"/>
      <c r="K9" s="152"/>
      <c r="L9" s="147"/>
      <c r="M9" s="149"/>
      <c r="N9" s="149"/>
      <c r="O9" s="146">
        <v>490237553.31</v>
      </c>
      <c r="P9" s="146">
        <v>4658021790.8614998</v>
      </c>
      <c r="Q9" s="150">
        <v>5148259344.1715002</v>
      </c>
      <c r="R9" s="36"/>
      <c r="S9" s="36"/>
    </row>
    <row r="10" spans="1:51" x14ac:dyDescent="0.3">
      <c r="A10" s="122" t="s">
        <v>181</v>
      </c>
      <c r="B10" s="123" t="s">
        <v>182</v>
      </c>
      <c r="C10" s="117">
        <v>186876470.05540001</v>
      </c>
      <c r="D10" s="117">
        <v>262501949.2723</v>
      </c>
      <c r="E10" s="116">
        <v>449378419.32770002</v>
      </c>
      <c r="F10" s="117">
        <v>150156258.88530001</v>
      </c>
      <c r="G10" s="117">
        <v>233994256.5839</v>
      </c>
      <c r="H10" s="116">
        <f t="shared" si="1"/>
        <v>384150515.46920002</v>
      </c>
      <c r="I10" s="151"/>
      <c r="J10" s="151"/>
      <c r="K10" s="152"/>
      <c r="L10" s="147"/>
      <c r="M10" s="149"/>
      <c r="N10" s="149"/>
      <c r="O10" s="146">
        <v>0</v>
      </c>
      <c r="P10" s="146">
        <v>0</v>
      </c>
      <c r="Q10" s="150">
        <v>0</v>
      </c>
      <c r="R10" s="36"/>
      <c r="S10" s="36"/>
    </row>
    <row r="11" spans="1:51" x14ac:dyDescent="0.3">
      <c r="A11" s="122" t="s">
        <v>183</v>
      </c>
      <c r="B11" s="124" t="s">
        <v>184</v>
      </c>
      <c r="C11" s="117">
        <v>65531016.863200001</v>
      </c>
      <c r="D11" s="117">
        <v>408249306.01529998</v>
      </c>
      <c r="E11" s="116">
        <v>473780322.87849998</v>
      </c>
      <c r="F11" s="117">
        <v>90393626.787599996</v>
      </c>
      <c r="G11" s="117">
        <v>384024932.88849998</v>
      </c>
      <c r="H11" s="116">
        <f t="shared" si="1"/>
        <v>474418559.67609996</v>
      </c>
      <c r="I11" s="151"/>
      <c r="J11" s="151"/>
      <c r="K11" s="152"/>
      <c r="L11" s="147"/>
      <c r="M11" s="149"/>
      <c r="N11" s="149"/>
      <c r="O11" s="146">
        <v>303441600.76999998</v>
      </c>
      <c r="P11" s="146">
        <v>2455810399.4782</v>
      </c>
      <c r="Q11" s="150">
        <v>2759252000.2481999</v>
      </c>
      <c r="R11" s="36"/>
      <c r="S11" s="36"/>
    </row>
    <row r="12" spans="1:51" x14ac:dyDescent="0.3">
      <c r="A12" s="119">
        <v>1.4</v>
      </c>
      <c r="B12" s="129" t="s">
        <v>20</v>
      </c>
      <c r="C12" s="117">
        <v>0</v>
      </c>
      <c r="D12" s="117">
        <v>0</v>
      </c>
      <c r="E12" s="116">
        <v>0</v>
      </c>
      <c r="F12" s="117"/>
      <c r="G12" s="117"/>
      <c r="H12" s="116">
        <f t="shared" si="1"/>
        <v>0</v>
      </c>
      <c r="I12" s="151"/>
      <c r="J12" s="151"/>
      <c r="K12" s="152"/>
      <c r="L12" s="147"/>
      <c r="M12" s="149"/>
      <c r="N12" s="149"/>
      <c r="O12" s="146">
        <v>0</v>
      </c>
      <c r="P12" s="146">
        <v>24809.750499999998</v>
      </c>
      <c r="Q12" s="150">
        <v>24809.750499999998</v>
      </c>
      <c r="R12" s="36"/>
      <c r="S12" s="36"/>
    </row>
    <row r="13" spans="1:51" x14ac:dyDescent="0.3">
      <c r="A13" s="119">
        <v>1.5</v>
      </c>
      <c r="B13" s="129" t="s">
        <v>220</v>
      </c>
      <c r="C13" s="116">
        <v>111965162.7</v>
      </c>
      <c r="D13" s="116">
        <v>1941848564.2977002</v>
      </c>
      <c r="E13" s="116">
        <v>2053813726.9977002</v>
      </c>
      <c r="F13" s="116">
        <f>SUM(F14:F16)+SUM(F22:F25)</f>
        <v>116796635.69000001</v>
      </c>
      <c r="G13" s="116">
        <f>SUM(G14:G16)+SUM(G22:G25)</f>
        <v>1810116175.2280002</v>
      </c>
      <c r="H13" s="116">
        <f t="shared" si="1"/>
        <v>1926912810.9180002</v>
      </c>
      <c r="I13" s="151"/>
      <c r="J13" s="151"/>
      <c r="K13" s="152"/>
      <c r="L13" s="147"/>
      <c r="M13" s="149"/>
      <c r="N13" s="149"/>
      <c r="O13" s="36"/>
      <c r="P13" s="36"/>
      <c r="Q13" s="147"/>
      <c r="R13" s="36"/>
      <c r="S13" s="36"/>
    </row>
    <row r="14" spans="1:51" x14ac:dyDescent="0.3">
      <c r="A14" s="119" t="s">
        <v>185</v>
      </c>
      <c r="B14" s="125" t="s">
        <v>186</v>
      </c>
      <c r="C14" s="117">
        <v>6110971.9299999997</v>
      </c>
      <c r="D14" s="117">
        <v>28870695.0438</v>
      </c>
      <c r="E14" s="116">
        <v>34981666.973800004</v>
      </c>
      <c r="F14" s="117">
        <v>4142054.79</v>
      </c>
      <c r="G14" s="117">
        <v>19497038.162700001</v>
      </c>
      <c r="H14" s="116">
        <f t="shared" si="1"/>
        <v>23639092.9527</v>
      </c>
      <c r="I14" s="146"/>
      <c r="J14" s="146"/>
      <c r="K14" s="150"/>
      <c r="L14" s="149"/>
      <c r="M14" s="149"/>
      <c r="N14" s="149"/>
      <c r="O14" s="36"/>
      <c r="P14" s="36"/>
      <c r="Q14" s="147"/>
      <c r="R14" s="36"/>
      <c r="S14" s="36"/>
    </row>
    <row r="15" spans="1:51" x14ac:dyDescent="0.3">
      <c r="A15" s="119" t="s">
        <v>187</v>
      </c>
      <c r="B15" s="125" t="s">
        <v>188</v>
      </c>
      <c r="C15" s="117">
        <v>0</v>
      </c>
      <c r="D15" s="117">
        <v>0</v>
      </c>
      <c r="E15" s="116">
        <v>0</v>
      </c>
      <c r="F15" s="117">
        <v>0</v>
      </c>
      <c r="G15" s="117">
        <v>0</v>
      </c>
      <c r="H15" s="116">
        <f t="shared" si="1"/>
        <v>0</v>
      </c>
      <c r="I15" s="146"/>
      <c r="J15" s="146"/>
      <c r="K15" s="150"/>
      <c r="L15" s="149"/>
      <c r="M15" s="149"/>
      <c r="N15" s="149"/>
      <c r="O15" s="36"/>
      <c r="P15" s="36"/>
      <c r="Q15" s="147"/>
      <c r="R15" s="36"/>
      <c r="S15" s="36"/>
    </row>
    <row r="16" spans="1:51" x14ac:dyDescent="0.3">
      <c r="A16" s="119" t="s">
        <v>189</v>
      </c>
      <c r="B16" s="125" t="s">
        <v>190</v>
      </c>
      <c r="C16" s="116">
        <v>5106232.2</v>
      </c>
      <c r="D16" s="116">
        <v>1739950188.2953</v>
      </c>
      <c r="E16" s="116">
        <v>1745056420.4953001</v>
      </c>
      <c r="F16" s="116">
        <f>SUM(F17:F21)</f>
        <v>663982</v>
      </c>
      <c r="G16" s="116">
        <f>SUM(G17:G21)</f>
        <v>1528651858.0138001</v>
      </c>
      <c r="H16" s="116">
        <f t="shared" si="1"/>
        <v>1529315840.0138001</v>
      </c>
      <c r="I16" s="146"/>
      <c r="J16" s="146"/>
      <c r="K16" s="150"/>
      <c r="L16" s="149"/>
      <c r="M16" s="149"/>
      <c r="N16" s="149"/>
      <c r="O16" s="36"/>
      <c r="P16" s="36"/>
      <c r="Q16" s="147"/>
      <c r="R16" s="36"/>
      <c r="S16" s="36"/>
    </row>
    <row r="17" spans="1:19" x14ac:dyDescent="0.3">
      <c r="A17" s="119" t="s">
        <v>191</v>
      </c>
      <c r="B17" s="124" t="s">
        <v>192</v>
      </c>
      <c r="C17" s="117">
        <v>4865332.2</v>
      </c>
      <c r="D17" s="117">
        <v>1155152142.5781</v>
      </c>
      <c r="E17" s="116">
        <v>1160017474.7781</v>
      </c>
      <c r="F17" s="117">
        <v>505482</v>
      </c>
      <c r="G17" s="117">
        <v>942566670.08229995</v>
      </c>
      <c r="H17" s="116">
        <f t="shared" si="1"/>
        <v>943072152.08229995</v>
      </c>
      <c r="I17" s="146"/>
      <c r="J17" s="146"/>
      <c r="K17" s="150"/>
      <c r="L17" s="149"/>
      <c r="M17" s="149"/>
      <c r="N17" s="149"/>
      <c r="O17" s="36"/>
      <c r="P17" s="36"/>
      <c r="Q17" s="147"/>
      <c r="R17" s="36"/>
      <c r="S17" s="36"/>
    </row>
    <row r="18" spans="1:19" x14ac:dyDescent="0.3">
      <c r="A18" s="119" t="s">
        <v>193</v>
      </c>
      <c r="B18" s="124" t="s">
        <v>194</v>
      </c>
      <c r="C18" s="117">
        <v>0</v>
      </c>
      <c r="D18" s="117">
        <v>218813966.954</v>
      </c>
      <c r="E18" s="116">
        <v>218813966.954</v>
      </c>
      <c r="F18" s="117">
        <v>145000</v>
      </c>
      <c r="G18" s="117">
        <v>211829994.51480001</v>
      </c>
      <c r="H18" s="116">
        <f t="shared" si="1"/>
        <v>211974994.51480001</v>
      </c>
      <c r="I18" s="146"/>
      <c r="J18" s="146"/>
      <c r="K18" s="150"/>
      <c r="L18" s="149"/>
      <c r="M18" s="149"/>
      <c r="N18" s="149"/>
      <c r="O18" s="36"/>
      <c r="P18" s="36"/>
      <c r="Q18" s="147"/>
      <c r="R18" s="36"/>
      <c r="S18" s="36"/>
    </row>
    <row r="19" spans="1:19" x14ac:dyDescent="0.3">
      <c r="A19" s="119" t="s">
        <v>195</v>
      </c>
      <c r="B19" s="126" t="s">
        <v>196</v>
      </c>
      <c r="C19" s="117">
        <v>0</v>
      </c>
      <c r="D19" s="117">
        <v>0</v>
      </c>
      <c r="E19" s="116">
        <v>0</v>
      </c>
      <c r="F19" s="117">
        <v>0</v>
      </c>
      <c r="G19" s="117">
        <v>0</v>
      </c>
      <c r="H19" s="116">
        <f t="shared" si="1"/>
        <v>0</v>
      </c>
      <c r="I19" s="146"/>
      <c r="J19" s="146"/>
      <c r="K19" s="150"/>
      <c r="L19" s="149"/>
      <c r="M19" s="149"/>
      <c r="N19" s="149"/>
      <c r="O19" s="36"/>
      <c r="P19" s="36"/>
      <c r="Q19" s="147"/>
      <c r="R19" s="36"/>
      <c r="S19" s="36"/>
    </row>
    <row r="20" spans="1:19" x14ac:dyDescent="0.3">
      <c r="A20" s="119" t="s">
        <v>197</v>
      </c>
      <c r="B20" s="124" t="s">
        <v>198</v>
      </c>
      <c r="C20" s="117">
        <v>176900</v>
      </c>
      <c r="D20" s="117">
        <v>352477494.5916</v>
      </c>
      <c r="E20" s="116">
        <v>352654394.5916</v>
      </c>
      <c r="F20" s="117">
        <v>13500</v>
      </c>
      <c r="G20" s="117">
        <v>361007270.66070002</v>
      </c>
      <c r="H20" s="116">
        <f t="shared" si="1"/>
        <v>361020770.66070002</v>
      </c>
      <c r="I20" s="146"/>
      <c r="J20" s="146"/>
      <c r="K20" s="150"/>
      <c r="L20" s="149"/>
      <c r="M20" s="149"/>
      <c r="N20" s="149"/>
      <c r="O20" s="36"/>
      <c r="P20" s="36"/>
      <c r="Q20" s="147"/>
      <c r="R20" s="36"/>
      <c r="S20" s="36"/>
    </row>
    <row r="21" spans="1:19" x14ac:dyDescent="0.3">
      <c r="A21" s="119" t="s">
        <v>199</v>
      </c>
      <c r="B21" s="124" t="s">
        <v>200</v>
      </c>
      <c r="C21" s="117">
        <v>64000</v>
      </c>
      <c r="D21" s="117">
        <v>13506584.171599999</v>
      </c>
      <c r="E21" s="116">
        <v>13570584.171599999</v>
      </c>
      <c r="F21" s="117">
        <v>0</v>
      </c>
      <c r="G21" s="117">
        <v>13247922.755999999</v>
      </c>
      <c r="H21" s="116">
        <f t="shared" si="1"/>
        <v>13247922.755999999</v>
      </c>
      <c r="I21" s="146"/>
      <c r="J21" s="146"/>
      <c r="K21" s="150"/>
      <c r="L21" s="149"/>
      <c r="M21" s="149"/>
      <c r="N21" s="149"/>
      <c r="O21" s="36"/>
      <c r="P21" s="36"/>
      <c r="Q21" s="147"/>
      <c r="R21" s="36"/>
      <c r="S21" s="36"/>
    </row>
    <row r="22" spans="1:19" x14ac:dyDescent="0.3">
      <c r="A22" s="119" t="s">
        <v>201</v>
      </c>
      <c r="B22" s="125" t="s">
        <v>202</v>
      </c>
      <c r="C22" s="117">
        <v>3774780.1</v>
      </c>
      <c r="D22" s="117">
        <v>57273859.168300003</v>
      </c>
      <c r="E22" s="116">
        <v>61048639.268300004</v>
      </c>
      <c r="F22" s="117">
        <v>3439613.1</v>
      </c>
      <c r="G22" s="117">
        <v>57547091.137800001</v>
      </c>
      <c r="H22" s="116">
        <f t="shared" si="1"/>
        <v>60986704.237800002</v>
      </c>
      <c r="I22" s="146"/>
      <c r="J22" s="146"/>
      <c r="K22" s="150"/>
      <c r="L22" s="149"/>
      <c r="M22" s="149"/>
      <c r="N22" s="149"/>
      <c r="O22" s="36"/>
      <c r="P22" s="36"/>
      <c r="Q22" s="147"/>
      <c r="R22" s="36"/>
      <c r="S22" s="36"/>
    </row>
    <row r="23" spans="1:19" x14ac:dyDescent="0.3">
      <c r="A23" s="119" t="s">
        <v>203</v>
      </c>
      <c r="B23" s="125" t="s">
        <v>204</v>
      </c>
      <c r="C23" s="117">
        <v>20650000.18</v>
      </c>
      <c r="D23" s="117">
        <v>99069533.159099996</v>
      </c>
      <c r="E23" s="116">
        <v>119719533.3391</v>
      </c>
      <c r="F23" s="117">
        <v>27121000.18</v>
      </c>
      <c r="G23" s="117">
        <v>179048758.5237</v>
      </c>
      <c r="H23" s="116">
        <f t="shared" si="1"/>
        <v>206169758.70370001</v>
      </c>
      <c r="I23" s="146"/>
      <c r="J23" s="146"/>
      <c r="K23" s="150"/>
      <c r="L23" s="149"/>
      <c r="M23" s="149"/>
      <c r="N23" s="149"/>
      <c r="O23" s="36"/>
      <c r="P23" s="36"/>
      <c r="Q23" s="147"/>
      <c r="R23" s="36"/>
      <c r="S23" s="36"/>
    </row>
    <row r="24" spans="1:19" x14ac:dyDescent="0.3">
      <c r="A24" s="119" t="s">
        <v>205</v>
      </c>
      <c r="B24" s="125" t="s">
        <v>206</v>
      </c>
      <c r="C24" s="117">
        <v>0</v>
      </c>
      <c r="D24" s="117">
        <v>0</v>
      </c>
      <c r="E24" s="116">
        <v>0</v>
      </c>
      <c r="F24" s="117">
        <v>0</v>
      </c>
      <c r="G24" s="117">
        <v>0</v>
      </c>
      <c r="H24" s="116">
        <f t="shared" si="1"/>
        <v>0</v>
      </c>
      <c r="I24" s="146"/>
      <c r="J24" s="146"/>
      <c r="K24" s="150"/>
      <c r="L24" s="149"/>
      <c r="M24" s="149"/>
      <c r="N24" s="149"/>
      <c r="O24" s="36"/>
      <c r="P24" s="36"/>
      <c r="Q24" s="147"/>
      <c r="R24" s="36"/>
      <c r="S24" s="36"/>
    </row>
    <row r="25" spans="1:19" x14ac:dyDescent="0.3">
      <c r="A25" s="119" t="s">
        <v>207</v>
      </c>
      <c r="B25" s="125" t="s">
        <v>208</v>
      </c>
      <c r="C25" s="117">
        <v>76323178.290000007</v>
      </c>
      <c r="D25" s="117">
        <v>16684288.631200001</v>
      </c>
      <c r="E25" s="116">
        <v>93007466.921200007</v>
      </c>
      <c r="F25" s="117">
        <v>81429985.620000005</v>
      </c>
      <c r="G25" s="117">
        <v>25371429.390000001</v>
      </c>
      <c r="H25" s="116">
        <f t="shared" si="1"/>
        <v>106801415.01000001</v>
      </c>
      <c r="I25" s="146"/>
      <c r="J25" s="146"/>
      <c r="K25" s="150"/>
      <c r="L25" s="149"/>
      <c r="M25" s="149"/>
      <c r="N25" s="149"/>
      <c r="O25" s="36"/>
      <c r="P25" s="36"/>
      <c r="Q25" s="147"/>
      <c r="R25" s="36"/>
      <c r="S25" s="36"/>
    </row>
    <row r="26" spans="1:19" x14ac:dyDescent="0.3">
      <c r="A26" s="119">
        <v>1.6</v>
      </c>
      <c r="B26" s="128" t="s">
        <v>21</v>
      </c>
      <c r="C26" s="117">
        <v>0</v>
      </c>
      <c r="D26" s="117">
        <v>1301.7429999999999</v>
      </c>
      <c r="E26" s="116">
        <v>1301.7429999999999</v>
      </c>
      <c r="F26" s="117">
        <v>0</v>
      </c>
      <c r="G26" s="117">
        <v>24809.750499999998</v>
      </c>
      <c r="H26" s="116">
        <f t="shared" si="1"/>
        <v>24809.750499999998</v>
      </c>
      <c r="I26" s="146"/>
      <c r="J26" s="146"/>
      <c r="K26" s="150"/>
      <c r="L26" s="149"/>
      <c r="M26" s="149"/>
      <c r="N26" s="149"/>
      <c r="O26" s="36"/>
      <c r="P26" s="36"/>
      <c r="Q26" s="147"/>
      <c r="R26" s="36"/>
      <c r="S26" s="36"/>
    </row>
    <row r="27" spans="1:19" x14ac:dyDescent="0.3">
      <c r="A27" s="119">
        <v>2</v>
      </c>
      <c r="B27" s="121" t="s">
        <v>102</v>
      </c>
      <c r="C27" s="116">
        <v>60765761.640000001</v>
      </c>
      <c r="D27" s="116">
        <v>277968977.19859999</v>
      </c>
      <c r="E27" s="116">
        <v>338734738.83859998</v>
      </c>
      <c r="F27" s="116">
        <f>SUM(F28:F34)</f>
        <v>23494348.48</v>
      </c>
      <c r="G27" s="116">
        <f>SUM(G28:G34)</f>
        <v>831768723.44140005</v>
      </c>
      <c r="H27" s="116">
        <f t="shared" si="1"/>
        <v>855263071.92140007</v>
      </c>
      <c r="I27" s="151"/>
      <c r="J27" s="151"/>
      <c r="K27" s="152"/>
      <c r="L27" s="147"/>
      <c r="M27" s="147"/>
      <c r="N27" s="147"/>
      <c r="O27" s="36"/>
      <c r="P27" s="36"/>
      <c r="Q27" s="147"/>
      <c r="R27" s="36"/>
      <c r="S27" s="36"/>
    </row>
    <row r="28" spans="1:19" x14ac:dyDescent="0.3">
      <c r="A28" s="119">
        <v>2.1</v>
      </c>
      <c r="B28" s="127" t="s">
        <v>105</v>
      </c>
      <c r="C28" s="117">
        <v>60765761.640000001</v>
      </c>
      <c r="D28" s="117">
        <v>44009440.876999997</v>
      </c>
      <c r="E28" s="116">
        <v>104775202.51699999</v>
      </c>
      <c r="F28" s="117">
        <v>23494348.48</v>
      </c>
      <c r="G28" s="117">
        <v>108822613.20379999</v>
      </c>
      <c r="H28" s="116">
        <f t="shared" si="1"/>
        <v>132316961.6838</v>
      </c>
      <c r="I28" s="151"/>
      <c r="J28" s="151"/>
      <c r="K28" s="152"/>
      <c r="L28" s="147"/>
      <c r="M28" s="147"/>
      <c r="N28" s="147"/>
      <c r="O28" s="36"/>
      <c r="P28" s="36"/>
      <c r="Q28" s="147"/>
      <c r="R28" s="36"/>
      <c r="S28" s="36"/>
    </row>
    <row r="29" spans="1:19" x14ac:dyDescent="0.3">
      <c r="A29" s="119">
        <v>2.2000000000000002</v>
      </c>
      <c r="B29" s="127" t="s">
        <v>22</v>
      </c>
      <c r="C29" s="117">
        <v>0</v>
      </c>
      <c r="D29" s="117">
        <v>0</v>
      </c>
      <c r="E29" s="116">
        <v>0</v>
      </c>
      <c r="F29" s="117">
        <v>0</v>
      </c>
      <c r="G29" s="117">
        <v>208516179.19999999</v>
      </c>
      <c r="H29" s="116">
        <f t="shared" si="1"/>
        <v>208516179.19999999</v>
      </c>
      <c r="I29" s="151"/>
      <c r="J29" s="151"/>
      <c r="K29" s="152"/>
      <c r="L29" s="147"/>
      <c r="M29" s="147"/>
      <c r="N29" s="147"/>
      <c r="O29" s="36"/>
      <c r="P29" s="36"/>
      <c r="Q29" s="147"/>
      <c r="R29" s="36"/>
      <c r="S29" s="36"/>
    </row>
    <row r="30" spans="1:19" x14ac:dyDescent="0.3">
      <c r="A30" s="119">
        <v>2.2999999999999998</v>
      </c>
      <c r="B30" s="127" t="s">
        <v>0</v>
      </c>
      <c r="C30" s="117">
        <v>0</v>
      </c>
      <c r="D30" s="117">
        <v>0</v>
      </c>
      <c r="E30" s="116">
        <v>0</v>
      </c>
      <c r="F30" s="117">
        <v>0</v>
      </c>
      <c r="G30" s="117">
        <v>0</v>
      </c>
      <c r="H30" s="116">
        <f t="shared" si="1"/>
        <v>0</v>
      </c>
      <c r="I30" s="151"/>
      <c r="J30" s="151"/>
      <c r="K30" s="152"/>
      <c r="L30" s="147"/>
      <c r="M30" s="147"/>
      <c r="N30" s="147"/>
      <c r="O30" s="36"/>
      <c r="P30" s="36"/>
      <c r="Q30" s="147"/>
      <c r="R30" s="36"/>
      <c r="S30" s="36"/>
    </row>
    <row r="31" spans="1:19" s="42" customFormat="1" x14ac:dyDescent="0.3">
      <c r="A31" s="119">
        <v>2.4</v>
      </c>
      <c r="B31" s="127" t="s">
        <v>3</v>
      </c>
      <c r="C31" s="117">
        <v>0</v>
      </c>
      <c r="D31" s="117">
        <v>0</v>
      </c>
      <c r="E31" s="116">
        <v>0</v>
      </c>
      <c r="F31" s="117">
        <v>0</v>
      </c>
      <c r="G31" s="117">
        <v>0</v>
      </c>
      <c r="H31" s="116">
        <f t="shared" si="1"/>
        <v>0</v>
      </c>
      <c r="I31" s="151"/>
      <c r="J31" s="151"/>
      <c r="K31" s="152"/>
      <c r="L31" s="147"/>
      <c r="M31" s="147"/>
      <c r="N31" s="147"/>
      <c r="O31" s="36"/>
      <c r="P31" s="36"/>
      <c r="Q31" s="147"/>
      <c r="R31" s="36"/>
      <c r="S31" s="36"/>
    </row>
    <row r="32" spans="1:19" s="42" customFormat="1" x14ac:dyDescent="0.3">
      <c r="A32" s="119">
        <v>2.5</v>
      </c>
      <c r="B32" s="127" t="s">
        <v>10</v>
      </c>
      <c r="C32" s="117">
        <v>0</v>
      </c>
      <c r="D32" s="117">
        <v>525140.93279999995</v>
      </c>
      <c r="E32" s="116">
        <v>525140.93279999995</v>
      </c>
      <c r="F32" s="117">
        <v>0</v>
      </c>
      <c r="G32" s="117">
        <v>0</v>
      </c>
      <c r="H32" s="116">
        <f t="shared" si="1"/>
        <v>0</v>
      </c>
      <c r="I32" s="151"/>
      <c r="J32" s="151"/>
      <c r="K32" s="152"/>
      <c r="L32" s="147"/>
      <c r="M32" s="147"/>
      <c r="N32" s="147"/>
      <c r="O32" s="36"/>
      <c r="P32" s="36"/>
      <c r="Q32" s="147"/>
      <c r="R32" s="36"/>
      <c r="S32" s="36"/>
    </row>
    <row r="33" spans="1:19" x14ac:dyDescent="0.3">
      <c r="A33" s="119">
        <v>2.6</v>
      </c>
      <c r="B33" s="127" t="s">
        <v>11</v>
      </c>
      <c r="C33" s="117">
        <v>0</v>
      </c>
      <c r="D33" s="117">
        <v>525320</v>
      </c>
      <c r="E33" s="116">
        <v>525320</v>
      </c>
      <c r="F33" s="117">
        <v>0</v>
      </c>
      <c r="G33" s="117">
        <v>0</v>
      </c>
      <c r="H33" s="116">
        <f t="shared" si="1"/>
        <v>0</v>
      </c>
      <c r="I33" s="151"/>
      <c r="J33" s="151"/>
      <c r="K33" s="152"/>
      <c r="L33" s="147"/>
      <c r="M33" s="147"/>
      <c r="N33" s="147"/>
      <c r="O33" s="36"/>
      <c r="P33" s="36"/>
      <c r="Q33" s="147"/>
      <c r="R33" s="36"/>
      <c r="S33" s="36"/>
    </row>
    <row r="34" spans="1:19" x14ac:dyDescent="0.3">
      <c r="A34" s="119">
        <v>2.7</v>
      </c>
      <c r="B34" s="127" t="s">
        <v>5</v>
      </c>
      <c r="C34" s="117">
        <v>0</v>
      </c>
      <c r="D34" s="117">
        <v>232909075.3888</v>
      </c>
      <c r="E34" s="116">
        <v>232909075.3888</v>
      </c>
      <c r="F34" s="117">
        <v>0</v>
      </c>
      <c r="G34" s="117">
        <v>514429931.03759998</v>
      </c>
      <c r="H34" s="116">
        <f t="shared" si="1"/>
        <v>514429931.03759998</v>
      </c>
      <c r="I34" s="151"/>
      <c r="J34" s="151"/>
      <c r="K34" s="152"/>
      <c r="L34" s="147"/>
      <c r="M34" s="147"/>
      <c r="N34" s="147"/>
      <c r="O34" s="36"/>
      <c r="P34" s="36"/>
      <c r="Q34" s="147"/>
      <c r="R34" s="36"/>
      <c r="S34" s="36"/>
    </row>
    <row r="35" spans="1:19" x14ac:dyDescent="0.3">
      <c r="A35" s="119">
        <v>3</v>
      </c>
      <c r="B35" s="121" t="s">
        <v>160</v>
      </c>
      <c r="C35" s="116">
        <v>76927591.379999995</v>
      </c>
      <c r="D35" s="116">
        <v>100493375.73360001</v>
      </c>
      <c r="E35" s="116">
        <v>177420967.11360002</v>
      </c>
      <c r="F35" s="116">
        <f>SUM(F36:F38)</f>
        <v>69782422</v>
      </c>
      <c r="G35" s="116">
        <f>SUM(G36:G38)</f>
        <v>85218282.693599999</v>
      </c>
      <c r="H35" s="116">
        <f t="shared" si="1"/>
        <v>155000704.6936</v>
      </c>
      <c r="I35" s="151"/>
      <c r="J35" s="151"/>
      <c r="K35" s="152"/>
      <c r="L35" s="147"/>
      <c r="M35" s="147"/>
      <c r="N35" s="147"/>
      <c r="O35" s="36"/>
      <c r="P35" s="36"/>
      <c r="Q35" s="147"/>
      <c r="R35" s="36"/>
      <c r="S35" s="36"/>
    </row>
    <row r="36" spans="1:19" x14ac:dyDescent="0.3">
      <c r="A36" s="119">
        <v>3.1</v>
      </c>
      <c r="B36" s="127" t="s">
        <v>100</v>
      </c>
      <c r="C36" s="117">
        <v>0</v>
      </c>
      <c r="D36" s="117">
        <v>0</v>
      </c>
      <c r="E36" s="116">
        <v>0</v>
      </c>
      <c r="F36" s="117">
        <v>0</v>
      </c>
      <c r="G36" s="117">
        <v>0</v>
      </c>
      <c r="H36" s="116">
        <f t="shared" si="1"/>
        <v>0</v>
      </c>
      <c r="I36" s="151"/>
      <c r="J36" s="151"/>
      <c r="K36" s="152"/>
      <c r="L36" s="147"/>
      <c r="M36" s="147"/>
      <c r="N36" s="147"/>
      <c r="O36" s="36"/>
      <c r="P36" s="36"/>
      <c r="Q36" s="147"/>
      <c r="R36" s="36"/>
      <c r="S36" s="36"/>
    </row>
    <row r="37" spans="1:19" x14ac:dyDescent="0.3">
      <c r="A37" s="119">
        <v>3.2</v>
      </c>
      <c r="B37" s="127" t="s">
        <v>101</v>
      </c>
      <c r="C37" s="117">
        <v>76927591.379999995</v>
      </c>
      <c r="D37" s="117">
        <v>100492073.9906</v>
      </c>
      <c r="E37" s="116">
        <v>177419665.37059999</v>
      </c>
      <c r="F37" s="117">
        <v>69782422</v>
      </c>
      <c r="G37" s="117">
        <v>85193472.943100005</v>
      </c>
      <c r="H37" s="116">
        <f t="shared" si="1"/>
        <v>154975894.94310001</v>
      </c>
      <c r="I37" s="151"/>
      <c r="J37" s="151"/>
      <c r="K37" s="152"/>
      <c r="L37" s="147"/>
      <c r="M37" s="147"/>
      <c r="N37" s="147"/>
      <c r="O37" s="36"/>
      <c r="P37" s="36"/>
      <c r="Q37" s="147"/>
      <c r="R37" s="36"/>
      <c r="S37" s="36"/>
    </row>
    <row r="38" spans="1:19" x14ac:dyDescent="0.3">
      <c r="A38" s="119">
        <v>3.3</v>
      </c>
      <c r="B38" s="127" t="s">
        <v>23</v>
      </c>
      <c r="C38" s="117">
        <v>0</v>
      </c>
      <c r="D38" s="117">
        <v>1301.7429999999999</v>
      </c>
      <c r="E38" s="116">
        <v>1301.7429999999999</v>
      </c>
      <c r="F38" s="117">
        <v>0</v>
      </c>
      <c r="G38" s="117">
        <v>24809.750499999998</v>
      </c>
      <c r="H38" s="116">
        <f t="shared" si="1"/>
        <v>24809.750499999998</v>
      </c>
      <c r="I38" s="151"/>
      <c r="J38" s="151"/>
      <c r="K38" s="152"/>
      <c r="L38" s="147"/>
      <c r="M38" s="147"/>
      <c r="N38" s="147"/>
      <c r="O38" s="36"/>
      <c r="P38" s="36"/>
      <c r="Q38" s="147"/>
      <c r="R38" s="36"/>
      <c r="S38" s="36"/>
    </row>
    <row r="39" spans="1:19" x14ac:dyDescent="0.3">
      <c r="A39" s="119">
        <v>4</v>
      </c>
      <c r="B39" s="121" t="s">
        <v>209</v>
      </c>
      <c r="C39" s="116">
        <v>55096</v>
      </c>
      <c r="D39" s="116">
        <v>1192.5289</v>
      </c>
      <c r="E39" s="116">
        <v>56288.528899999998</v>
      </c>
      <c r="F39" s="116">
        <f>SUM(F40:F42)</f>
        <v>57991</v>
      </c>
      <c r="G39" s="116">
        <f>SUM(G40:G42)</f>
        <v>458.06049999999999</v>
      </c>
      <c r="H39" s="116">
        <f t="shared" si="1"/>
        <v>58449.0605</v>
      </c>
      <c r="I39" s="151"/>
      <c r="J39" s="151"/>
      <c r="K39" s="152"/>
      <c r="L39" s="147"/>
      <c r="M39" s="147"/>
      <c r="N39" s="147"/>
      <c r="O39" s="36"/>
      <c r="P39" s="36"/>
      <c r="Q39" s="147"/>
      <c r="R39" s="36"/>
      <c r="S39" s="36"/>
    </row>
    <row r="40" spans="1:19" x14ac:dyDescent="0.3">
      <c r="A40" s="119">
        <v>4.0999999999999996</v>
      </c>
      <c r="B40" s="127" t="s">
        <v>16</v>
      </c>
      <c r="C40" s="117">
        <v>0</v>
      </c>
      <c r="D40" s="117">
        <v>0</v>
      </c>
      <c r="E40" s="116">
        <v>0</v>
      </c>
      <c r="F40" s="117">
        <v>0</v>
      </c>
      <c r="G40" s="117">
        <v>0</v>
      </c>
      <c r="H40" s="116">
        <f t="shared" si="1"/>
        <v>0</v>
      </c>
      <c r="I40" s="151"/>
      <c r="J40" s="151"/>
      <c r="K40" s="152"/>
      <c r="L40" s="147"/>
      <c r="M40" s="147"/>
      <c r="N40" s="147"/>
      <c r="O40" s="36"/>
      <c r="P40" s="36"/>
      <c r="Q40" s="147"/>
      <c r="R40" s="36"/>
      <c r="S40" s="36"/>
    </row>
    <row r="41" spans="1:19" x14ac:dyDescent="0.3">
      <c r="A41" s="119">
        <v>4.2</v>
      </c>
      <c r="B41" s="127" t="s">
        <v>1</v>
      </c>
      <c r="C41" s="117">
        <v>0</v>
      </c>
      <c r="D41" s="117">
        <v>0</v>
      </c>
      <c r="E41" s="116">
        <v>0</v>
      </c>
      <c r="F41" s="117">
        <v>0</v>
      </c>
      <c r="G41" s="117">
        <v>0</v>
      </c>
      <c r="H41" s="116">
        <f t="shared" si="1"/>
        <v>0</v>
      </c>
      <c r="I41" s="151"/>
      <c r="J41" s="151"/>
      <c r="K41" s="152"/>
      <c r="L41" s="147"/>
      <c r="M41" s="147"/>
      <c r="N41" s="147"/>
      <c r="O41" s="36"/>
      <c r="P41" s="36"/>
      <c r="Q41" s="147"/>
      <c r="R41" s="36"/>
      <c r="S41" s="36"/>
    </row>
    <row r="42" spans="1:19" x14ac:dyDescent="0.3">
      <c r="A42" s="119">
        <v>4.3</v>
      </c>
      <c r="B42" s="127" t="s">
        <v>24</v>
      </c>
      <c r="C42" s="117">
        <v>55096</v>
      </c>
      <c r="D42" s="117">
        <v>1192.5289</v>
      </c>
      <c r="E42" s="116">
        <v>56288.528899999998</v>
      </c>
      <c r="F42" s="117">
        <v>57991</v>
      </c>
      <c r="G42" s="117">
        <v>458.06049999999999</v>
      </c>
      <c r="H42" s="116">
        <f t="shared" si="1"/>
        <v>58449.0605</v>
      </c>
      <c r="I42" s="151"/>
      <c r="J42" s="151"/>
      <c r="K42" s="152"/>
      <c r="L42" s="147"/>
      <c r="M42" s="147"/>
      <c r="N42" s="147"/>
      <c r="O42" s="36"/>
      <c r="P42" s="36"/>
      <c r="Q42" s="147"/>
      <c r="R42" s="36"/>
      <c r="S42" s="36"/>
    </row>
    <row r="43" spans="1:19" x14ac:dyDescent="0.3">
      <c r="A43" s="119">
        <v>5</v>
      </c>
      <c r="B43" s="121" t="s">
        <v>12</v>
      </c>
      <c r="C43" s="116">
        <v>0</v>
      </c>
      <c r="D43" s="116">
        <v>0</v>
      </c>
      <c r="E43" s="116">
        <v>0</v>
      </c>
      <c r="F43" s="116">
        <f>SUM(F44:F47)</f>
        <v>0</v>
      </c>
      <c r="G43" s="116">
        <f>SUM(G44:G47)</f>
        <v>0</v>
      </c>
      <c r="H43" s="116">
        <f t="shared" si="1"/>
        <v>0</v>
      </c>
      <c r="I43" s="151"/>
      <c r="J43" s="151"/>
      <c r="K43" s="152"/>
      <c r="L43" s="147"/>
      <c r="M43" s="147"/>
      <c r="N43" s="147"/>
      <c r="O43" s="36"/>
      <c r="P43" s="36"/>
      <c r="Q43" s="147"/>
      <c r="R43" s="36"/>
      <c r="S43" s="36"/>
    </row>
    <row r="44" spans="1:19" x14ac:dyDescent="0.3">
      <c r="A44" s="119">
        <v>5.0999999999999996</v>
      </c>
      <c r="B44" s="127" t="s">
        <v>210</v>
      </c>
      <c r="C44" s="117"/>
      <c r="D44" s="117"/>
      <c r="E44" s="116">
        <v>0</v>
      </c>
      <c r="F44" s="117"/>
      <c r="G44" s="117"/>
      <c r="H44" s="116">
        <f t="shared" si="1"/>
        <v>0</v>
      </c>
      <c r="I44" s="151"/>
      <c r="J44" s="151"/>
      <c r="K44" s="152"/>
      <c r="L44" s="147"/>
      <c r="M44" s="147"/>
      <c r="N44" s="147"/>
      <c r="O44" s="36"/>
      <c r="P44" s="36"/>
      <c r="Q44" s="147"/>
      <c r="R44" s="36"/>
      <c r="S44" s="36"/>
    </row>
    <row r="45" spans="1:19" x14ac:dyDescent="0.3">
      <c r="A45" s="119">
        <v>5.2</v>
      </c>
      <c r="B45" s="127" t="s">
        <v>103</v>
      </c>
      <c r="C45" s="117"/>
      <c r="D45" s="117"/>
      <c r="E45" s="116">
        <v>0</v>
      </c>
      <c r="F45" s="117"/>
      <c r="G45" s="117"/>
      <c r="H45" s="116">
        <f t="shared" si="1"/>
        <v>0</v>
      </c>
      <c r="I45" s="151"/>
      <c r="J45" s="151"/>
      <c r="K45" s="152"/>
      <c r="L45" s="147"/>
      <c r="M45" s="147"/>
      <c r="N45" s="147"/>
      <c r="O45" s="36"/>
      <c r="P45" s="36"/>
      <c r="Q45" s="147"/>
      <c r="R45" s="36"/>
      <c r="S45" s="36"/>
    </row>
    <row r="46" spans="1:19" x14ac:dyDescent="0.3">
      <c r="A46" s="119">
        <v>5.3</v>
      </c>
      <c r="B46" s="127" t="s">
        <v>211</v>
      </c>
      <c r="C46" s="117"/>
      <c r="D46" s="117"/>
      <c r="E46" s="116">
        <v>0</v>
      </c>
      <c r="F46" s="117"/>
      <c r="G46" s="117"/>
      <c r="H46" s="116">
        <f t="shared" si="1"/>
        <v>0</v>
      </c>
      <c r="I46" s="151"/>
      <c r="J46" s="151"/>
      <c r="K46" s="152"/>
      <c r="L46" s="147"/>
      <c r="M46" s="147"/>
      <c r="N46" s="147"/>
      <c r="O46" s="36"/>
      <c r="P46" s="36"/>
      <c r="Q46" s="147"/>
      <c r="R46" s="36"/>
      <c r="S46" s="36"/>
    </row>
    <row r="47" spans="1:19" x14ac:dyDescent="0.3">
      <c r="A47" s="119">
        <v>5.4</v>
      </c>
      <c r="B47" s="127" t="s">
        <v>13</v>
      </c>
      <c r="C47" s="117"/>
      <c r="D47" s="117"/>
      <c r="E47" s="116">
        <v>0</v>
      </c>
      <c r="F47" s="117"/>
      <c r="G47" s="117"/>
      <c r="H47" s="116">
        <f t="shared" si="1"/>
        <v>0</v>
      </c>
      <c r="I47" s="151"/>
      <c r="J47" s="151"/>
      <c r="K47" s="152"/>
      <c r="L47" s="147"/>
      <c r="M47" s="147"/>
      <c r="N47" s="147"/>
      <c r="O47" s="36"/>
      <c r="P47" s="36"/>
      <c r="Q47" s="147"/>
      <c r="R47" s="36"/>
      <c r="S47" s="36"/>
    </row>
    <row r="48" spans="1:19" x14ac:dyDescent="0.3">
      <c r="A48" s="119">
        <v>6</v>
      </c>
      <c r="B48" s="121" t="s">
        <v>25</v>
      </c>
      <c r="C48" s="116">
        <v>0</v>
      </c>
      <c r="D48" s="116">
        <v>0</v>
      </c>
      <c r="E48" s="116">
        <v>0</v>
      </c>
      <c r="F48" s="116">
        <f>SUM(F49:F52)</f>
        <v>0</v>
      </c>
      <c r="G48" s="116">
        <f>SUM(G49:G52)</f>
        <v>0</v>
      </c>
      <c r="H48" s="116">
        <f t="shared" si="1"/>
        <v>0</v>
      </c>
      <c r="I48" s="151"/>
      <c r="J48" s="151"/>
      <c r="K48" s="152"/>
      <c r="L48" s="147"/>
      <c r="M48" s="147"/>
      <c r="N48" s="147"/>
      <c r="O48" s="36"/>
      <c r="P48" s="36"/>
      <c r="Q48" s="147"/>
      <c r="R48" s="36"/>
      <c r="S48" s="36"/>
    </row>
    <row r="49" spans="1:19" x14ac:dyDescent="0.3">
      <c r="A49" s="119">
        <v>6.1</v>
      </c>
      <c r="B49" s="127" t="s">
        <v>26</v>
      </c>
      <c r="C49" s="117"/>
      <c r="D49" s="117"/>
      <c r="E49" s="116">
        <v>0</v>
      </c>
      <c r="F49" s="117"/>
      <c r="G49" s="117"/>
      <c r="H49" s="116">
        <f t="shared" si="1"/>
        <v>0</v>
      </c>
      <c r="I49" s="151"/>
      <c r="J49" s="151"/>
      <c r="K49" s="152"/>
      <c r="L49" s="147"/>
      <c r="M49" s="147"/>
      <c r="N49" s="147"/>
      <c r="O49" s="36"/>
      <c r="P49" s="36"/>
      <c r="Q49" s="147"/>
      <c r="R49" s="36"/>
      <c r="S49" s="36"/>
    </row>
    <row r="50" spans="1:19" x14ac:dyDescent="0.3">
      <c r="A50" s="119">
        <v>6.2</v>
      </c>
      <c r="B50" s="127" t="s">
        <v>104</v>
      </c>
      <c r="C50" s="117"/>
      <c r="D50" s="117"/>
      <c r="E50" s="116">
        <v>0</v>
      </c>
      <c r="F50" s="117"/>
      <c r="G50" s="117"/>
      <c r="H50" s="116">
        <f t="shared" si="1"/>
        <v>0</v>
      </c>
      <c r="I50" s="151"/>
      <c r="J50" s="151"/>
      <c r="K50" s="152"/>
      <c r="L50" s="147"/>
      <c r="M50" s="147"/>
      <c r="N50" s="147"/>
      <c r="O50" s="36"/>
      <c r="P50" s="36"/>
      <c r="Q50" s="147"/>
      <c r="R50" s="36"/>
      <c r="S50" s="36"/>
    </row>
    <row r="51" spans="1:19" x14ac:dyDescent="0.3">
      <c r="A51" s="119">
        <v>6.3</v>
      </c>
      <c r="B51" s="127" t="s">
        <v>6</v>
      </c>
      <c r="C51" s="117"/>
      <c r="D51" s="117"/>
      <c r="E51" s="116">
        <v>0</v>
      </c>
      <c r="F51" s="117"/>
      <c r="G51" s="117"/>
      <c r="H51" s="116">
        <f t="shared" si="1"/>
        <v>0</v>
      </c>
      <c r="I51" s="151"/>
      <c r="J51" s="151"/>
      <c r="K51" s="152"/>
      <c r="L51" s="147"/>
      <c r="M51" s="147"/>
      <c r="N51" s="147"/>
      <c r="O51" s="36"/>
      <c r="P51" s="36"/>
      <c r="Q51" s="147"/>
      <c r="R51" s="36"/>
      <c r="S51" s="36"/>
    </row>
    <row r="52" spans="1:19" x14ac:dyDescent="0.3">
      <c r="A52" s="119">
        <v>6.4</v>
      </c>
      <c r="B52" s="127" t="s">
        <v>13</v>
      </c>
      <c r="C52" s="117"/>
      <c r="D52" s="117"/>
      <c r="E52" s="116">
        <v>0</v>
      </c>
      <c r="F52" s="117"/>
      <c r="G52" s="117"/>
      <c r="H52" s="116">
        <f t="shared" si="1"/>
        <v>0</v>
      </c>
      <c r="I52" s="151"/>
      <c r="J52" s="151"/>
      <c r="K52" s="152"/>
      <c r="L52" s="147"/>
      <c r="M52" s="147"/>
      <c r="N52" s="147"/>
      <c r="O52" s="36"/>
      <c r="P52" s="36"/>
      <c r="Q52" s="147"/>
      <c r="R52" s="36"/>
      <c r="S52" s="36"/>
    </row>
    <row r="53" spans="1:19" x14ac:dyDescent="0.3">
      <c r="A53" s="119">
        <v>7</v>
      </c>
      <c r="B53" s="121" t="s">
        <v>2</v>
      </c>
      <c r="C53" s="118">
        <v>548738395.29999995</v>
      </c>
      <c r="D53" s="118">
        <v>21107178.076200001</v>
      </c>
      <c r="E53" s="116">
        <v>569845573.37619996</v>
      </c>
      <c r="F53" s="118">
        <f>SUM(F54:F56)</f>
        <v>698974624.50999999</v>
      </c>
      <c r="G53" s="118">
        <f>SUM(G54:G56)</f>
        <v>11672091.532600001</v>
      </c>
      <c r="H53" s="116">
        <f t="shared" si="1"/>
        <v>710646716.04260004</v>
      </c>
      <c r="I53" s="151"/>
      <c r="J53" s="151"/>
      <c r="K53" s="152"/>
      <c r="L53" s="147"/>
      <c r="M53" s="147"/>
      <c r="N53" s="147"/>
      <c r="O53" s="36"/>
      <c r="P53" s="36"/>
      <c r="Q53" s="147"/>
      <c r="R53" s="36"/>
      <c r="S53" s="36"/>
    </row>
    <row r="54" spans="1:19" x14ac:dyDescent="0.3">
      <c r="A54" s="119" t="s">
        <v>107</v>
      </c>
      <c r="B54" s="127" t="s">
        <v>27</v>
      </c>
      <c r="C54" s="117">
        <v>548738395.29999995</v>
      </c>
      <c r="D54" s="117">
        <v>21107178.076200001</v>
      </c>
      <c r="E54" s="116">
        <v>569845573.37619996</v>
      </c>
      <c r="F54" s="117">
        <v>698974624.50999999</v>
      </c>
      <c r="G54" s="117">
        <v>11672091.532600001</v>
      </c>
      <c r="H54" s="116">
        <f t="shared" si="1"/>
        <v>710646716.04260004</v>
      </c>
      <c r="I54" s="151"/>
      <c r="J54" s="151"/>
      <c r="K54" s="152"/>
      <c r="L54" s="147"/>
      <c r="M54" s="147"/>
      <c r="N54" s="147"/>
      <c r="O54" s="36"/>
      <c r="P54" s="36"/>
      <c r="Q54" s="147"/>
      <c r="R54" s="36"/>
      <c r="S54" s="36"/>
    </row>
    <row r="55" spans="1:19" x14ac:dyDescent="0.3">
      <c r="A55" s="119" t="s">
        <v>108</v>
      </c>
      <c r="B55" s="127" t="s">
        <v>4</v>
      </c>
      <c r="C55" s="117">
        <v>0</v>
      </c>
      <c r="D55" s="117">
        <v>0</v>
      </c>
      <c r="E55" s="116">
        <v>0</v>
      </c>
      <c r="F55" s="117">
        <v>0</v>
      </c>
      <c r="G55" s="117">
        <v>0</v>
      </c>
      <c r="H55" s="116">
        <f t="shared" si="1"/>
        <v>0</v>
      </c>
      <c r="I55" s="151"/>
      <c r="J55" s="151"/>
      <c r="K55" s="152"/>
      <c r="L55" s="147"/>
      <c r="M55" s="147"/>
      <c r="N55" s="147"/>
      <c r="O55" s="36"/>
      <c r="P55" s="36"/>
      <c r="Q55" s="147"/>
      <c r="R55" s="36"/>
      <c r="S55" s="36"/>
    </row>
    <row r="56" spans="1:19" x14ac:dyDescent="0.3">
      <c r="A56" s="119" t="s">
        <v>109</v>
      </c>
      <c r="B56" s="127" t="s">
        <v>17</v>
      </c>
      <c r="C56" s="117">
        <v>0</v>
      </c>
      <c r="D56" s="117">
        <v>0</v>
      </c>
      <c r="E56" s="116">
        <v>0</v>
      </c>
      <c r="F56" s="117">
        <v>0</v>
      </c>
      <c r="G56" s="117">
        <v>0</v>
      </c>
      <c r="H56" s="116">
        <f t="shared" si="1"/>
        <v>0</v>
      </c>
      <c r="I56" s="151"/>
      <c r="J56" s="151"/>
      <c r="K56" s="152"/>
      <c r="L56" s="147"/>
      <c r="M56" s="147"/>
      <c r="N56" s="147"/>
      <c r="O56" s="36"/>
      <c r="P56" s="36"/>
      <c r="Q56" s="147"/>
      <c r="R56" s="36"/>
      <c r="S56" s="36"/>
    </row>
    <row r="57" spans="1:19" x14ac:dyDescent="0.3">
      <c r="A57" s="119">
        <v>8</v>
      </c>
      <c r="B57" s="121" t="s">
        <v>18</v>
      </c>
      <c r="C57" s="118">
        <v>54683718.509999998</v>
      </c>
      <c r="D57" s="118">
        <v>80411072.961599991</v>
      </c>
      <c r="E57" s="116">
        <v>135094791.4716</v>
      </c>
      <c r="F57" s="118">
        <f>SUM(F58:F62)</f>
        <v>50436580.700000003</v>
      </c>
      <c r="G57" s="118">
        <f>SUM(G58:G62)</f>
        <v>83003267.504000008</v>
      </c>
      <c r="H57" s="116">
        <f t="shared" si="1"/>
        <v>133439848.20400001</v>
      </c>
      <c r="I57" s="151"/>
      <c r="J57" s="151"/>
      <c r="K57" s="152"/>
      <c r="L57" s="147"/>
      <c r="M57" s="147"/>
      <c r="N57" s="147"/>
      <c r="O57" s="36"/>
      <c r="P57" s="36"/>
      <c r="Q57" s="147"/>
      <c r="R57" s="36"/>
      <c r="S57" s="36"/>
    </row>
    <row r="58" spans="1:19" x14ac:dyDescent="0.3">
      <c r="A58" s="119" t="s">
        <v>110</v>
      </c>
      <c r="B58" s="127" t="s">
        <v>212</v>
      </c>
      <c r="C58" s="117">
        <v>0</v>
      </c>
      <c r="D58" s="117">
        <v>0</v>
      </c>
      <c r="E58" s="116">
        <v>0</v>
      </c>
      <c r="F58" s="117">
        <v>0</v>
      </c>
      <c r="G58" s="117">
        <v>0</v>
      </c>
      <c r="H58" s="116">
        <f t="shared" si="1"/>
        <v>0</v>
      </c>
      <c r="I58" s="151"/>
      <c r="J58" s="151"/>
      <c r="K58" s="152"/>
      <c r="L58" s="147"/>
      <c r="M58" s="147"/>
      <c r="N58" s="147"/>
      <c r="O58" s="36"/>
      <c r="P58" s="36"/>
      <c r="Q58" s="147"/>
      <c r="R58" s="36"/>
      <c r="S58" s="36"/>
    </row>
    <row r="59" spans="1:19" x14ac:dyDescent="0.3">
      <c r="A59" s="119" t="s">
        <v>111</v>
      </c>
      <c r="B59" s="127" t="s">
        <v>213</v>
      </c>
      <c r="C59" s="117">
        <v>7740070.8300000001</v>
      </c>
      <c r="D59" s="117">
        <v>11096558.568399999</v>
      </c>
      <c r="E59" s="116">
        <v>18836629.398400001</v>
      </c>
      <c r="F59" s="117">
        <v>5626344.3499999996</v>
      </c>
      <c r="G59" s="117">
        <v>11591765.3737</v>
      </c>
      <c r="H59" s="116">
        <f t="shared" si="1"/>
        <v>17218109.723700002</v>
      </c>
      <c r="I59" s="151"/>
      <c r="J59" s="151"/>
      <c r="K59" s="152"/>
      <c r="L59" s="147"/>
      <c r="M59" s="147"/>
      <c r="N59" s="147"/>
      <c r="O59" s="36"/>
      <c r="P59" s="36"/>
      <c r="Q59" s="147"/>
      <c r="R59" s="36"/>
      <c r="S59" s="36"/>
    </row>
    <row r="60" spans="1:19" x14ac:dyDescent="0.3">
      <c r="A60" s="119" t="s">
        <v>112</v>
      </c>
      <c r="B60" s="127" t="s">
        <v>19</v>
      </c>
      <c r="C60" s="117">
        <v>0</v>
      </c>
      <c r="D60" s="117">
        <v>0</v>
      </c>
      <c r="E60" s="116">
        <v>0</v>
      </c>
      <c r="F60" s="117">
        <v>0</v>
      </c>
      <c r="G60" s="117">
        <v>0</v>
      </c>
      <c r="H60" s="116">
        <f t="shared" si="1"/>
        <v>0</v>
      </c>
      <c r="I60" s="151"/>
      <c r="J60" s="151"/>
      <c r="K60" s="152"/>
      <c r="L60" s="147"/>
      <c r="M60" s="147"/>
      <c r="N60" s="147"/>
      <c r="O60" s="36"/>
      <c r="P60" s="36"/>
      <c r="Q60" s="147"/>
      <c r="R60" s="36"/>
      <c r="S60" s="36"/>
    </row>
    <row r="61" spans="1:19" x14ac:dyDescent="0.3">
      <c r="A61" s="119" t="s">
        <v>113</v>
      </c>
      <c r="B61" s="127" t="s">
        <v>214</v>
      </c>
      <c r="C61" s="117">
        <v>38585697.479999997</v>
      </c>
      <c r="D61" s="117">
        <v>69314514.393199995</v>
      </c>
      <c r="E61" s="116">
        <v>107900211.8732</v>
      </c>
      <c r="F61" s="117">
        <v>35142604.259999998</v>
      </c>
      <c r="G61" s="117">
        <v>71411502.1303</v>
      </c>
      <c r="H61" s="116">
        <f t="shared" si="1"/>
        <v>106554106.39030001</v>
      </c>
      <c r="I61" s="151"/>
      <c r="J61" s="151"/>
      <c r="K61" s="152"/>
      <c r="L61" s="147"/>
      <c r="M61" s="147"/>
      <c r="N61" s="147"/>
      <c r="O61" s="36"/>
      <c r="P61" s="36"/>
      <c r="Q61" s="147"/>
      <c r="R61" s="36"/>
      <c r="S61" s="36"/>
    </row>
    <row r="62" spans="1:19" x14ac:dyDescent="0.3">
      <c r="A62" s="119" t="s">
        <v>114</v>
      </c>
      <c r="B62" s="127" t="s">
        <v>28</v>
      </c>
      <c r="C62" s="117">
        <v>8357950.2000000002</v>
      </c>
      <c r="D62" s="117">
        <v>0</v>
      </c>
      <c r="E62" s="116">
        <v>8357950.2000000002</v>
      </c>
      <c r="F62" s="117">
        <v>9667632.0899999999</v>
      </c>
      <c r="G62" s="117">
        <v>0</v>
      </c>
      <c r="H62" s="116">
        <f t="shared" si="1"/>
        <v>9667632.0899999999</v>
      </c>
      <c r="I62" s="151"/>
      <c r="J62" s="151"/>
      <c r="K62" s="152"/>
      <c r="L62" s="147"/>
      <c r="M62" s="147"/>
      <c r="N62" s="147"/>
      <c r="O62" s="36"/>
      <c r="P62" s="36"/>
      <c r="Q62" s="147"/>
      <c r="R62" s="36"/>
      <c r="S62" s="36"/>
    </row>
    <row r="63" spans="1:19" x14ac:dyDescent="0.3">
      <c r="A63" s="119">
        <v>9</v>
      </c>
      <c r="B63" s="121" t="s">
        <v>29</v>
      </c>
      <c r="C63" s="118">
        <v>8225185.0300000003</v>
      </c>
      <c r="D63" s="118">
        <v>242224.70800000001</v>
      </c>
      <c r="E63" s="116">
        <v>8467409.7379999999</v>
      </c>
      <c r="F63" s="118">
        <f>SUM(F64:F67)</f>
        <v>8442898.6099999994</v>
      </c>
      <c r="G63" s="118">
        <f>SUM(G64:G67)</f>
        <v>240194.96100000001</v>
      </c>
      <c r="H63" s="116">
        <f t="shared" si="1"/>
        <v>8683093.5709999986</v>
      </c>
      <c r="I63" s="151"/>
      <c r="J63" s="151"/>
      <c r="K63" s="152"/>
      <c r="L63" s="147"/>
      <c r="M63" s="147"/>
      <c r="N63" s="147"/>
      <c r="O63" s="36"/>
      <c r="P63" s="36"/>
      <c r="Q63" s="147"/>
      <c r="R63" s="36"/>
      <c r="S63" s="36"/>
    </row>
    <row r="64" spans="1:19" x14ac:dyDescent="0.3">
      <c r="A64" s="119" t="s">
        <v>115</v>
      </c>
      <c r="B64" s="127" t="s">
        <v>7</v>
      </c>
      <c r="C64" s="117">
        <v>0</v>
      </c>
      <c r="D64" s="117">
        <v>0</v>
      </c>
      <c r="E64" s="116">
        <v>0</v>
      </c>
      <c r="F64" s="117">
        <v>0</v>
      </c>
      <c r="G64" s="117">
        <v>0</v>
      </c>
      <c r="H64" s="116">
        <f t="shared" si="1"/>
        <v>0</v>
      </c>
      <c r="I64" s="151"/>
      <c r="J64" s="151"/>
      <c r="K64" s="152"/>
      <c r="L64" s="147"/>
      <c r="M64" s="147"/>
      <c r="N64" s="147"/>
      <c r="O64" s="36"/>
      <c r="P64" s="36"/>
      <c r="Q64" s="147"/>
      <c r="R64" s="36"/>
      <c r="S64" s="36"/>
    </row>
    <row r="65" spans="1:19" x14ac:dyDescent="0.3">
      <c r="A65" s="119" t="s">
        <v>116</v>
      </c>
      <c r="B65" s="127" t="s">
        <v>14</v>
      </c>
      <c r="C65" s="117">
        <v>8112405.0300000003</v>
      </c>
      <c r="D65" s="117">
        <v>0</v>
      </c>
      <c r="E65" s="116">
        <v>8112405.0300000003</v>
      </c>
      <c r="F65" s="117">
        <v>8334197.6100000003</v>
      </c>
      <c r="G65" s="117">
        <v>0</v>
      </c>
      <c r="H65" s="116">
        <f t="shared" si="1"/>
        <v>8334197.6100000003</v>
      </c>
      <c r="I65" s="151"/>
      <c r="J65" s="151"/>
      <c r="K65" s="152"/>
      <c r="L65" s="147"/>
      <c r="M65" s="147"/>
      <c r="N65" s="147"/>
      <c r="O65" s="36"/>
      <c r="P65" s="36"/>
      <c r="Q65" s="147"/>
      <c r="R65" s="36"/>
      <c r="S65" s="36"/>
    </row>
    <row r="66" spans="1:19" x14ac:dyDescent="0.3">
      <c r="A66" s="119" t="s">
        <v>117</v>
      </c>
      <c r="B66" s="127" t="s">
        <v>30</v>
      </c>
      <c r="C66" s="117">
        <v>112780</v>
      </c>
      <c r="D66" s="117">
        <v>242224.70800000001</v>
      </c>
      <c r="E66" s="116">
        <v>355004.70799999998</v>
      </c>
      <c r="F66" s="117">
        <v>108701</v>
      </c>
      <c r="G66" s="117">
        <v>240194.96100000001</v>
      </c>
      <c r="H66" s="116">
        <f t="shared" si="1"/>
        <v>348895.96100000001</v>
      </c>
      <c r="I66" s="151"/>
      <c r="J66" s="151"/>
      <c r="K66" s="152"/>
      <c r="L66" s="147"/>
      <c r="M66" s="147"/>
      <c r="N66" s="147"/>
      <c r="O66" s="36"/>
      <c r="P66" s="36"/>
      <c r="Q66" s="147"/>
      <c r="R66" s="36"/>
      <c r="S66" s="36"/>
    </row>
    <row r="67" spans="1:19" x14ac:dyDescent="0.3">
      <c r="A67" s="119" t="s">
        <v>118</v>
      </c>
      <c r="B67" s="127" t="s">
        <v>15</v>
      </c>
      <c r="C67" s="117">
        <v>0</v>
      </c>
      <c r="D67" s="117">
        <v>0</v>
      </c>
      <c r="E67" s="116">
        <v>0</v>
      </c>
      <c r="F67" s="117">
        <v>0</v>
      </c>
      <c r="G67" s="117">
        <v>0</v>
      </c>
      <c r="H67" s="116">
        <f t="shared" si="1"/>
        <v>0</v>
      </c>
      <c r="I67" s="151"/>
      <c r="J67" s="151"/>
      <c r="K67" s="152"/>
      <c r="L67" s="147"/>
      <c r="M67" s="147"/>
      <c r="N67" s="147"/>
      <c r="O67" s="36"/>
      <c r="P67" s="36"/>
      <c r="Q67" s="147"/>
      <c r="R67" s="36"/>
      <c r="S67" s="36"/>
    </row>
    <row r="68" spans="1:19" x14ac:dyDescent="0.3">
      <c r="A68" s="119">
        <v>10</v>
      </c>
      <c r="B68" s="121" t="s">
        <v>163</v>
      </c>
      <c r="C68" s="155">
        <v>1190695988.8585999</v>
      </c>
      <c r="D68" s="155">
        <v>3193317216.5258002</v>
      </c>
      <c r="E68" s="156">
        <v>4384013205.3844004</v>
      </c>
      <c r="F68" s="155">
        <f>F6+F27+F35+F39+F43+F48+F53+F57+F63</f>
        <v>1278317808.6629</v>
      </c>
      <c r="G68" s="155">
        <f>G6+G27+G35+G39+G43+G48+G53+G57+G63</f>
        <v>3525256665.587101</v>
      </c>
      <c r="H68" s="156">
        <f>F68+G68</f>
        <v>4803574474.250001</v>
      </c>
      <c r="I68" s="151"/>
      <c r="J68" s="151"/>
      <c r="K68" s="152"/>
      <c r="L68" s="147"/>
      <c r="M68" s="147"/>
      <c r="N68" s="147"/>
      <c r="O68" s="36"/>
      <c r="P68" s="36"/>
      <c r="Q68" s="147"/>
      <c r="R68" s="36"/>
      <c r="S68" s="36"/>
    </row>
    <row r="70" spans="1:19" x14ac:dyDescent="0.3">
      <c r="A70" s="29" t="str">
        <f>'RC'!A42</f>
        <v>*</v>
      </c>
      <c r="B70" s="29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1" spans="1:19" x14ac:dyDescent="0.3">
      <c r="A71" s="29" t="s">
        <v>221</v>
      </c>
      <c r="B71" s="29" t="s">
        <v>222</v>
      </c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  <ignoredErrors>
    <ignoredError sqref="F13:F25 G13:G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zoomScaleNormal="100" workbookViewId="0">
      <selection activeCell="H12" sqref="H12"/>
    </sheetView>
  </sheetViews>
  <sheetFormatPr defaultColWidth="9.109375" defaultRowHeight="13.8" x14ac:dyDescent="0.3"/>
  <cols>
    <col min="1" max="1" width="5.33203125" style="28" customWidth="1"/>
    <col min="2" max="2" width="59.6640625" style="28" customWidth="1"/>
    <col min="3" max="4" width="17.6640625" style="28" customWidth="1"/>
    <col min="5" max="5" width="13.44140625" style="28" customWidth="1"/>
    <col min="6" max="6" width="12.109375" style="28" customWidth="1"/>
    <col min="7" max="16384" width="9.109375" style="28"/>
  </cols>
  <sheetData>
    <row r="2" spans="1:6" x14ac:dyDescent="0.3">
      <c r="A2" s="5" t="s">
        <v>120</v>
      </c>
      <c r="B2" s="31" t="str">
        <f>'RC'!B1</f>
        <v>სს ბანკი რესპუბლიკა</v>
      </c>
      <c r="C2" s="2"/>
      <c r="D2" s="43"/>
    </row>
    <row r="3" spans="1:6" x14ac:dyDescent="0.3">
      <c r="A3" s="5" t="s">
        <v>132</v>
      </c>
      <c r="B3" s="136">
        <f>'RC'!B2</f>
        <v>42825</v>
      </c>
      <c r="C3" s="2"/>
      <c r="D3" s="44"/>
    </row>
    <row r="4" spans="1:6" ht="15" thickBot="1" x14ac:dyDescent="0.35">
      <c r="B4" s="45" t="s">
        <v>224</v>
      </c>
      <c r="C4" s="2"/>
      <c r="D4" s="46"/>
    </row>
    <row r="5" spans="1:6" ht="48.6" x14ac:dyDescent="0.35">
      <c r="A5" s="47"/>
      <c r="B5" s="48"/>
      <c r="C5" s="49" t="s">
        <v>135</v>
      </c>
      <c r="D5" s="50" t="s">
        <v>147</v>
      </c>
    </row>
    <row r="6" spans="1:6" x14ac:dyDescent="0.3">
      <c r="A6" s="51"/>
      <c r="B6" s="52" t="s">
        <v>33</v>
      </c>
      <c r="C6" s="53"/>
      <c r="D6" s="54"/>
    </row>
    <row r="7" spans="1:6" x14ac:dyDescent="0.3">
      <c r="A7" s="51">
        <v>1</v>
      </c>
      <c r="B7" s="55" t="s">
        <v>179</v>
      </c>
      <c r="C7" s="157">
        <v>0.10962978353265958</v>
      </c>
      <c r="D7" s="158">
        <v>0.10626253501145833</v>
      </c>
      <c r="F7" s="138"/>
    </row>
    <row r="8" spans="1:6" x14ac:dyDescent="0.3">
      <c r="A8" s="51">
        <v>2</v>
      </c>
      <c r="B8" s="55" t="s">
        <v>180</v>
      </c>
      <c r="C8" s="157">
        <v>0.13955315112248914</v>
      </c>
      <c r="D8" s="158">
        <v>0.13463870494468566</v>
      </c>
      <c r="F8" s="138"/>
    </row>
    <row r="9" spans="1:6" x14ac:dyDescent="0.3">
      <c r="A9" s="51">
        <v>3</v>
      </c>
      <c r="B9" s="56" t="s">
        <v>41</v>
      </c>
      <c r="C9" s="157">
        <v>1.1622075520834574</v>
      </c>
      <c r="D9" s="158">
        <v>1.1724542451689257</v>
      </c>
      <c r="F9" s="138"/>
    </row>
    <row r="10" spans="1:6" x14ac:dyDescent="0.3">
      <c r="A10" s="51">
        <v>4</v>
      </c>
      <c r="B10" s="56" t="s">
        <v>37</v>
      </c>
      <c r="C10" s="157"/>
      <c r="D10" s="158"/>
      <c r="F10" s="138"/>
    </row>
    <row r="11" spans="1:6" x14ac:dyDescent="0.3">
      <c r="A11" s="51"/>
      <c r="B11" s="57" t="s">
        <v>31</v>
      </c>
      <c r="C11" s="157"/>
      <c r="D11" s="158"/>
      <c r="F11" s="138"/>
    </row>
    <row r="12" spans="1:6" ht="27.6" x14ac:dyDescent="0.3">
      <c r="A12" s="51">
        <v>5</v>
      </c>
      <c r="B12" s="56" t="s">
        <v>38</v>
      </c>
      <c r="C12" s="157">
        <v>8.6163289346204916E-2</v>
      </c>
      <c r="D12" s="158">
        <v>9.518155687326682E-2</v>
      </c>
      <c r="F12" s="138"/>
    </row>
    <row r="13" spans="1:6" x14ac:dyDescent="0.3">
      <c r="A13" s="51">
        <v>6</v>
      </c>
      <c r="B13" s="56" t="s">
        <v>50</v>
      </c>
      <c r="C13" s="157">
        <v>3.8463250144815213E-2</v>
      </c>
      <c r="D13" s="158">
        <v>3.9858697640676254E-2</v>
      </c>
      <c r="F13" s="138"/>
    </row>
    <row r="14" spans="1:6" x14ac:dyDescent="0.3">
      <c r="A14" s="51">
        <v>7</v>
      </c>
      <c r="B14" s="56" t="s">
        <v>39</v>
      </c>
      <c r="C14" s="157">
        <v>4.6120474377870362E-2</v>
      </c>
      <c r="D14" s="158">
        <v>4.4113777526873073E-2</v>
      </c>
      <c r="F14" s="138"/>
    </row>
    <row r="15" spans="1:6" x14ac:dyDescent="0.3">
      <c r="A15" s="51">
        <v>8</v>
      </c>
      <c r="B15" s="56" t="s">
        <v>40</v>
      </c>
      <c r="C15" s="157">
        <v>4.7700039201389703E-2</v>
      </c>
      <c r="D15" s="158">
        <v>5.5322859232590567E-2</v>
      </c>
      <c r="F15" s="138"/>
    </row>
    <row r="16" spans="1:6" x14ac:dyDescent="0.3">
      <c r="A16" s="51">
        <v>9</v>
      </c>
      <c r="B16" s="56" t="s">
        <v>35</v>
      </c>
      <c r="C16" s="157">
        <v>4.4974202227198723E-2</v>
      </c>
      <c r="D16" s="158">
        <v>3.1030545252195049E-2</v>
      </c>
      <c r="F16" s="138"/>
    </row>
    <row r="17" spans="1:6" x14ac:dyDescent="0.3">
      <c r="A17" s="51">
        <v>10</v>
      </c>
      <c r="B17" s="56" t="s">
        <v>36</v>
      </c>
      <c r="C17" s="157">
        <v>0.2991449530548897</v>
      </c>
      <c r="D17" s="158">
        <v>0.21893281527334213</v>
      </c>
      <c r="F17" s="138"/>
    </row>
    <row r="18" spans="1:6" x14ac:dyDescent="0.3">
      <c r="A18" s="51"/>
      <c r="B18" s="57" t="s">
        <v>42</v>
      </c>
      <c r="C18" s="157"/>
      <c r="D18" s="158"/>
      <c r="F18" s="138"/>
    </row>
    <row r="19" spans="1:6" x14ac:dyDescent="0.3">
      <c r="A19" s="51">
        <v>11</v>
      </c>
      <c r="B19" s="56" t="s">
        <v>43</v>
      </c>
      <c r="C19" s="157">
        <v>2.682494481543015E-2</v>
      </c>
      <c r="D19" s="158">
        <v>3.6201302857962248E-2</v>
      </c>
      <c r="F19" s="138"/>
    </row>
    <row r="20" spans="1:6" x14ac:dyDescent="0.3">
      <c r="A20" s="51">
        <v>12</v>
      </c>
      <c r="B20" s="56" t="s">
        <v>44</v>
      </c>
      <c r="C20" s="157">
        <v>4.34035245826042E-2</v>
      </c>
      <c r="D20" s="158">
        <v>4.8847300496925802E-2</v>
      </c>
      <c r="F20" s="138"/>
    </row>
    <row r="21" spans="1:6" x14ac:dyDescent="0.3">
      <c r="A21" s="51">
        <v>13</v>
      </c>
      <c r="B21" s="56" t="s">
        <v>45</v>
      </c>
      <c r="C21" s="157">
        <v>0.56286743417316387</v>
      </c>
      <c r="D21" s="158">
        <v>0.62741069660647175</v>
      </c>
      <c r="F21" s="138"/>
    </row>
    <row r="22" spans="1:6" x14ac:dyDescent="0.3">
      <c r="A22" s="51">
        <v>14</v>
      </c>
      <c r="B22" s="56" t="s">
        <v>46</v>
      </c>
      <c r="C22" s="157">
        <v>0.54386699386299731</v>
      </c>
      <c r="D22" s="158">
        <v>0.58175755074212221</v>
      </c>
      <c r="F22" s="138"/>
    </row>
    <row r="23" spans="1:6" x14ac:dyDescent="0.3">
      <c r="A23" s="51">
        <v>15</v>
      </c>
      <c r="B23" s="56" t="s">
        <v>47</v>
      </c>
      <c r="C23" s="157">
        <v>-3.1618586681031416E-2</v>
      </c>
      <c r="D23" s="158">
        <v>-3.999574695624235E-3</v>
      </c>
      <c r="F23" s="138"/>
    </row>
    <row r="24" spans="1:6" x14ac:dyDescent="0.3">
      <c r="A24" s="51"/>
      <c r="B24" s="57" t="s">
        <v>32</v>
      </c>
      <c r="C24" s="157"/>
      <c r="D24" s="158"/>
      <c r="F24" s="138"/>
    </row>
    <row r="25" spans="1:6" x14ac:dyDescent="0.3">
      <c r="A25" s="51">
        <v>16</v>
      </c>
      <c r="B25" s="56" t="s">
        <v>34</v>
      </c>
      <c r="C25" s="157">
        <v>0.1584489827365837</v>
      </c>
      <c r="D25" s="158">
        <v>0.16804892303867039</v>
      </c>
      <c r="F25" s="138"/>
    </row>
    <row r="26" spans="1:6" ht="27.6" x14ac:dyDescent="0.3">
      <c r="A26" s="51">
        <v>17</v>
      </c>
      <c r="B26" s="56" t="s">
        <v>48</v>
      </c>
      <c r="C26" s="157">
        <v>0.66585777952275538</v>
      </c>
      <c r="D26" s="158">
        <v>0.71180109952182302</v>
      </c>
      <c r="F26" s="138"/>
    </row>
    <row r="27" spans="1:6" ht="14.4" thickBot="1" x14ac:dyDescent="0.35">
      <c r="A27" s="58">
        <v>18</v>
      </c>
      <c r="B27" s="59" t="s">
        <v>49</v>
      </c>
      <c r="C27" s="159">
        <v>0.23276495422927604</v>
      </c>
      <c r="D27" s="160">
        <v>0.30133921213574627</v>
      </c>
      <c r="F27" s="138"/>
    </row>
    <row r="28" spans="1:6" x14ac:dyDescent="0.3">
      <c r="A28" s="60"/>
      <c r="B28" s="61"/>
      <c r="C28" s="60"/>
      <c r="D28" s="60"/>
    </row>
    <row r="29" spans="1:6" x14ac:dyDescent="0.3">
      <c r="A29" s="28" t="str">
        <f>'RC'!A42</f>
        <v>*</v>
      </c>
      <c r="B29" s="28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60"/>
    </row>
    <row r="30" spans="1:6" x14ac:dyDescent="0.3">
      <c r="A30" s="60"/>
      <c r="B30" s="26"/>
      <c r="C30" s="60"/>
      <c r="D30" s="60"/>
    </row>
    <row r="31" spans="1:6" x14ac:dyDescent="0.3">
      <c r="A31" s="60"/>
      <c r="B31" s="26"/>
      <c r="C31" s="62"/>
      <c r="D31" s="60"/>
    </row>
    <row r="32" spans="1:6" x14ac:dyDescent="0.3">
      <c r="A32" s="60"/>
      <c r="B32" s="61"/>
      <c r="C32" s="60"/>
      <c r="D32" s="60"/>
    </row>
    <row r="33" spans="1:5" x14ac:dyDescent="0.3">
      <c r="A33" s="60"/>
      <c r="B33" s="61"/>
      <c r="C33" s="60"/>
      <c r="D33" s="60"/>
    </row>
    <row r="34" spans="1:5" x14ac:dyDescent="0.3">
      <c r="A34" s="60"/>
      <c r="B34" s="61"/>
      <c r="C34" s="60"/>
      <c r="D34" s="60"/>
    </row>
    <row r="35" spans="1:5" x14ac:dyDescent="0.3">
      <c r="A35" s="60"/>
      <c r="B35" s="61"/>
      <c r="C35" s="60"/>
      <c r="D35" s="60"/>
    </row>
    <row r="36" spans="1:5" x14ac:dyDescent="0.3">
      <c r="A36" s="60"/>
      <c r="B36" s="61"/>
      <c r="C36" s="60"/>
      <c r="D36" s="60"/>
    </row>
    <row r="37" spans="1:5" x14ac:dyDescent="0.3">
      <c r="A37" s="60"/>
      <c r="B37" s="61"/>
      <c r="C37" s="62"/>
      <c r="D37" s="60"/>
    </row>
    <row r="38" spans="1:5" x14ac:dyDescent="0.3">
      <c r="C38" s="60"/>
      <c r="D38" s="60"/>
      <c r="E38" s="60"/>
    </row>
    <row r="39" spans="1:5" x14ac:dyDescent="0.3">
      <c r="C39" s="62"/>
      <c r="D39" s="60"/>
      <c r="E39" s="60"/>
    </row>
    <row r="40" spans="1:5" x14ac:dyDescent="0.3">
      <c r="C40" s="60"/>
      <c r="D40" s="60"/>
      <c r="E40" s="60"/>
    </row>
    <row r="41" spans="1:5" x14ac:dyDescent="0.3">
      <c r="B41" s="63"/>
      <c r="C41" s="62"/>
      <c r="D41" s="60"/>
      <c r="E41" s="60"/>
    </row>
    <row r="42" spans="1:5" x14ac:dyDescent="0.3">
      <c r="B42" s="64"/>
      <c r="C42" s="60"/>
      <c r="D42" s="60"/>
      <c r="E42" s="60"/>
    </row>
    <row r="43" spans="1:5" x14ac:dyDescent="0.3">
      <c r="C43" s="60"/>
      <c r="D43" s="60"/>
      <c r="E43" s="60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F24" sqref="F24"/>
    </sheetView>
  </sheetViews>
  <sheetFormatPr defaultColWidth="9.109375" defaultRowHeight="13.8" x14ac:dyDescent="0.3"/>
  <cols>
    <col min="1" max="1" width="7.6640625" style="28" bestFit="1" customWidth="1"/>
    <col min="2" max="2" width="55" style="28" customWidth="1"/>
    <col min="3" max="3" width="21.88671875" style="28" customWidth="1"/>
    <col min="4" max="16384" width="9.109375" style="28"/>
  </cols>
  <sheetData>
    <row r="1" spans="1:3" x14ac:dyDescent="0.3">
      <c r="A1" s="5" t="s">
        <v>120</v>
      </c>
      <c r="B1" s="28" t="str">
        <f>'RC'!B1</f>
        <v>სს ბანკი რესპუბლიკა</v>
      </c>
      <c r="C1" s="31"/>
    </row>
    <row r="2" spans="1:3" x14ac:dyDescent="0.3">
      <c r="A2" s="5" t="s">
        <v>132</v>
      </c>
      <c r="B2" s="137">
        <f>'RC'!B2</f>
        <v>42825</v>
      </c>
      <c r="C2" s="38"/>
    </row>
    <row r="3" spans="1:3" ht="29.4" thickBot="1" x14ac:dyDescent="0.35">
      <c r="A3" s="61"/>
      <c r="B3" s="65" t="s">
        <v>54</v>
      </c>
      <c r="C3" s="66"/>
    </row>
    <row r="4" spans="1:3" x14ac:dyDescent="0.3">
      <c r="A4" s="47"/>
      <c r="B4" s="168" t="s">
        <v>52</v>
      </c>
      <c r="C4" s="169"/>
    </row>
    <row r="5" spans="1:3" x14ac:dyDescent="0.3">
      <c r="A5" s="51">
        <v>1</v>
      </c>
      <c r="B5" s="170" t="s">
        <v>226</v>
      </c>
      <c r="C5" s="171"/>
    </row>
    <row r="6" spans="1:3" x14ac:dyDescent="0.3">
      <c r="A6" s="51">
        <v>2</v>
      </c>
      <c r="B6" s="170" t="s">
        <v>227</v>
      </c>
      <c r="C6" s="171"/>
    </row>
    <row r="7" spans="1:3" x14ac:dyDescent="0.3">
      <c r="A7" s="51">
        <v>3</v>
      </c>
      <c r="B7" s="170" t="s">
        <v>228</v>
      </c>
      <c r="C7" s="171"/>
    </row>
    <row r="8" spans="1:3" x14ac:dyDescent="0.3">
      <c r="A8" s="51">
        <v>4</v>
      </c>
      <c r="B8" s="172" t="s">
        <v>230</v>
      </c>
      <c r="C8" s="173"/>
    </row>
    <row r="9" spans="1:3" x14ac:dyDescent="0.3">
      <c r="A9" s="51">
        <v>5</v>
      </c>
      <c r="B9" s="170" t="s">
        <v>229</v>
      </c>
      <c r="C9" s="171"/>
    </row>
    <row r="10" spans="1:3" x14ac:dyDescent="0.3">
      <c r="A10" s="51"/>
      <c r="B10" s="174" t="s">
        <v>53</v>
      </c>
      <c r="C10" s="171"/>
    </row>
    <row r="11" spans="1:3" x14ac:dyDescent="0.3">
      <c r="A11" s="51">
        <v>1</v>
      </c>
      <c r="B11" s="172" t="s">
        <v>231</v>
      </c>
      <c r="C11" s="173"/>
    </row>
    <row r="12" spans="1:3" x14ac:dyDescent="0.3">
      <c r="A12" s="51">
        <v>2</v>
      </c>
      <c r="B12" s="172" t="s">
        <v>228</v>
      </c>
      <c r="C12" s="173"/>
    </row>
    <row r="13" spans="1:3" x14ac:dyDescent="0.3">
      <c r="A13" s="51">
        <v>3</v>
      </c>
      <c r="B13" s="172" t="s">
        <v>230</v>
      </c>
      <c r="C13" s="173"/>
    </row>
    <row r="14" spans="1:3" x14ac:dyDescent="0.3">
      <c r="A14" s="51">
        <v>4</v>
      </c>
      <c r="B14" s="172" t="s">
        <v>232</v>
      </c>
      <c r="C14" s="173"/>
    </row>
    <row r="15" spans="1:3" x14ac:dyDescent="0.3">
      <c r="A15" s="51">
        <v>5</v>
      </c>
      <c r="B15" s="172" t="s">
        <v>233</v>
      </c>
      <c r="C15" s="173"/>
    </row>
    <row r="16" spans="1:3" x14ac:dyDescent="0.3">
      <c r="A16" s="51">
        <v>6</v>
      </c>
      <c r="B16" s="170" t="s">
        <v>235</v>
      </c>
      <c r="C16" s="171"/>
    </row>
    <row r="17" spans="1:3" x14ac:dyDescent="0.3">
      <c r="A17" s="51">
        <v>7</v>
      </c>
      <c r="B17" s="170"/>
      <c r="C17" s="171"/>
    </row>
    <row r="18" spans="1:3" x14ac:dyDescent="0.3">
      <c r="A18" s="51">
        <v>8</v>
      </c>
      <c r="B18" s="170"/>
      <c r="C18" s="171"/>
    </row>
    <row r="19" spans="1:3" ht="36.75" customHeight="1" x14ac:dyDescent="0.3">
      <c r="A19" s="51"/>
      <c r="B19" s="174" t="s">
        <v>51</v>
      </c>
      <c r="C19" s="175"/>
    </row>
    <row r="20" spans="1:3" x14ac:dyDescent="0.3">
      <c r="A20" s="51">
        <v>1</v>
      </c>
      <c r="B20" s="67" t="s">
        <v>234</v>
      </c>
      <c r="C20" s="68">
        <v>1</v>
      </c>
    </row>
    <row r="21" spans="1:3" x14ac:dyDescent="0.3">
      <c r="A21" s="51">
        <v>2</v>
      </c>
      <c r="B21" s="67"/>
      <c r="C21" s="68"/>
    </row>
    <row r="22" spans="1:3" x14ac:dyDescent="0.3">
      <c r="A22" s="51">
        <v>3</v>
      </c>
      <c r="B22" s="67"/>
      <c r="C22" s="68"/>
    </row>
    <row r="23" spans="1:3" x14ac:dyDescent="0.3">
      <c r="A23" s="51">
        <v>4</v>
      </c>
      <c r="B23" s="67"/>
      <c r="C23" s="68"/>
    </row>
    <row r="24" spans="1:3" x14ac:dyDescent="0.3">
      <c r="A24" s="51">
        <v>5</v>
      </c>
      <c r="B24" s="67"/>
      <c r="C24" s="68"/>
    </row>
    <row r="25" spans="1:3" x14ac:dyDescent="0.3">
      <c r="A25" s="51">
        <v>6</v>
      </c>
      <c r="B25" s="67"/>
      <c r="C25" s="68"/>
    </row>
    <row r="26" spans="1:3" ht="51.75" customHeight="1" x14ac:dyDescent="0.3">
      <c r="A26" s="51"/>
      <c r="B26" s="176" t="s">
        <v>119</v>
      </c>
      <c r="C26" s="177"/>
    </row>
    <row r="27" spans="1:3" x14ac:dyDescent="0.3">
      <c r="A27" s="51">
        <v>1</v>
      </c>
      <c r="B27" s="67"/>
      <c r="C27" s="68"/>
    </row>
    <row r="28" spans="1:3" x14ac:dyDescent="0.3">
      <c r="A28" s="51">
        <v>2</v>
      </c>
      <c r="B28" s="67"/>
      <c r="C28" s="68"/>
    </row>
    <row r="29" spans="1:3" ht="14.4" thickBot="1" x14ac:dyDescent="0.35">
      <c r="A29" s="58">
        <v>3</v>
      </c>
      <c r="B29" s="69"/>
      <c r="C29" s="70"/>
    </row>
    <row r="31" spans="1:3" ht="24" customHeight="1" x14ac:dyDescent="0.3">
      <c r="B31" s="178"/>
      <c r="C31" s="178"/>
    </row>
  </sheetData>
  <mergeCells count="18">
    <mergeCell ref="B19:C19"/>
    <mergeCell ref="B26:C26"/>
    <mergeCell ref="B31:C31"/>
    <mergeCell ref="B13:C13"/>
    <mergeCell ref="B14:C14"/>
    <mergeCell ref="B15:C15"/>
    <mergeCell ref="B16:C16"/>
    <mergeCell ref="B17:C17"/>
    <mergeCell ref="B18:C18"/>
    <mergeCell ref="B4:C4"/>
    <mergeCell ref="B5:C5"/>
    <mergeCell ref="B6:C6"/>
    <mergeCell ref="B7:C7"/>
    <mergeCell ref="B12:C12"/>
    <mergeCell ref="B10:C10"/>
    <mergeCell ref="B9:C9"/>
    <mergeCell ref="B8:C8"/>
    <mergeCell ref="B11:C11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5Dmzzwt0QL6YHp4rB6x3mEiZN9d5mtPNTwZNXc/SOWE=</DigestValue>
    </Reference>
    <Reference Type="http://www.w3.org/2000/09/xmldsig#Object" URI="#idOfficeObject">
      <DigestMethod Algorithm="http://www.w3.org/2001/04/xmlenc#sha256"/>
      <DigestValue>ktUpE98zlVzgji67s9d0nTUKdV1rfL43aw5R2EE6YKM=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FLjSW9fdFz61FjJISvLHIuQv3lEJvGu46/TiuZHvNWQ=</DigestValue>
    </Reference>
  </SignedInfo>
  <SignatureValue>19ozayRSgVV478r+HAXnK6tGA1TfXXJrFTdpEUKAWd4rwnDRUSUjSAeEoin7hVv8gAKQqkaUMfim
BhMHMceLkzwGYYW6N01fN9FFLVfz9Mf3B5ER1IoVwvF9abAOmPkjZJcHLQi2ALpeL2hIJFuCgOq+
Wq+Z8oY7sjL1keMR0gJkP9nEyJb0sou5jjWU683ru5NWnaeiZE7fnmORDgNmi/+h5jKX9dc4Xb89
TVrMnj0HMOTGK4VltLZoP1fVqjVSK5lHV/niMB6SUn8Fi05oec7XYUjoQDg2wiFPlu8mWxDhdMdh
9tBMcuGH7Qu9dZ0H5ifipgMOgQorendssuVjtw==</SignatureValue>
  <KeyInfo>
    <X509Data>
      <X509Certificate>MIIGVDCCBTygAwIBAgIKPViWHQACAAAcnzANBgkqhkiG9w0BAQsFADBKMRIwEAYKCZImiZPyLGQBGRYCZ2UxEzARBgoJkiaJk/IsZAEZFgNuYmcxHzAdBgNVBAMTFk5CRyBDbGFzcyAyIElOVCBTdWIgQ0EwHhcNMTcwMjAzMDkwMjE2WhcNMTkwMjAzMDkwMjE2WjBSMS8wLQYDVQQKEyZCYW5rIFJFUFVCTElDIFNvY2lldGF0ZSBHZW5lcmFsZSBHcm91cDEfMB0GA1UEAxMWQkJSIC0gS2V0ZXZhbiBUZXZ6YWR6ZTCCASIwDQYJKoZIhvcNAQEBBQADggEPADCCAQoCggEBAPEqyCOWD2+nPxr4WMBg89YUW9Q3mF1vlLB9FzT6nNfScpZejZ4kYiAFHShOSTXvkxWb/oU3y9/OcyzOi9+c5ovK0EDqu6rk652NvyWyunuDADoJp121DEU7HDCsWIjB/saD28l/X8ZCjo7QQ+9UexRrO+iFmXl4FzwTlDcHu/9VF52FK4pE7jDT5Mpdvx4WYm/At4rRC8gV0dRw00JyBNJde5AYYNhCOCdPrO7nP4L0cc/wZTNmU2rG1/jwOF2IpDpLHw1oaV3tc5J3eh7UWbe4ir/ebqguD2r2ZfQcSaRYlW0IPRPaU7u06gMIcf2VuIRtucIfvn6+LXP9UV3UX8ECAwEAAaOCAzIwggMuMDwGCSsGAQQBgjcVBwQvMC0GJSsGAQQBgjcVCOayYION9USGgZkJg7ihSoO+hHEEg8SRM4SDiF0CAWQCAR0wHQYDVR0lBBYwFAYIKwYBBQUHAwIGCCsGAQUFBwMEMAsGA1UdDwQEAwIHgDAnBgkrBgEEAYI3FQoEGjAYMAoGCCsGAQUFBwMCMAoGCCsGAQUFBwMEMB0GA1UdDgQWBBR5s71LANg0RFknjqCacaUbRF4JT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Ug5YyE3ovHxOSdBua9BK+6nCq5QfIH9+wDcqfN/6XcIVX/G3yAwqiIatSQDy2bKIv3TzbRlBmkTS6qbBgBxd0DQ1jMbnxV71+E8H+GYgpzkZLBaboLZwjUXqSj/AIjQive+FPWuOfO1HTdvQakWSFHR9tqv6SXf6OJO/PmFlwtt1X02kH58ILDeCS0QsqBSLPO28tDsl1Nk5Rco80gXIP/JMv/0yz4NF4rCIW+cSaBJqVrM/imkk4CKZM/J55alafvNUPK1HNc9VEMsPpJjslFwRFVNK7oaTBrBJ8SWQSyZ32gQSFyUNAcK7WrROXRgxoURhrplMRNJE6/PIhGarb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bugH7OdMCwRGf8ytr/rVSgnpC7gcuPMTsGY7HvFIaGo=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ZNIuV7VnKB95RvOky1Dt+ul8lz0+DJMCWxAey5oux80=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GXhVGE4v+3D6JJLFYAC7cJS/VrG8ziNRtm5I0jDkonc=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GXhVGE4v+3D6JJLFYAC7cJS/VrG8ziNRtm5I0jDkonc=</DigestValue>
      </Reference>
      <Reference URI="/xl/sharedStrings.xml?ContentType=application/vnd.openxmlformats-officedocument.spreadsheetml.sharedStrings+xml">
        <DigestMethod Algorithm="http://www.w3.org/2001/04/xmlenc#sha256"/>
        <DigestValue>cUMm+QI/qX8JDZBn3SML32t+FykUVfuMaYVLJqpWzBM=</DigestValue>
      </Reference>
      <Reference URI="/xl/styles.xml?ContentType=application/vnd.openxmlformats-officedocument.spreadsheetml.styles+xml">
        <DigestMethod Algorithm="http://www.w3.org/2001/04/xmlenc#sha256"/>
        <DigestValue>kyfweP2tdrRuQAKobZANKk6AoEdE3t9yWhVvsZlhi1o=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zw9my5ku7Uw11ekJphxvcgIMZVuwiNsTdMhZxD06MxQ=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1Ck0NuRPjF3btm21P3v88FtVVrr6i+bXlfqBdoQ4XKs=</DigestValue>
      </Reference>
      <Reference URI="/xl/worksheets/sheet2.xml?ContentType=application/vnd.openxmlformats-officedocument.spreadsheetml.worksheet+xml">
        <DigestMethod Algorithm="http://www.w3.org/2001/04/xmlenc#sha256"/>
        <DigestValue>8lWrhgP6rVwZCMr85I8hv6rbRtbR6mxC70tUyTssEYo=</DigestValue>
      </Reference>
      <Reference URI="/xl/worksheets/sheet3.xml?ContentType=application/vnd.openxmlformats-officedocument.spreadsheetml.worksheet+xml">
        <DigestMethod Algorithm="http://www.w3.org/2001/04/xmlenc#sha256"/>
        <DigestValue>uI3em1TvZo4ja/bPVkwiOADvQebuW7iQt19G95ymJ5o=</DigestValue>
      </Reference>
      <Reference URI="/xl/worksheets/sheet4.xml?ContentType=application/vnd.openxmlformats-officedocument.spreadsheetml.worksheet+xml">
        <DigestMethod Algorithm="http://www.w3.org/2001/04/xmlenc#sha256"/>
        <DigestValue>B6wXEt/UmrS1QYXhXdFpvNhO0hxLANmbYRbS+zMZ3UE=</DigestValue>
      </Reference>
      <Reference URI="/xl/worksheets/sheet5.xml?ContentType=application/vnd.openxmlformats-officedocument.spreadsheetml.worksheet+xml">
        <DigestMethod Algorithm="http://www.w3.org/2001/04/xmlenc#sha256"/>
        <DigestValue>Lukm85yVoOchGxmzAuJfCy4xuT8knEG+YT6H0o9j4Zw=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2017-04-27T13:47:53Z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For NBG</SignatureComments>
          <WindowsVersion>6.1</WindowsVersion>
          <OfficeVersion>15.0</OfficeVersion>
          <ApplicationVersion>15.0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2017-04-27T13:47:53Z</xd:SigningTime>
          <xd:SigningCertificate>
            <xd:Cert>
              <xd:CertDigest>
                <DigestMethod Algorithm="http://www.w3.org/2001/04/xmlenc#sha256"/>
                <DigestValue>X1HuaEf0YyA5Z5um66RqtcMomcqldnaIS4mhthXxh6c=</DigestValue>
              </xd:CertDigest>
              <xd:IssuerSerial>
                <X509IssuerName>CN=NBG Class 2 INT Sub CA, DC=nbg, DC=ge</X509IssuerName>
                <X509SerialNumber>289698485735423402319007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nGUzsOGql4F2z4+zqVGkw0h41TkM99Z5IB/ALDfUsLA=</DigestValue>
    </Reference>
    <Reference Type="http://www.w3.org/2000/09/xmldsig#Object" URI="#idOfficeObject">
      <DigestMethod Algorithm="http://www.w3.org/2001/04/xmlenc#sha256"/>
      <DigestValue>ktUpE98zlVzgji67s9d0nTUKdV1rfL43aw5R2EE6YKM=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2tc1rkVGDS5uKIxs2OMbjETEewDojhN5QhDmRXLl3xo=</DigestValue>
    </Reference>
  </SignedInfo>
  <SignatureValue>YMlxugpGaSh1oQmTvgDGLCJ9S8jFF8KVVI1+fKU6FKFLVbclJaSdff/pH7VwJts2pDd7PhFHk3YD
DITdpI0UQaS/9U1K6U8CQBvZq0njMHi0ne8b48IELoU+aQVpvtv6kGL5iYf7PP/2mikdAlHB5adK
71weUpngOBQkZ3eKq+F9wvOdgEb0EbAma0mCkVn65okkKTFL47Mli2cxPIj3dr2V1DsWMgJUD1PU
J4N0xkLSWz8eCCUtPAKSufvwYbX7aZubnqm26DT1COk1LIHIyDmxX8zgUiTigHvgpoD8TSTUslVl
kheajC9idE4Fk1HICrt5ybTpx8nT+vk8r4/GFA==</SignatureValue>
  <KeyInfo>
    <X509Data>
      <X509Certificate>MIIGUjCCBTqgAwIBAgIKeu8JuQACAAAc2DANBgkqhkiG9w0BAQsFADBKMRIwEAYKCZImiZPyLGQBGRYCZ2UxEzARBgoJkiaJk/IsZAEZFgNuYmcxHzAdBgNVBAMTFk5CRyBDbGFzcyAyIElOVCBTdWIgQ0EwHhcNMTcwMjE1MDgwMzM1WhcNMTkwMjE1MDgwMzM1WjBQMS8wLQYDVQQKEyZCYW5rIFJFUFVCTElDIFNvY2lldGF0ZSBHZW5lcmFsZSBHcm91cDEdMBsGA1UEAxMUQkJSIC0gTWFpYSBQYWNoa29yaWEwggEiMA0GCSqGSIb3DQEBAQUAA4IBDwAwggEKAoIBAQDS5pXZ3/isW/zL0Cec3xpjIxfFSNkut62OCsagxNaVgFmNy8GHxl6BkznT7sWMTtyy0NuWbfOFmsvRJgvdKmC1FYxV/f3+eJZc6nVjK4QQ/3QF5wAo0Q7LPbzewcHErtVMLlvGz6Ev6Hx9frHlE1ev8T3oL149AuZQZUA7Sjtx3l1MWCPHnfZOQcuN35w1vR4NuVECh0Im0HE05v+n1t/TXG6QwGjfytvL0eQFiS8Ga0bWjhZbA81P6SbkRcfMZpGj4LbAKQwEmF39xacgd8/VmnUG+Gd6vkWWYs8lEAPByx9fNJeAaCxUDpZqBUE8t4i659vqWOTsUvksOhomFXUdAgMBAAGjggMyMIIDLjA8BgkrBgEEAYI3FQcELzAtBiUrBgEEAYI3FQjmsmCDjfVEhoGZCYO4oUqDvoRxBIHPkBGGr54RAgFkAgEbMB0GA1UdJQQWMBQGCCsGAQUFBwMCBggrBgEFBQcDBDALBgNVHQ8EBAMCB4AwJwYJKwYBBAGCNxUKBBowGDAKBggrBgEFBQcDAjAKBggrBgEFBQcDBDAdBgNVHQ4EFgQUS0yYL/YdzJ7svpe9JEcMkBmhTuo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GUfMd3btYggEpVQuM+NuU9lGIal9kLI4KxB5cDFyw9G5r2C1l6U1xoqU1UPrmEThYS39HzCJVDW5Lhummvnw6Jt7ra94c6B6V/xpkg54Rf5gD89bOmXq/lTYGZOuQFkQwuRVOKVu0u+ZG3lB7DDE7PKQjsorJC9+yZrfN4ZMFHSv7DcRxHzlv6xu/+Ptvf2V+Q03pzCBJ/BjRrcKNzBqviQxMOwRLC+42glnpntCveGOsFaWHO9+D90lkRdTgLwR4I002eEStedgj407Yk9CTT59ytlaOcmw+Yw+9mxYfCYIy58MZeFg2+bbCAX4UF50uVB3ybKdxUD/Y57JoHuZ8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bugH7OdMCwRGf8ytr/rVSgnpC7gcuPMTsGY7HvFIaGo=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ZNIuV7VnKB95RvOky1Dt+ul8lz0+DJMCWxAey5oux80=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GXhVGE4v+3D6JJLFYAC7cJS/VrG8ziNRtm5I0jDkonc=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GXhVGE4v+3D6JJLFYAC7cJS/VrG8ziNRtm5I0jDkonc=</DigestValue>
      </Reference>
      <Reference URI="/xl/sharedStrings.xml?ContentType=application/vnd.openxmlformats-officedocument.spreadsheetml.sharedStrings+xml">
        <DigestMethod Algorithm="http://www.w3.org/2001/04/xmlenc#sha256"/>
        <DigestValue>cUMm+QI/qX8JDZBn3SML32t+FykUVfuMaYVLJqpWzBM=</DigestValue>
      </Reference>
      <Reference URI="/xl/styles.xml?ContentType=application/vnd.openxmlformats-officedocument.spreadsheetml.styles+xml">
        <DigestMethod Algorithm="http://www.w3.org/2001/04/xmlenc#sha256"/>
        <DigestValue>kyfweP2tdrRuQAKobZANKk6AoEdE3t9yWhVvsZlhi1o=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zw9my5ku7Uw11ekJphxvcgIMZVuwiNsTdMhZxD06MxQ=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1Ck0NuRPjF3btm21P3v88FtVVrr6i+bXlfqBdoQ4XKs=</DigestValue>
      </Reference>
      <Reference URI="/xl/worksheets/sheet2.xml?ContentType=application/vnd.openxmlformats-officedocument.spreadsheetml.worksheet+xml">
        <DigestMethod Algorithm="http://www.w3.org/2001/04/xmlenc#sha256"/>
        <DigestValue>8lWrhgP6rVwZCMr85I8hv6rbRtbR6mxC70tUyTssEYo=</DigestValue>
      </Reference>
      <Reference URI="/xl/worksheets/sheet3.xml?ContentType=application/vnd.openxmlformats-officedocument.spreadsheetml.worksheet+xml">
        <DigestMethod Algorithm="http://www.w3.org/2001/04/xmlenc#sha256"/>
        <DigestValue>uI3em1TvZo4ja/bPVkwiOADvQebuW7iQt19G95ymJ5o=</DigestValue>
      </Reference>
      <Reference URI="/xl/worksheets/sheet4.xml?ContentType=application/vnd.openxmlformats-officedocument.spreadsheetml.worksheet+xml">
        <DigestMethod Algorithm="http://www.w3.org/2001/04/xmlenc#sha256"/>
        <DigestValue>B6wXEt/UmrS1QYXhXdFpvNhO0hxLANmbYRbS+zMZ3UE=</DigestValue>
      </Reference>
      <Reference URI="/xl/worksheets/sheet5.xml?ContentType=application/vnd.openxmlformats-officedocument.spreadsheetml.worksheet+xml">
        <DigestMethod Algorithm="http://www.w3.org/2001/04/xmlenc#sha256"/>
        <DigestValue>Lukm85yVoOchGxmzAuJfCy4xuT8knEG+YT6H0o9j4Zw=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2017-04-27T13:48:40Z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For NBG</SignatureComments>
          <WindowsVersion>6.1</WindowsVersion>
          <OfficeVersion>15.0</OfficeVersion>
          <ApplicationVersion>15.0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2017-04-27T13:48:40Z</xd:SigningTime>
          <xd:SigningCertificate>
            <xd:Cert>
              <xd:CertDigest>
                <DigestMethod Algorithm="http://www.w3.org/2001/04/xmlenc#sha256"/>
                <DigestValue>ZWW+BS1EECfjnZghBNOfQYZJjKKTcEmhwXcyK5UwziE=</DigestValue>
              </xd:CertDigest>
              <xd:IssuerSerial>
                <X509IssuerName>CN=NBG Class 2 INT Sub CA, DC=nbg, DC=ge</X509IssuerName>
                <X509SerialNumber>580538183334938921671896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maiap</cp:lastModifiedBy>
  <cp:lastPrinted>2009-04-27T12:27:12Z</cp:lastPrinted>
  <dcterms:created xsi:type="dcterms:W3CDTF">2006-03-24T12:21:33Z</dcterms:created>
  <dcterms:modified xsi:type="dcterms:W3CDTF">2017-04-27T13:47:36Z</dcterms:modified>
  <cp:category>Banking Supervision</cp:category>
</cp:coreProperties>
</file>