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erver3\folder_all\Private\Accounting\NBG Forms 2016\09 2016\"/>
    </mc:Choice>
  </mc:AlternateContent>
  <bookViews>
    <workbookView xWindow="0" yWindow="45" windowWidth="15030" windowHeight="8385" activeTab="4"/>
  </bookViews>
  <sheets>
    <sheet name="RC" sheetId="1" r:id="rId1"/>
    <sheet name="RI" sheetId="3" r:id="rId2"/>
    <sheet name="RC-O" sheetId="2" r:id="rId3"/>
    <sheet name="ratio" sheetId="4" r:id="rId4"/>
    <sheet name="info" sheetId="5" r:id="rId5"/>
  </sheets>
  <definedNames>
    <definedName name="_xlnm.Print_Area" localSheetId="3">ratio!$A$1:$D$29</definedName>
  </definedNames>
  <calcPr calcId="152511"/>
</workbook>
</file>

<file path=xl/calcChain.xml><?xml version="1.0" encoding="utf-8"?>
<calcChain xmlns="http://schemas.openxmlformats.org/spreadsheetml/2006/main">
  <c r="G13" i="2" l="1"/>
  <c r="B2" i="5" l="1"/>
  <c r="B1" i="5"/>
  <c r="B3" i="4"/>
  <c r="B2" i="4"/>
  <c r="B2" i="2"/>
  <c r="B1" i="2"/>
  <c r="B3" i="3"/>
  <c r="B2" i="3"/>
  <c r="B29" i="4" l="1"/>
  <c r="A29" i="4"/>
  <c r="B70" i="2"/>
  <c r="A70" i="2"/>
  <c r="B70" i="3"/>
  <c r="A70" i="3"/>
  <c r="H67" i="2" l="1"/>
  <c r="H66" i="2"/>
  <c r="H65" i="2"/>
  <c r="H64" i="2"/>
  <c r="G63" i="2"/>
  <c r="F63" i="2"/>
  <c r="H63" i="2" s="1"/>
  <c r="H62" i="2"/>
  <c r="H61" i="2"/>
  <c r="H60" i="2"/>
  <c r="H59" i="2"/>
  <c r="H58" i="2"/>
  <c r="G57" i="2"/>
  <c r="F57" i="2"/>
  <c r="H56" i="2"/>
  <c r="H55" i="2"/>
  <c r="H54" i="2"/>
  <c r="G53" i="2"/>
  <c r="F53" i="2"/>
  <c r="H53" i="2" s="1"/>
  <c r="H52" i="2"/>
  <c r="H51" i="2"/>
  <c r="H50" i="2"/>
  <c r="H49" i="2"/>
  <c r="G48" i="2"/>
  <c r="F48" i="2"/>
  <c r="H47" i="2"/>
  <c r="H46" i="2"/>
  <c r="H45" i="2"/>
  <c r="H44" i="2"/>
  <c r="G43" i="2"/>
  <c r="F43" i="2"/>
  <c r="H42" i="2"/>
  <c r="H41" i="2"/>
  <c r="H40" i="2"/>
  <c r="G39" i="2"/>
  <c r="F39" i="2"/>
  <c r="H38" i="2"/>
  <c r="H37" i="2"/>
  <c r="H36" i="2"/>
  <c r="G35" i="2"/>
  <c r="F35" i="2"/>
  <c r="H35" i="2" s="1"/>
  <c r="H34" i="2"/>
  <c r="H33" i="2"/>
  <c r="H32" i="2"/>
  <c r="H31" i="2"/>
  <c r="H30" i="2"/>
  <c r="H29" i="2"/>
  <c r="H28" i="2"/>
  <c r="G27" i="2"/>
  <c r="F27" i="2"/>
  <c r="H26" i="2"/>
  <c r="H25" i="2"/>
  <c r="H24" i="2"/>
  <c r="H23" i="2"/>
  <c r="H22" i="2"/>
  <c r="H21" i="2"/>
  <c r="H20" i="2"/>
  <c r="H19" i="2"/>
  <c r="H18" i="2"/>
  <c r="H17" i="2"/>
  <c r="G16" i="2"/>
  <c r="F16" i="2"/>
  <c r="H16" i="2" s="1"/>
  <c r="H15" i="2"/>
  <c r="H14" i="2"/>
  <c r="F13" i="2"/>
  <c r="H12" i="2"/>
  <c r="H11" i="2"/>
  <c r="H10" i="2"/>
  <c r="G9" i="2"/>
  <c r="F9" i="2"/>
  <c r="H8" i="2"/>
  <c r="H7" i="2"/>
  <c r="H39" i="2" l="1"/>
  <c r="H27" i="2"/>
  <c r="H9" i="2"/>
  <c r="H13" i="2"/>
  <c r="H43" i="2"/>
  <c r="H48" i="2"/>
  <c r="H57" i="2"/>
  <c r="F6" i="2"/>
  <c r="F68" i="2" s="1"/>
  <c r="G6" i="2"/>
  <c r="G68" i="2" s="1"/>
  <c r="H6" i="2" l="1"/>
  <c r="H68" i="2"/>
</calcChain>
</file>

<file path=xl/sharedStrings.xml><?xml version="1.0" encoding="utf-8"?>
<sst xmlns="http://schemas.openxmlformats.org/spreadsheetml/2006/main" count="296" uniqueCount="235">
  <si>
    <t>მისაღებად მოსალოდნელი ფასიანი ქაღალდები</t>
  </si>
  <si>
    <t>ფასიანი ქაღალდები</t>
  </si>
  <si>
    <t>გაუნაღდებელი დოკუმენტები</t>
  </si>
  <si>
    <t>გასაყიდად განკუთვნილი ფასიანი ქაღალდები</t>
  </si>
  <si>
    <t>ვადაში გაუნაღდებელი დოკუმენტები ბანკის მიზეზით</t>
  </si>
  <si>
    <t>დანარჩენი ვალდებულებები</t>
  </si>
  <si>
    <t>ფიუჩერსული კონტრაქტები</t>
  </si>
  <si>
    <t>გაურჩეველი ფულიანი ამანათები</t>
  </si>
  <si>
    <t>აქცეპტები და ინდოსამენტები</t>
  </si>
  <si>
    <t>გაცემული გარანტიები</t>
  </si>
  <si>
    <t>ნაღდ ვალუტასთან დაკავშირებული ოპერაციები</t>
  </si>
  <si>
    <t>ფორვარდული სავალუტო ოპერაციები</t>
  </si>
  <si>
    <t>საპროცენტო განაკვეთის კონტრაქტები</t>
  </si>
  <si>
    <t>ოფციონები</t>
  </si>
  <si>
    <t>მცირეფასიანი ინვენტარი</t>
  </si>
  <si>
    <t>სპეცლატარიის ანაზღაურება</t>
  </si>
  <si>
    <t>ძვირფასი ლითონები</t>
  </si>
  <si>
    <t>გაუნაღდებელი საწესდებო ფონდი</t>
  </si>
  <si>
    <t>ზარალში ჩამოწერილი ვალები</t>
  </si>
  <si>
    <t>ზარალში ჩამოწერილი ვალები 31.12.2000-მდე</t>
  </si>
  <si>
    <t>გირავნობის უზრუნველყოფის სახით გაცემული აქტივები</t>
  </si>
  <si>
    <t>სხვა პირობითი ვალდებულებები</t>
  </si>
  <si>
    <t>მესამე მხარის მიერ მიღებული ფინანსური ვალდებულებები</t>
  </si>
  <si>
    <t>მესამე მხარის კლიენტის ვალდებულება ბანკის მიმართ</t>
  </si>
  <si>
    <t>სხვა ქონება</t>
  </si>
  <si>
    <t>კონტრაქტები საქონელზე და სააქციო კაპიტალის შესახებ</t>
  </si>
  <si>
    <t>სვოპების ძირითადი თანხა</t>
  </si>
  <si>
    <t>ვადაში გაუნაღდებელი დოკუმენტები გადამხდელის მიზეზით</t>
  </si>
  <si>
    <t>ზარალში ჩამოწერილი სხვა აქტივები</t>
  </si>
  <si>
    <t>სხვა ფასეულობა და დოკუმენტები</t>
  </si>
  <si>
    <t>მკაცრი აღრიცხვის ბლანკები</t>
  </si>
  <si>
    <t>მოგება</t>
  </si>
  <si>
    <t>ლიკვიდობა</t>
  </si>
  <si>
    <t>კაპიტალი</t>
  </si>
  <si>
    <t xml:space="preserve">ლიკვიდური აქტივები / მთლიან აქტივებთან </t>
  </si>
  <si>
    <t xml:space="preserve">უკუგება საშუალო აქტივებზე (ROA) </t>
  </si>
  <si>
    <t xml:space="preserve">უკუგება საშუალო კაპიტალზე (ROE) </t>
  </si>
  <si>
    <t>ფულადი დივიდენდები / წმინდა მოგებასთან</t>
  </si>
  <si>
    <t>მთლიანი საპროცენტო შემოსავლები / საშუალო წლიურ აქტივებთან</t>
  </si>
  <si>
    <t>საოპერაციო შედეგი / საშუალო წლიურ აქტივებთან</t>
  </si>
  <si>
    <t xml:space="preserve"> წმინდა საპროცენტო მარჟა</t>
  </si>
  <si>
    <t>რისკის მიხედვით შეწონილი აქტივები / მთლიან აქტივებთან</t>
  </si>
  <si>
    <t>აქტივების ხარისხი</t>
  </si>
  <si>
    <t>უმოქმედო სესხები / მთლიან სესხებთან</t>
  </si>
  <si>
    <t>სშდრ / მთლიან სესხებთან</t>
  </si>
  <si>
    <t xml:space="preserve">უცხოური ვალუტით არსებული სესხები / მთლიან სესხებთან </t>
  </si>
  <si>
    <t xml:space="preserve">უცხოური ვალუტით არსებული აქტივები / მთლიან აქტივებთან </t>
  </si>
  <si>
    <t>მთლიანი სესხების წლიური ზრდის ტემპი</t>
  </si>
  <si>
    <t>უცხოური ვალუტით არსებული ვალდებულებები / მთლიან ვალდებულებებთან</t>
  </si>
  <si>
    <t>მიმდინარე და მოთხოვნამდე დეპოზიტები / მთლიან აქტივებთან</t>
  </si>
  <si>
    <t>მთლიანი საპროცენტო ხარჯები / საშუალო წლიურ აქტივებთან</t>
  </si>
  <si>
    <t>საწესდებო კაპიტალის 1% და მეტი წილის მფლობელი აქციონერების ჩამონათვალი წილების მითითებით</t>
  </si>
  <si>
    <t>სამეთვალყურეო საბჭოს შემადგენლობა</t>
  </si>
  <si>
    <t>დირექტორთა საბჭოს შემადგენლობა</t>
  </si>
  <si>
    <t>ინფორმაცია ბანკის სამეთვალყურეო საბჭოს, დირექტორატის და აქციონერთა შესახებ</t>
  </si>
  <si>
    <t>მიღებული დივიდენდები</t>
  </si>
  <si>
    <t>მოგება (ზარალი) დილინგური ფასიანი ქაღალდებიდან</t>
  </si>
  <si>
    <t>საპროცენტო შემოსავლები</t>
  </si>
  <si>
    <t>საპროცენტო და დისკონტური შემოსავლები ფასიანი ქაღალდებიდან</t>
  </si>
  <si>
    <t>არასაპროცენტო შემოსავლები</t>
  </si>
  <si>
    <t>მოგება (ზარალი) საინვესტიციო ფასიანი ქაღალდებიდან</t>
  </si>
  <si>
    <t>მთლიანი არასაპროცენტო შემოსავლები</t>
  </si>
  <si>
    <t>წმინდა საპროცენტო შემოსავალი</t>
  </si>
  <si>
    <t>წმინდა არასაპროცენტო შემოსავალი</t>
  </si>
  <si>
    <t>წმინდა მოგება დარეზერვებამდე</t>
  </si>
  <si>
    <t>წმინდა მოგება</t>
  </si>
  <si>
    <t>საპროცენტო შემოსავლები ბანკებიდან "ნოსტრო" ანგარიშებისა და დეპოზიტების მიხედვით</t>
  </si>
  <si>
    <t>საპროცენტო შემოსავლები სესხებიდან</t>
  </si>
  <si>
    <t>ბანკთაშორისი სესხებიდან</t>
  </si>
  <si>
    <t>ენერგეტიკის სექტორზე გაცემული სესხებიდან</t>
  </si>
  <si>
    <t>მშენებლობის სექტორზე გაცემული სესხებიდან</t>
  </si>
  <si>
    <t>სამთომომპოვებელ და გადამამუშავებელ სექტორზე გაცემული სესხებიდან</t>
  </si>
  <si>
    <t>ტრანსპორტისა და კავშირგაბმულობის სექტორზე გაცემული სესხებიდან</t>
  </si>
  <si>
    <t>ფიზიკურ პირებზე გაცემული სესხებიდან</t>
  </si>
  <si>
    <t>დანარჩენ სექტორზე გაცემული სესხებიდან</t>
  </si>
  <si>
    <t>სხვა საპროცენტო შემოსავლები</t>
  </si>
  <si>
    <t>მოთხოვნამდე დეპოზიტებზე გადახდილი პროცენტები</t>
  </si>
  <si>
    <t>ვადიან დეპოზიტებზე გადახდილი პროცენტები</t>
  </si>
  <si>
    <t>ნასესხებ სახსრებზე გადახდილი პროცენტები</t>
  </si>
  <si>
    <t>მოგება (ზარალი) სავალუტო სახსრების გადაფასებიდან</t>
  </si>
  <si>
    <t>სხვა არასაპროცენტო შემოსავლები</t>
  </si>
  <si>
    <t>ზარალი სესხების შესაძლო დანაკარგების მიხედვით</t>
  </si>
  <si>
    <t>ზარალი ინვესტიციების და ფასიანი ქაღალდების გაუფასურების შესაძლო დანაკარგების მიხედვით</t>
  </si>
  <si>
    <t>ზარალი სხვა აქტივების შესაძლო დანაკარგების მიხედვით</t>
  </si>
  <si>
    <t>მთლიანი ზარალი აქტივების შესაძლო დანაკარგების მიხედვით</t>
  </si>
  <si>
    <t>მოგების გადასახადი</t>
  </si>
  <si>
    <t>მოგება გადასახადის გადახდის შემდეგ</t>
  </si>
  <si>
    <t>საპროცენტო ხარჯები</t>
  </si>
  <si>
    <t>სხვა საპროცენტო ხარჯები</t>
  </si>
  <si>
    <t>მთლიანი საპროცენტო ხარჯები</t>
  </si>
  <si>
    <t>არასაპროცენტო ხარჯები</t>
  </si>
  <si>
    <t>სხვა საბანკო ოპერაციების მიხედვით გაწეული არასაპროცენტო ხარჯები</t>
  </si>
  <si>
    <t>ბანკის განვითარების, საკონსულტაციო და მარკეტინგის ხარჯები</t>
  </si>
  <si>
    <t>ბანკის პერსონალის ხარჯები</t>
  </si>
  <si>
    <t>ძირითადი საშუალებების საექსპლოატაციო ხარჯები</t>
  </si>
  <si>
    <t>ცვეთისა და ამორტიზაციის ხარჯები</t>
  </si>
  <si>
    <t>სხვა არასაპროცენტო ხარჯები</t>
  </si>
  <si>
    <t>მთლიანი არასაპროცენტო ხარჯები</t>
  </si>
  <si>
    <t>გაუთვალისწინებელი შემოსავლები (ხარჯები)</t>
  </si>
  <si>
    <t>პირობითი ვალდებულებები</t>
  </si>
  <si>
    <t>ტრასატის ვალდებულება ბანკის მიმართ</t>
  </si>
  <si>
    <t>კლიენტის ვალდებულება</t>
  </si>
  <si>
    <t>ფორმალური ვალდებულებები</t>
  </si>
  <si>
    <t>ფინანსურ ინსტრუმენტებზე დადებული ფორვარდული კონტრაქტები</t>
  </si>
  <si>
    <t>ფორვარდული კონტრაქტები</t>
  </si>
  <si>
    <t>აღებული ფინანსური ვალდებულებები</t>
  </si>
  <si>
    <t>N</t>
  </si>
  <si>
    <t>7.1</t>
  </si>
  <si>
    <t>7.2</t>
  </si>
  <si>
    <t>7.3</t>
  </si>
  <si>
    <t>8.1</t>
  </si>
  <si>
    <t>8.2</t>
  </si>
  <si>
    <t>8.3</t>
  </si>
  <si>
    <t>8.4</t>
  </si>
  <si>
    <t>8.5</t>
  </si>
  <si>
    <t>9.1</t>
  </si>
  <si>
    <t>9.2</t>
  </si>
  <si>
    <t>9.3</t>
  </si>
  <si>
    <t>9.4</t>
  </si>
  <si>
    <t>ბანკის ბენეფიცირების ჩამონათვალი, რომლებიც პირდაპირ და არაპირდაპირ ფლობენ აქციების 5%–ს ან მეტს წილების მითითებით</t>
  </si>
  <si>
    <t>ბანკი:</t>
  </si>
  <si>
    <t>ლარებით</t>
  </si>
  <si>
    <t>საერთო რეზერვები</t>
  </si>
  <si>
    <t>ბანკების დეპოზიტები</t>
  </si>
  <si>
    <t>ვადიანი დეპოზიტები</t>
  </si>
  <si>
    <t>საემისიო კაპიტალი</t>
  </si>
  <si>
    <t>ვალდებულებები</t>
  </si>
  <si>
    <t>სუბორდინირებული ვალდებულებები</t>
  </si>
  <si>
    <t>მთლიანი ვალდებულებები</t>
  </si>
  <si>
    <t>აქტივები</t>
  </si>
  <si>
    <t>მთლიანი აქტივები</t>
  </si>
  <si>
    <t>აქტივების გადაფასების რეზერვები</t>
  </si>
  <si>
    <t>თარიღი:</t>
  </si>
  <si>
    <t>ნაღდი ფული</t>
  </si>
  <si>
    <t>საკუთარი სავალო ფასიანი ქაღალდები</t>
  </si>
  <si>
    <t>საანგარიშგებო პერიოდი</t>
  </si>
  <si>
    <t>მიმდინარე დეპოზიტები (ანგარიშები)</t>
  </si>
  <si>
    <t>ფასიანი ქაღალდები დილინგური ოპერაციებისათვის</t>
  </si>
  <si>
    <t>საინვესტიციო ფასიანი ქაღალდები</t>
  </si>
  <si>
    <t>სააქციო კაპიტალი</t>
  </si>
  <si>
    <t>ჩვეულებრივი აქციები</t>
  </si>
  <si>
    <t>პრივილეგირებული აქციები</t>
  </si>
  <si>
    <t>მინუს: გამოსყიდული აქციები</t>
  </si>
  <si>
    <t>სულ სააქციო კაპიტალი</t>
  </si>
  <si>
    <t>მთლიანი ვალდებულებები და სააქციო კაპიტალი</t>
  </si>
  <si>
    <t>დასაკუთრებული უძრავი და მოძრავი ქონება</t>
  </si>
  <si>
    <t>ძირითადი საშუალებები და არამატერიალური აქტივები</t>
  </si>
  <si>
    <t>წინა წლის შესაბამისი პერიოდი</t>
  </si>
  <si>
    <t>ინვესტიციები საწესდებო კაპიტალში</t>
  </si>
  <si>
    <t>გაუნაწილებელი მოგება</t>
  </si>
  <si>
    <t>ფულადი სახსრები საქართველოს ეროვნულ ბანკში</t>
  </si>
  <si>
    <t>ფულადი სახსრები სხვა ბანკებში</t>
  </si>
  <si>
    <t>მთლიანი სესხები</t>
  </si>
  <si>
    <t>მინუს: სესხების შესაძლო დანაკარგების რეზერვი</t>
  </si>
  <si>
    <t>წმინდა სესხები</t>
  </si>
  <si>
    <t>დარიცხული მისაღები პროცენტები და დივიდენდები</t>
  </si>
  <si>
    <t>სხვა აქტივები</t>
  </si>
  <si>
    <t>მოთხოვნამდე დეპოზიტები</t>
  </si>
  <si>
    <t>ნასესხები სახსრები</t>
  </si>
  <si>
    <t>დარიცხული გადასახდელი პროცენტები და დივიდენდები</t>
  </si>
  <si>
    <t>სხვა ვალდებულებები</t>
  </si>
  <si>
    <t>ლარი</t>
  </si>
  <si>
    <t>უცხ.ვალუტა</t>
  </si>
  <si>
    <t>სულ</t>
  </si>
  <si>
    <t>ვაჭრობისა და მომსახურეობის სექტორზე გაცემული სესხებიდან</t>
  </si>
  <si>
    <t>სოფლის მეურნეობის და მეტყევეობის სექტორზე გაცემული სესხებიდან</t>
  </si>
  <si>
    <t>შემოსავლები ჯარიმებიდან/საურავებიდან კლიენტებისათვის მიცემული სესხების მიხედვით</t>
  </si>
  <si>
    <t>მთლიანი საპროცენტო შემოსავლები</t>
  </si>
  <si>
    <t>ბანკის დეპოზიტებზე გადახდილი პროცენტები</t>
  </si>
  <si>
    <t>საკუთარ სავალო ფასიან ქაღალდებზე გადახდილი პროცენტები</t>
  </si>
  <si>
    <t>წმინდა საკომისიო და სხვა შემოსავლები მომსახურეობის მიხედვით</t>
  </si>
  <si>
    <t xml:space="preserve"> საკომისიო და სხვა შემოსავლები გაწეული მომსახურეობის მიხედვით</t>
  </si>
  <si>
    <t xml:space="preserve"> საკომისიო და სხვა ხარჯები მიღებული მომსახურეობის მიხედვით</t>
  </si>
  <si>
    <t>მოგება (ზარალი) ვალუტის ყიდვა–გაყიდვის ოპერაციებიდან</t>
  </si>
  <si>
    <t>მოგება (ზარალი) ქონების გაყიდვიდან</t>
  </si>
  <si>
    <t>სხვა საბანკო ოპერაციებიდან მიღებული არასაპროცენტო შემოსავლები</t>
  </si>
  <si>
    <t>მოგება გადასახადის გადახდამდე და გაუთვალისწინებელ სემოსავალ–ხარჯებამდე</t>
  </si>
  <si>
    <t>უცხ. ვალუტა</t>
  </si>
  <si>
    <t>X</t>
  </si>
  <si>
    <t>პირველადი კაპიტალის კოეფიციენტი ≥ 7.2%</t>
  </si>
  <si>
    <t>საზედამხედველო კაპიტალის კოეფიციენტი ≥ 10.8%</t>
  </si>
  <si>
    <t>1.3.1</t>
  </si>
  <si>
    <t xml:space="preserve">                          თავდებობა, სოლიდარული პასუხისმგებლობა </t>
  </si>
  <si>
    <t>1.3.2</t>
  </si>
  <si>
    <t xml:space="preserve">                          გარანტია </t>
  </si>
  <si>
    <t>1.5.1</t>
  </si>
  <si>
    <t xml:space="preserve">                          ფულადი სახსრები</t>
  </si>
  <si>
    <t>1.5.2</t>
  </si>
  <si>
    <t xml:space="preserve">                          ძვირფასი ლითონები და ქვები</t>
  </si>
  <si>
    <t>1.5.3</t>
  </si>
  <si>
    <t xml:space="preserve">                          უძრავი ქონება:</t>
  </si>
  <si>
    <t>1.5.3.1</t>
  </si>
  <si>
    <t xml:space="preserve">                                                        საცხოვრებელი</t>
  </si>
  <si>
    <t>1.5.3.2</t>
  </si>
  <si>
    <t xml:space="preserve">                                                        კომერციული</t>
  </si>
  <si>
    <t>1.5.3.3</t>
  </si>
  <si>
    <t xml:space="preserve">                                                            კომპლექსური ტიპის უძრავი ქონება</t>
  </si>
  <si>
    <t>1.5.3.4</t>
  </si>
  <si>
    <t xml:space="preserve">                                                       მიწის ნაკვეთები (შენობა ნაგებობების გარეშე)</t>
  </si>
  <si>
    <t>1.5.3.5</t>
  </si>
  <si>
    <t xml:space="preserve">                                                       სხვა</t>
  </si>
  <si>
    <t>1.5.4</t>
  </si>
  <si>
    <t xml:space="preserve">                         მოძრავი ქონება</t>
  </si>
  <si>
    <t>1.5.5</t>
  </si>
  <si>
    <t xml:space="preserve">                         წილის გირავნობა</t>
  </si>
  <si>
    <t>1.5.6</t>
  </si>
  <si>
    <t xml:space="preserve">                         ფასიანი ქაღალდები  </t>
  </si>
  <si>
    <t>1.5.7</t>
  </si>
  <si>
    <t xml:space="preserve">                         სხვა</t>
  </si>
  <si>
    <t>ვალდებულებები ბანკში შესანახად განთავსებულ ქონებაზე</t>
  </si>
  <si>
    <t>საპროცენტო განაკვეთის სვოპის ძირითადი თანხა</t>
  </si>
  <si>
    <t>ფინანსურ ინსტრუმენტებზე დადებული ფიუძერსული კონტრაქტები</t>
  </si>
  <si>
    <t>სესხებზე მიუღებელი პროცენტები 31.12.2000-მდე</t>
  </si>
  <si>
    <t>სესხებზე მიუღებელი პროცენტები 01.01.2001–დან</t>
  </si>
  <si>
    <t>ზარალშ ჩამოწერილი ვალები 01.01.2001-დან</t>
  </si>
  <si>
    <t>ინფორმაცია არააუდირებულია, წარმოდგენილია საქართველოს ეროვნული ბანკის საანგარიშგებო მოთხოვნების მიხედვით</t>
  </si>
  <si>
    <t xml:space="preserve"> საბალანსო უწყისი *</t>
  </si>
  <si>
    <t>*</t>
  </si>
  <si>
    <t>მოგება - ზარალის უწყისი *</t>
  </si>
  <si>
    <t>მიღებული გარანტიები: **</t>
  </si>
  <si>
    <t>გირავნობის უზრუნველყოფის სახით მიღებული აქტივები: **</t>
  </si>
  <si>
    <t>**</t>
  </si>
  <si>
    <t>შეიცვალა „მიღებული გარანტიები“ (1.3) და „გირავნობის უზრუნველყოფის სახით მიღებული აქტივები“ (1.5) მუხლების აღრიცხვისა და წარმოდგენის წესი</t>
  </si>
  <si>
    <t>ბალანსგარეშე ანგარიშგების უწყისი *</t>
  </si>
  <si>
    <t>ეკონომიკური მაჩვენებლები *</t>
  </si>
  <si>
    <t>სს ბანკი რესპუბლიკა</t>
  </si>
  <si>
    <t xml:space="preserve">მარტინ ზაიმოვი </t>
  </si>
  <si>
    <t>პიერ კლუზელი</t>
  </si>
  <si>
    <t>მარია ლე პიკარ</t>
  </si>
  <si>
    <t>ანტუან გაბიზონი</t>
  </si>
  <si>
    <t>თამარა ქაქუჩაია</t>
  </si>
  <si>
    <t>რამაზ კუკულაძე</t>
  </si>
  <si>
    <t>ერიკ ჰაუსშილდ</t>
  </si>
  <si>
    <t>Societe  Generale</t>
  </si>
  <si>
    <t>EBRD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</si>
</sst>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mm/dd/yy"/>
    <numFmt numFmtId="165" formatCode="#,##0;[Red]#,##0"/>
    <numFmt numFmtId="166" formatCode="m/d/yy;@"/>
    <numFmt numFmtId="168" formatCode="_(* #,##0_);_(* \(#,##0\);_(* &quot;-&quot;??_);_(@_)"/>
  </numFmts>
  <fonts count="1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Sylfaen"/>
      <family val="1"/>
    </font>
    <font>
      <sz val="8"/>
      <name val="Sylfaen"/>
      <family val="1"/>
    </font>
    <font>
      <b/>
      <sz val="11"/>
      <name val="Sylfaen"/>
      <family val="1"/>
    </font>
    <font>
      <i/>
      <sz val="10"/>
      <name val="Sylfaen"/>
      <family val="1"/>
    </font>
    <font>
      <b/>
      <sz val="10"/>
      <name val="Sylfaen"/>
      <family val="1"/>
    </font>
    <font>
      <sz val="12"/>
      <name val="Sylfaen"/>
      <family val="1"/>
    </font>
    <font>
      <sz val="9"/>
      <name val="Sylfaen"/>
      <family val="1"/>
    </font>
    <font>
      <b/>
      <sz val="9"/>
      <name val="Sylfaen"/>
      <family val="1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u/>
      <sz val="1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0"/>
      <name val="Calibri"/>
      <family val="2"/>
      <scheme val="minor"/>
    </font>
    <font>
      <sz val="10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6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8" fillId="0" borderId="0"/>
  </cellStyleXfs>
  <cellXfs count="164">
    <xf numFmtId="0" fontId="0" fillId="0" borderId="0" xfId="0"/>
    <xf numFmtId="0" fontId="4" fillId="0" borderId="0" xfId="0" applyFont="1" applyFill="1" applyBorder="1" applyProtection="1"/>
    <xf numFmtId="0" fontId="5" fillId="0" borderId="0" xfId="0" applyFon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164" fontId="4" fillId="0" borderId="0" xfId="0" applyNumberFormat="1" applyFont="1" applyFill="1" applyBorder="1" applyAlignment="1" applyProtection="1">
      <alignment horizontal="left"/>
      <protection locked="0"/>
    </xf>
    <xf numFmtId="38" fontId="4" fillId="0" borderId="0" xfId="0" applyNumberFormat="1" applyFont="1" applyFill="1" applyBorder="1" applyProtection="1">
      <protection locked="0"/>
    </xf>
    <xf numFmtId="10" fontId="4" fillId="0" borderId="0" xfId="3" applyNumberFormat="1" applyFont="1" applyFill="1" applyBorder="1" applyProtection="1">
      <protection locked="0"/>
    </xf>
    <xf numFmtId="0" fontId="5" fillId="0" borderId="0" xfId="0" applyFont="1" applyFill="1" applyBorder="1" applyProtection="1"/>
    <xf numFmtId="0" fontId="6" fillId="0" borderId="0" xfId="0" applyFont="1" applyFill="1" applyBorder="1" applyAlignment="1" applyProtection="1">
      <alignment horizontal="left" vertical="center" indent="3"/>
    </xf>
    <xf numFmtId="0" fontId="7" fillId="0" borderId="0" xfId="0" applyFont="1" applyFill="1" applyBorder="1" applyProtection="1">
      <protection locked="0"/>
    </xf>
    <xf numFmtId="0" fontId="8" fillId="0" borderId="1" xfId="0" applyFont="1" applyFill="1" applyBorder="1" applyAlignment="1" applyProtection="1">
      <alignment horizontal="center" vertical="center"/>
    </xf>
    <xf numFmtId="0" fontId="4" fillId="0" borderId="2" xfId="0" applyFont="1" applyFill="1" applyBorder="1" applyProtection="1"/>
    <xf numFmtId="0" fontId="5" fillId="0" borderId="5" xfId="0" applyFont="1" applyFill="1" applyBorder="1" applyAlignment="1" applyProtection="1">
      <alignment horizontal="left" indent="1"/>
    </xf>
    <xf numFmtId="0" fontId="6" fillId="0" borderId="6" xfId="0" applyFont="1" applyFill="1" applyBorder="1" applyAlignment="1" applyProtection="1">
      <alignment horizont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left" indent="1"/>
    </xf>
    <xf numFmtId="38" fontId="4" fillId="2" borderId="7" xfId="0" applyNumberFormat="1" applyFont="1" applyFill="1" applyBorder="1" applyAlignment="1" applyProtection="1">
      <alignment horizontal="right"/>
    </xf>
    <xf numFmtId="38" fontId="4" fillId="2" borderId="8" xfId="0" applyNumberFormat="1" applyFont="1" applyFill="1" applyBorder="1" applyAlignment="1" applyProtection="1">
      <alignment horizontal="right"/>
    </xf>
    <xf numFmtId="38" fontId="8" fillId="2" borderId="9" xfId="0" applyNumberFormat="1" applyFont="1" applyFill="1" applyBorder="1" applyAlignment="1" applyProtection="1">
      <alignment horizontal="right"/>
    </xf>
    <xf numFmtId="0" fontId="4" fillId="0" borderId="6" xfId="0" applyFont="1" applyFill="1" applyBorder="1" applyAlignment="1" applyProtection="1">
      <alignment horizontal="left" indent="2"/>
    </xf>
    <xf numFmtId="0" fontId="8" fillId="0" borderId="6" xfId="0" applyFont="1" applyFill="1" applyBorder="1" applyAlignment="1" applyProtection="1"/>
    <xf numFmtId="38" fontId="4" fillId="0" borderId="7" xfId="0" applyNumberFormat="1" applyFont="1" applyFill="1" applyBorder="1" applyAlignment="1" applyProtection="1">
      <alignment horizontal="right"/>
      <protection locked="0"/>
    </xf>
    <xf numFmtId="38" fontId="4" fillId="0" borderId="8" xfId="0" applyNumberFormat="1" applyFont="1" applyFill="1" applyBorder="1" applyAlignment="1" applyProtection="1">
      <alignment horizontal="right"/>
      <protection locked="0"/>
    </xf>
    <xf numFmtId="38" fontId="8" fillId="0" borderId="9" xfId="0" applyNumberFormat="1" applyFont="1" applyFill="1" applyBorder="1" applyAlignment="1" applyProtection="1">
      <alignment horizontal="right"/>
      <protection locked="0"/>
    </xf>
    <xf numFmtId="38" fontId="4" fillId="2" borderId="7" xfId="0" applyNumberFormat="1" applyFont="1" applyFill="1" applyBorder="1" applyAlignment="1" applyProtection="1">
      <alignment horizontal="right"/>
      <protection locked="0"/>
    </xf>
    <xf numFmtId="0" fontId="5" fillId="0" borderId="10" xfId="0" applyFont="1" applyFill="1" applyBorder="1" applyAlignment="1" applyProtection="1">
      <alignment horizontal="left" indent="1"/>
    </xf>
    <xf numFmtId="0" fontId="8" fillId="0" borderId="11" xfId="0" applyFont="1" applyFill="1" applyBorder="1" applyAlignment="1" applyProtection="1"/>
    <xf numFmtId="38" fontId="4" fillId="2" borderId="12" xfId="0" applyNumberFormat="1" applyFont="1" applyFill="1" applyBorder="1" applyAlignment="1" applyProtection="1">
      <alignment horizontal="right"/>
    </xf>
    <xf numFmtId="38" fontId="4" fillId="2" borderId="13" xfId="0" applyNumberFormat="1" applyFont="1" applyFill="1" applyBorder="1" applyAlignment="1" applyProtection="1">
      <alignment horizontal="right"/>
    </xf>
    <xf numFmtId="38" fontId="8" fillId="2" borderId="14" xfId="0" applyNumberFormat="1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left"/>
      <protection locked="0"/>
    </xf>
    <xf numFmtId="165" fontId="4" fillId="0" borderId="0" xfId="0" applyNumberFormat="1" applyFont="1" applyFill="1" applyBorder="1" applyProtection="1">
      <protection locked="0"/>
    </xf>
    <xf numFmtId="0" fontId="4" fillId="0" borderId="0" xfId="0" applyFont="1"/>
    <xf numFmtId="0" fontId="4" fillId="0" borderId="0" xfId="0" applyFont="1" applyFill="1"/>
    <xf numFmtId="0" fontId="4" fillId="0" borderId="0" xfId="0" applyFont="1" applyFill="1" applyBorder="1"/>
    <xf numFmtId="0" fontId="4" fillId="0" borderId="0" xfId="0" applyFont="1" applyFill="1" applyBorder="1" applyAlignment="1" applyProtection="1">
      <alignment horizontal="left"/>
    </xf>
    <xf numFmtId="0" fontId="5" fillId="0" borderId="0" xfId="0" applyFont="1" applyFill="1" applyBorder="1"/>
    <xf numFmtId="0" fontId="6" fillId="0" borderId="0" xfId="0" applyFont="1" applyFill="1" applyBorder="1" applyAlignment="1">
      <alignment horizontal="left" vertical="center" indent="2"/>
    </xf>
    <xf numFmtId="0" fontId="7" fillId="0" borderId="0" xfId="0" applyFont="1" applyFill="1"/>
    <xf numFmtId="0" fontId="4" fillId="0" borderId="2" xfId="0" applyFont="1" applyFill="1" applyBorder="1"/>
    <xf numFmtId="0" fontId="4" fillId="0" borderId="0" xfId="0" applyFont="1" applyFill="1" applyProtection="1">
      <protection locked="0"/>
    </xf>
    <xf numFmtId="10" fontId="4" fillId="0" borderId="0" xfId="3" applyNumberFormat="1" applyFont="1" applyFill="1" applyProtection="1">
      <protection locked="0"/>
    </xf>
    <xf numFmtId="166" fontId="4" fillId="0" borderId="0" xfId="0" applyNumberFormat="1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>
      <alignment horizontal="left" indent="2"/>
    </xf>
    <xf numFmtId="0" fontId="8" fillId="0" borderId="1" xfId="1" applyFont="1" applyFill="1" applyBorder="1" applyAlignment="1" applyProtection="1">
      <alignment horizontal="center"/>
    </xf>
    <xf numFmtId="0" fontId="5" fillId="0" borderId="0" xfId="0" applyFont="1" applyFill="1"/>
    <xf numFmtId="0" fontId="4" fillId="0" borderId="0" xfId="0" applyFont="1" applyFill="1" applyAlignment="1">
      <alignment horizontal="left" vertical="center" indent="1"/>
    </xf>
    <xf numFmtId="0" fontId="4" fillId="0" borderId="0" xfId="0" applyFont="1" applyFill="1" applyBorder="1" applyAlignment="1" applyProtection="1">
      <alignment horizontal="right"/>
      <protection locked="0"/>
    </xf>
    <xf numFmtId="0" fontId="4" fillId="0" borderId="0" xfId="0" applyFont="1" applyFill="1" applyBorder="1" applyAlignment="1" applyProtection="1">
      <alignment horizontal="right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right"/>
    </xf>
    <xf numFmtId="0" fontId="4" fillId="0" borderId="1" xfId="0" applyFont="1" applyBorder="1"/>
    <xf numFmtId="0" fontId="8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 applyProtection="1">
      <alignment horizontal="center" wrapText="1"/>
    </xf>
    <xf numFmtId="0" fontId="9" fillId="0" borderId="4" xfId="0" applyFont="1" applyFill="1" applyBorder="1" applyAlignment="1" applyProtection="1">
      <alignment horizontal="center" wrapText="1"/>
    </xf>
    <xf numFmtId="0" fontId="4" fillId="0" borderId="5" xfId="0" applyFont="1" applyBorder="1"/>
    <xf numFmtId="0" fontId="8" fillId="0" borderId="7" xfId="2" applyFont="1" applyFill="1" applyBorder="1" applyAlignment="1">
      <alignment horizontal="left" vertical="center"/>
    </xf>
    <xf numFmtId="0" fontId="4" fillId="0" borderId="7" xfId="0" applyFont="1" applyBorder="1"/>
    <xf numFmtId="0" fontId="4" fillId="0" borderId="9" xfId="0" applyFont="1" applyBorder="1"/>
    <xf numFmtId="0" fontId="4" fillId="0" borderId="7" xfId="0" applyFont="1" applyFill="1" applyBorder="1" applyAlignment="1">
      <alignment horizontal="left"/>
    </xf>
    <xf numFmtId="10" fontId="4" fillId="0" borderId="7" xfId="3" applyNumberFormat="1" applyFont="1" applyBorder="1"/>
    <xf numFmtId="10" fontId="4" fillId="0" borderId="9" xfId="3" applyNumberFormat="1" applyFont="1" applyBorder="1"/>
    <xf numFmtId="0" fontId="4" fillId="0" borderId="7" xfId="0" applyFont="1" applyBorder="1" applyAlignment="1">
      <alignment wrapText="1"/>
    </xf>
    <xf numFmtId="0" fontId="8" fillId="0" borderId="7" xfId="0" applyFont="1" applyBorder="1" applyAlignment="1">
      <alignment wrapText="1"/>
    </xf>
    <xf numFmtId="10" fontId="4" fillId="0" borderId="7" xfId="3" applyNumberFormat="1" applyFont="1" applyFill="1" applyBorder="1"/>
    <xf numFmtId="0" fontId="4" fillId="0" borderId="10" xfId="0" applyFont="1" applyBorder="1"/>
    <xf numFmtId="0" fontId="4" fillId="0" borderId="12" xfId="0" applyFont="1" applyBorder="1" applyAlignment="1">
      <alignment wrapText="1"/>
    </xf>
    <xf numFmtId="10" fontId="4" fillId="0" borderId="12" xfId="3" applyNumberFormat="1" applyFont="1" applyBorder="1"/>
    <xf numFmtId="10" fontId="4" fillId="0" borderId="14" xfId="3" applyNumberFormat="1" applyFont="1" applyBorder="1"/>
    <xf numFmtId="0" fontId="4" fillId="0" borderId="0" xfId="0" applyFont="1" applyBorder="1"/>
    <xf numFmtId="0" fontId="4" fillId="0" borderId="0" xfId="0" applyFont="1" applyBorder="1" applyAlignment="1">
      <alignment wrapText="1"/>
    </xf>
    <xf numFmtId="38" fontId="4" fillId="0" borderId="0" xfId="0" applyNumberFormat="1" applyFont="1" applyBorder="1"/>
    <xf numFmtId="0" fontId="10" fillId="0" borderId="0" xfId="0" applyFont="1" applyAlignment="1">
      <alignment horizontal="justify"/>
    </xf>
    <xf numFmtId="0" fontId="8" fillId="0" borderId="0" xfId="0" applyFont="1" applyAlignment="1">
      <alignment horizontal="justify"/>
    </xf>
    <xf numFmtId="0" fontId="6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right" wrapText="1"/>
    </xf>
    <xf numFmtId="0" fontId="4" fillId="0" borderId="7" xfId="0" applyFont="1" applyFill="1" applyBorder="1" applyProtection="1">
      <protection locked="0"/>
    </xf>
    <xf numFmtId="10" fontId="4" fillId="0" borderId="9" xfId="3" applyNumberFormat="1" applyFont="1" applyBorder="1" applyAlignment="1"/>
    <xf numFmtId="0" fontId="4" fillId="0" borderId="12" xfId="0" applyFont="1" applyFill="1" applyBorder="1" applyProtection="1">
      <protection locked="0"/>
    </xf>
    <xf numFmtId="10" fontId="4" fillId="0" borderId="14" xfId="3" applyNumberFormat="1" applyFont="1" applyBorder="1" applyAlignment="1"/>
    <xf numFmtId="0" fontId="12" fillId="0" borderId="15" xfId="0" applyFont="1" applyFill="1" applyBorder="1" applyAlignment="1">
      <alignment horizontal="left" vertical="center" indent="1"/>
    </xf>
    <xf numFmtId="0" fontId="12" fillId="0" borderId="16" xfId="0" applyFont="1" applyFill="1" applyBorder="1" applyAlignment="1">
      <alignment horizontal="left" vertical="center"/>
    </xf>
    <xf numFmtId="0" fontId="12" fillId="0" borderId="17" xfId="0" applyFont="1" applyFill="1" applyBorder="1" applyAlignment="1">
      <alignment horizontal="left" indent="1"/>
    </xf>
    <xf numFmtId="0" fontId="13" fillId="0" borderId="18" xfId="0" applyFont="1" applyFill="1" applyBorder="1" applyAlignment="1">
      <alignment horizontal="center"/>
    </xf>
    <xf numFmtId="0" fontId="12" fillId="0" borderId="18" xfId="0" applyFont="1" applyFill="1" applyBorder="1" applyAlignment="1">
      <alignment horizontal="left" wrapText="1" indent="1"/>
    </xf>
    <xf numFmtId="0" fontId="12" fillId="0" borderId="18" xfId="0" applyFont="1" applyFill="1" applyBorder="1" applyAlignment="1">
      <alignment horizontal="left" wrapText="1" indent="2"/>
    </xf>
    <xf numFmtId="0" fontId="13" fillId="0" borderId="18" xfId="0" applyFont="1" applyFill="1" applyBorder="1" applyAlignment="1"/>
    <xf numFmtId="0" fontId="13" fillId="0" borderId="18" xfId="0" applyFont="1" applyFill="1" applyBorder="1" applyAlignment="1">
      <alignment horizontal="left"/>
    </xf>
    <xf numFmtId="0" fontId="12" fillId="0" borderId="18" xfId="0" applyFont="1" applyFill="1" applyBorder="1" applyAlignment="1">
      <alignment horizontal="left" indent="1"/>
    </xf>
    <xf numFmtId="0" fontId="12" fillId="0" borderId="19" xfId="0" applyFont="1" applyFill="1" applyBorder="1" applyAlignment="1">
      <alignment horizontal="left" indent="1"/>
    </xf>
    <xf numFmtId="0" fontId="12" fillId="0" borderId="20" xfId="0" applyFont="1" applyFill="1" applyBorder="1" applyAlignment="1">
      <alignment horizontal="left" wrapText="1" indent="1"/>
    </xf>
    <xf numFmtId="0" fontId="12" fillId="0" borderId="21" xfId="0" applyFont="1" applyFill="1" applyBorder="1" applyAlignment="1">
      <alignment horizontal="left" indent="1"/>
    </xf>
    <xf numFmtId="0" fontId="13" fillId="0" borderId="22" xfId="0" applyFont="1" applyFill="1" applyBorder="1" applyAlignment="1">
      <alignment horizontal="left"/>
    </xf>
    <xf numFmtId="0" fontId="12" fillId="0" borderId="15" xfId="0" applyFont="1" applyFill="1" applyBorder="1" applyAlignment="1">
      <alignment horizontal="left" indent="1"/>
    </xf>
    <xf numFmtId="0" fontId="13" fillId="0" borderId="16" xfId="0" applyFont="1" applyFill="1" applyBorder="1" applyAlignment="1">
      <alignment horizontal="center"/>
    </xf>
    <xf numFmtId="0" fontId="12" fillId="0" borderId="23" xfId="0" applyFont="1" applyFill="1" applyBorder="1" applyAlignment="1">
      <alignment horizontal="left" wrapText="1" indent="1"/>
    </xf>
    <xf numFmtId="0" fontId="13" fillId="0" borderId="18" xfId="0" applyFont="1" applyFill="1" applyBorder="1" applyAlignment="1">
      <alignment horizontal="left" indent="1"/>
    </xf>
    <xf numFmtId="0" fontId="13" fillId="0" borderId="20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left" vertical="center" indent="1"/>
    </xf>
    <xf numFmtId="0" fontId="12" fillId="0" borderId="21" xfId="0" applyFont="1" applyFill="1" applyBorder="1" applyAlignment="1">
      <alignment horizontal="left" vertical="center" indent="1"/>
    </xf>
    <xf numFmtId="0" fontId="13" fillId="0" borderId="22" xfId="0" applyFont="1" applyFill="1" applyBorder="1" applyAlignment="1"/>
    <xf numFmtId="0" fontId="12" fillId="0" borderId="16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 wrapText="1"/>
    </xf>
    <xf numFmtId="38" fontId="12" fillId="0" borderId="18" xfId="0" applyNumberFormat="1" applyFont="1" applyFill="1" applyBorder="1" applyAlignment="1" applyProtection="1">
      <alignment horizontal="right"/>
      <protection locked="0"/>
    </xf>
    <xf numFmtId="38" fontId="12" fillId="0" borderId="25" xfId="0" applyNumberFormat="1" applyFont="1" applyFill="1" applyBorder="1" applyAlignment="1" applyProtection="1">
      <alignment horizontal="right"/>
      <protection locked="0"/>
    </xf>
    <xf numFmtId="38" fontId="12" fillId="2" borderId="25" xfId="0" applyNumberFormat="1" applyFont="1" applyFill="1" applyBorder="1" applyAlignment="1">
      <alignment horizontal="right"/>
    </xf>
    <xf numFmtId="38" fontId="12" fillId="2" borderId="18" xfId="0" applyNumberFormat="1" applyFont="1" applyFill="1" applyBorder="1" applyAlignment="1">
      <alignment horizontal="right"/>
    </xf>
    <xf numFmtId="38" fontId="12" fillId="2" borderId="25" xfId="0" applyNumberFormat="1" applyFont="1" applyFill="1" applyBorder="1" applyAlignment="1" applyProtection="1">
      <alignment horizontal="right"/>
    </xf>
    <xf numFmtId="38" fontId="12" fillId="3" borderId="25" xfId="0" applyNumberFormat="1" applyFont="1" applyFill="1" applyBorder="1" applyAlignment="1" applyProtection="1">
      <alignment horizontal="right"/>
      <protection locked="0"/>
    </xf>
    <xf numFmtId="38" fontId="12" fillId="2" borderId="18" xfId="0" applyNumberFormat="1" applyFont="1" applyFill="1" applyBorder="1" applyAlignment="1" applyProtection="1">
      <alignment horizontal="right"/>
      <protection locked="0"/>
    </xf>
    <xf numFmtId="38" fontId="12" fillId="2" borderId="25" xfId="0" applyNumberFormat="1" applyFont="1" applyFill="1" applyBorder="1" applyAlignment="1" applyProtection="1">
      <alignment horizontal="right"/>
      <protection locked="0"/>
    </xf>
    <xf numFmtId="38" fontId="12" fillId="0" borderId="20" xfId="0" applyNumberFormat="1" applyFont="1" applyFill="1" applyBorder="1" applyAlignment="1" applyProtection="1">
      <alignment horizontal="right"/>
      <protection locked="0"/>
    </xf>
    <xf numFmtId="38" fontId="12" fillId="2" borderId="26" xfId="0" applyNumberFormat="1" applyFont="1" applyFill="1" applyBorder="1" applyAlignment="1">
      <alignment horizontal="right"/>
    </xf>
    <xf numFmtId="38" fontId="12" fillId="2" borderId="22" xfId="0" applyNumberFormat="1" applyFont="1" applyFill="1" applyBorder="1" applyAlignment="1">
      <alignment horizontal="right"/>
    </xf>
    <xf numFmtId="38" fontId="12" fillId="2" borderId="27" xfId="0" applyNumberFormat="1" applyFont="1" applyFill="1" applyBorder="1" applyAlignment="1">
      <alignment horizontal="right"/>
    </xf>
    <xf numFmtId="38" fontId="12" fillId="0" borderId="16" xfId="0" applyNumberFormat="1" applyFont="1" applyFill="1" applyBorder="1" applyAlignment="1" applyProtection="1">
      <alignment horizontal="right"/>
      <protection locked="0"/>
    </xf>
    <xf numFmtId="38" fontId="12" fillId="3" borderId="24" xfId="0" applyNumberFormat="1" applyFont="1" applyFill="1" applyBorder="1" applyAlignment="1" applyProtection="1">
      <alignment horizontal="right"/>
      <protection locked="0"/>
    </xf>
    <xf numFmtId="38" fontId="12" fillId="0" borderId="23" xfId="0" applyNumberFormat="1" applyFont="1" applyFill="1" applyBorder="1" applyAlignment="1" applyProtection="1">
      <alignment horizontal="right"/>
      <protection locked="0"/>
    </xf>
    <xf numFmtId="38" fontId="12" fillId="2" borderId="28" xfId="0" applyNumberFormat="1" applyFont="1" applyFill="1" applyBorder="1" applyAlignment="1">
      <alignment horizontal="right"/>
    </xf>
    <xf numFmtId="38" fontId="12" fillId="0" borderId="18" xfId="0" applyNumberFormat="1" applyFont="1" applyFill="1" applyBorder="1" applyAlignment="1">
      <alignment horizontal="right"/>
    </xf>
    <xf numFmtId="38" fontId="12" fillId="0" borderId="25" xfId="0" applyNumberFormat="1" applyFont="1" applyFill="1" applyBorder="1" applyAlignment="1">
      <alignment horizontal="right"/>
    </xf>
    <xf numFmtId="38" fontId="12" fillId="2" borderId="20" xfId="0" applyNumberFormat="1" applyFont="1" applyFill="1" applyBorder="1" applyAlignment="1">
      <alignment horizontal="right"/>
    </xf>
    <xf numFmtId="38" fontId="12" fillId="0" borderId="18" xfId="0" applyNumberFormat="1" applyFont="1" applyFill="1" applyBorder="1" applyAlignment="1" applyProtection="1">
      <alignment horizontal="right" vertical="center"/>
      <protection locked="0"/>
    </xf>
    <xf numFmtId="0" fontId="12" fillId="0" borderId="0" xfId="0" applyFont="1" applyFill="1" applyBorder="1"/>
    <xf numFmtId="0" fontId="12" fillId="0" borderId="0" xfId="0" applyFont="1" applyFill="1" applyBorder="1" applyAlignment="1">
      <alignment vertical="center"/>
    </xf>
    <xf numFmtId="38" fontId="12" fillId="2" borderId="7" xfId="0" applyNumberFormat="1" applyFont="1" applyFill="1" applyBorder="1" applyAlignment="1" applyProtection="1">
      <alignment horizontal="right"/>
    </xf>
    <xf numFmtId="38" fontId="12" fillId="0" borderId="7" xfId="0" applyNumberFormat="1" applyFont="1" applyFill="1" applyBorder="1" applyAlignment="1" applyProtection="1">
      <alignment horizontal="right"/>
      <protection locked="0"/>
    </xf>
    <xf numFmtId="38" fontId="12" fillId="2" borderId="7" xfId="0" applyNumberFormat="1" applyFont="1" applyFill="1" applyBorder="1" applyAlignment="1">
      <alignment horizontal="right"/>
    </xf>
    <xf numFmtId="0" fontId="12" fillId="0" borderId="7" xfId="0" applyFont="1" applyFill="1" applyBorder="1" applyAlignment="1">
      <alignment horizontal="left" indent="1"/>
    </xf>
    <xf numFmtId="0" fontId="14" fillId="0" borderId="7" xfId="0" applyFont="1" applyFill="1" applyBorder="1" applyAlignment="1">
      <alignment horizontal="center"/>
    </xf>
    <xf numFmtId="0" fontId="13" fillId="0" borderId="7" xfId="0" applyFont="1" applyFill="1" applyBorder="1" applyAlignment="1" applyProtection="1">
      <alignment horizontal="left"/>
      <protection locked="0"/>
    </xf>
    <xf numFmtId="0" fontId="15" fillId="0" borderId="7" xfId="0" applyFont="1" applyFill="1" applyBorder="1" applyAlignment="1">
      <alignment horizontal="left" indent="1"/>
    </xf>
    <xf numFmtId="0" fontId="15" fillId="0" borderId="7" xfId="0" applyFont="1" applyFill="1" applyBorder="1" applyAlignment="1" applyProtection="1">
      <alignment horizontal="left" indent="1"/>
      <protection locked="0"/>
    </xf>
    <xf numFmtId="0" fontId="15" fillId="0" borderId="7" xfId="0" applyFont="1" applyFill="1" applyBorder="1" applyAlignment="1" applyProtection="1">
      <alignment horizontal="left" vertical="center" indent="1"/>
      <protection locked="0"/>
    </xf>
    <xf numFmtId="0" fontId="12" fillId="0" borderId="7" xfId="0" applyFont="1" applyFill="1" applyBorder="1" applyAlignment="1" applyProtection="1">
      <alignment horizontal="left" vertical="center" indent="1"/>
      <protection locked="0"/>
    </xf>
    <xf numFmtId="0" fontId="15" fillId="0" borderId="7" xfId="0" applyFont="1" applyFill="1" applyBorder="1" applyAlignment="1" applyProtection="1">
      <alignment horizontal="left" vertical="center"/>
      <protection locked="0"/>
    </xf>
    <xf numFmtId="0" fontId="12" fillId="0" borderId="7" xfId="0" applyFont="1" applyFill="1" applyBorder="1" applyAlignment="1" applyProtection="1">
      <alignment horizontal="left" indent="1"/>
      <protection locked="0"/>
    </xf>
    <xf numFmtId="0" fontId="16" fillId="0" borderId="7" xfId="0" applyFont="1" applyFill="1" applyBorder="1" applyAlignment="1" applyProtection="1">
      <alignment horizontal="left" indent="1"/>
      <protection locked="0"/>
    </xf>
    <xf numFmtId="0" fontId="16" fillId="0" borderId="7" xfId="0" applyFont="1" applyFill="1" applyBorder="1" applyAlignment="1" applyProtection="1">
      <alignment horizontal="left" vertical="center" indent="1"/>
      <protection locked="0"/>
    </xf>
    <xf numFmtId="0" fontId="9" fillId="0" borderId="3" xfId="0" applyFont="1" applyFill="1" applyBorder="1" applyAlignment="1" applyProtection="1">
      <alignment horizontal="center"/>
    </xf>
    <xf numFmtId="0" fontId="9" fillId="0" borderId="2" xfId="0" applyFont="1" applyFill="1" applyBorder="1" applyAlignment="1" applyProtection="1">
      <alignment horizontal="center"/>
    </xf>
    <xf numFmtId="0" fontId="9" fillId="0" borderId="4" xfId="0" applyFont="1" applyFill="1" applyBorder="1" applyAlignment="1" applyProtection="1">
      <alignment horizontal="center"/>
    </xf>
    <xf numFmtId="0" fontId="10" fillId="0" borderId="0" xfId="0" applyFont="1" applyFill="1" applyAlignment="1"/>
    <xf numFmtId="0" fontId="4" fillId="0" borderId="0" xfId="0" applyFont="1" applyAlignment="1"/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8" fillId="0" borderId="7" xfId="0" applyFont="1" applyBorder="1" applyAlignment="1">
      <alignment wrapText="1"/>
    </xf>
    <xf numFmtId="0" fontId="4" fillId="0" borderId="9" xfId="0" applyFont="1" applyBorder="1" applyAlignment="1">
      <alignment wrapText="1"/>
    </xf>
    <xf numFmtId="0" fontId="11" fillId="0" borderId="7" xfId="0" applyFont="1" applyBorder="1" applyAlignment="1">
      <alignment wrapText="1"/>
    </xf>
    <xf numFmtId="0" fontId="11" fillId="0" borderId="9" xfId="0" applyFont="1" applyBorder="1" applyAlignment="1">
      <alignment wrapText="1"/>
    </xf>
    <xf numFmtId="0" fontId="5" fillId="0" borderId="0" xfId="0" applyFont="1" applyAlignment="1">
      <alignment horizontal="center" wrapText="1"/>
    </xf>
    <xf numFmtId="0" fontId="4" fillId="0" borderId="7" xfId="0" applyFont="1" applyBorder="1" applyAlignment="1">
      <alignment wrapText="1"/>
    </xf>
    <xf numFmtId="0" fontId="4" fillId="0" borderId="9" xfId="0" applyFont="1" applyBorder="1" applyAlignment="1"/>
    <xf numFmtId="0" fontId="8" fillId="0" borderId="2" xfId="0" applyFont="1" applyBorder="1" applyAlignment="1">
      <alignment wrapText="1"/>
    </xf>
    <xf numFmtId="0" fontId="4" fillId="0" borderId="4" xfId="0" applyFont="1" applyBorder="1" applyAlignment="1"/>
    <xf numFmtId="168" fontId="4" fillId="2" borderId="7" xfId="4" applyNumberFormat="1" applyFont="1" applyFill="1" applyBorder="1" applyAlignment="1" applyProtection="1">
      <alignment horizontal="right"/>
    </xf>
    <xf numFmtId="168" fontId="8" fillId="2" borderId="7" xfId="4" applyNumberFormat="1" applyFont="1" applyFill="1" applyBorder="1" applyAlignment="1" applyProtection="1">
      <alignment horizontal="right"/>
    </xf>
    <xf numFmtId="168" fontId="4" fillId="0" borderId="7" xfId="4" applyNumberFormat="1" applyFont="1" applyFill="1" applyBorder="1" applyAlignment="1" applyProtection="1">
      <alignment horizontal="right"/>
      <protection locked="0"/>
    </xf>
    <xf numFmtId="168" fontId="8" fillId="0" borderId="7" xfId="4" applyNumberFormat="1" applyFont="1" applyFill="1" applyBorder="1" applyAlignment="1" applyProtection="1">
      <alignment horizontal="right"/>
      <protection locked="0"/>
    </xf>
    <xf numFmtId="168" fontId="4" fillId="2" borderId="7" xfId="4" applyNumberFormat="1" applyFont="1" applyFill="1" applyBorder="1" applyAlignment="1" applyProtection="1">
      <alignment horizontal="right"/>
      <protection locked="0"/>
    </xf>
    <xf numFmtId="168" fontId="4" fillId="2" borderId="12" xfId="4" applyNumberFormat="1" applyFont="1" applyFill="1" applyBorder="1" applyAlignment="1" applyProtection="1">
      <alignment horizontal="right"/>
    </xf>
    <xf numFmtId="168" fontId="8" fillId="2" borderId="12" xfId="4" applyNumberFormat="1" applyFont="1" applyFill="1" applyBorder="1" applyAlignment="1" applyProtection="1">
      <alignment horizontal="right"/>
    </xf>
    <xf numFmtId="14" fontId="4" fillId="0" borderId="0" xfId="0" applyNumberFormat="1" applyFont="1" applyFill="1" applyBorder="1" applyAlignment="1" applyProtection="1">
      <alignment horizontal="left"/>
    </xf>
    <xf numFmtId="14" fontId="4" fillId="0" borderId="0" xfId="0" applyNumberFormat="1" applyFont="1"/>
  </cellXfs>
  <cellStyles count="6">
    <cellStyle name="Comma" xfId="4" builtinId="3"/>
    <cellStyle name="Hyperlink" xfId="1" builtinId="8"/>
    <cellStyle name="Normal" xfId="0" builtinId="0"/>
    <cellStyle name="Normal 2" xfId="5"/>
    <cellStyle name="Normal_Casestdy draft" xfId="2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43"/>
  <sheetViews>
    <sheetView zoomScale="80" zoomScaleNormal="80" workbookViewId="0">
      <selection activeCell="E15" sqref="E15"/>
    </sheetView>
  </sheetViews>
  <sheetFormatPr defaultRowHeight="15" x14ac:dyDescent="0.3"/>
  <cols>
    <col min="1" max="1" width="5.7109375" style="1" customWidth="1"/>
    <col min="2" max="2" width="55.5703125" style="1" bestFit="1" customWidth="1"/>
    <col min="3" max="3" width="16.28515625" style="1" bestFit="1" customWidth="1"/>
    <col min="4" max="4" width="17.85546875" style="1" bestFit="1" customWidth="1"/>
    <col min="5" max="5" width="21.28515625" style="1" bestFit="1" customWidth="1"/>
    <col min="6" max="6" width="14.85546875" style="1" bestFit="1" customWidth="1"/>
    <col min="7" max="7" width="14.42578125" style="1" bestFit="1" customWidth="1"/>
    <col min="8" max="8" width="17" style="1" bestFit="1" customWidth="1"/>
    <col min="9" max="16384" width="9.140625" style="1"/>
  </cols>
  <sheetData>
    <row r="1" spans="1:26" x14ac:dyDescent="0.3">
      <c r="A1" s="2" t="s">
        <v>120</v>
      </c>
      <c r="B1" s="3" t="s">
        <v>225</v>
      </c>
      <c r="C1" s="3"/>
      <c r="D1" s="3"/>
      <c r="E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x14ac:dyDescent="0.3">
      <c r="A2" s="2" t="s">
        <v>132</v>
      </c>
      <c r="B2" s="4">
        <v>42643</v>
      </c>
      <c r="C2" s="3"/>
      <c r="D2" s="5"/>
      <c r="E2" s="5"/>
      <c r="F2" s="6"/>
      <c r="G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thickBot="1" x14ac:dyDescent="0.35">
      <c r="A3" s="7"/>
      <c r="B3" s="8" t="s">
        <v>216</v>
      </c>
      <c r="D3" s="6"/>
      <c r="E3" s="6"/>
      <c r="F3" s="3"/>
      <c r="G3" s="3"/>
      <c r="H3" s="9" t="s">
        <v>121</v>
      </c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8" x14ac:dyDescent="0.35">
      <c r="A4" s="10"/>
      <c r="B4" s="11"/>
      <c r="C4" s="139" t="s">
        <v>135</v>
      </c>
      <c r="D4" s="139"/>
      <c r="E4" s="139"/>
      <c r="F4" s="140" t="s">
        <v>147</v>
      </c>
      <c r="G4" s="140"/>
      <c r="H4" s="141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x14ac:dyDescent="0.3">
      <c r="A5" s="12" t="s">
        <v>106</v>
      </c>
      <c r="B5" s="13" t="s">
        <v>129</v>
      </c>
      <c r="C5" s="14" t="s">
        <v>161</v>
      </c>
      <c r="D5" s="14" t="s">
        <v>162</v>
      </c>
      <c r="E5" s="14" t="s">
        <v>163</v>
      </c>
      <c r="F5" s="14" t="s">
        <v>161</v>
      </c>
      <c r="G5" s="14" t="s">
        <v>162</v>
      </c>
      <c r="H5" s="14" t="s">
        <v>163</v>
      </c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3">
      <c r="A6" s="12">
        <v>1</v>
      </c>
      <c r="B6" s="15" t="s">
        <v>133</v>
      </c>
      <c r="C6" s="155">
        <v>33892808.840000004</v>
      </c>
      <c r="D6" s="155">
        <v>42131301.062399998</v>
      </c>
      <c r="E6" s="156">
        <v>76024109.902400002</v>
      </c>
      <c r="F6" s="17">
        <v>29819868.560000002</v>
      </c>
      <c r="G6" s="16">
        <v>69933381.393300012</v>
      </c>
      <c r="H6" s="18">
        <v>99753249.953300014</v>
      </c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x14ac:dyDescent="0.3">
      <c r="A7" s="12">
        <v>2</v>
      </c>
      <c r="B7" s="15" t="s">
        <v>150</v>
      </c>
      <c r="C7" s="155">
        <v>19708299.170000002</v>
      </c>
      <c r="D7" s="155">
        <v>135006282.19069999</v>
      </c>
      <c r="E7" s="156">
        <v>154714581.36070001</v>
      </c>
      <c r="F7" s="17">
        <v>39979914.909999996</v>
      </c>
      <c r="G7" s="16">
        <v>84087787.425699994</v>
      </c>
      <c r="H7" s="18">
        <v>124067702.33569999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x14ac:dyDescent="0.3">
      <c r="A8" s="12">
        <v>3</v>
      </c>
      <c r="B8" s="15" t="s">
        <v>151</v>
      </c>
      <c r="C8" s="155">
        <v>10153.25</v>
      </c>
      <c r="D8" s="155">
        <v>92549831.615199998</v>
      </c>
      <c r="E8" s="156">
        <v>92559984.865199998</v>
      </c>
      <c r="F8" s="17">
        <v>21449.27</v>
      </c>
      <c r="G8" s="16">
        <v>36865570.287</v>
      </c>
      <c r="H8" s="18">
        <v>36887019.557000004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x14ac:dyDescent="0.3">
      <c r="A9" s="12">
        <v>4</v>
      </c>
      <c r="B9" s="15" t="s">
        <v>137</v>
      </c>
      <c r="C9" s="155">
        <v>0</v>
      </c>
      <c r="D9" s="155">
        <v>0</v>
      </c>
      <c r="E9" s="156">
        <v>0</v>
      </c>
      <c r="F9" s="17">
        <v>0</v>
      </c>
      <c r="G9" s="16">
        <v>0</v>
      </c>
      <c r="H9" s="18">
        <v>0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x14ac:dyDescent="0.3">
      <c r="A10" s="12">
        <v>5</v>
      </c>
      <c r="B10" s="15" t="s">
        <v>138</v>
      </c>
      <c r="C10" s="155">
        <v>145708501.60000002</v>
      </c>
      <c r="D10" s="155">
        <v>0</v>
      </c>
      <c r="E10" s="156">
        <v>145708501.60000002</v>
      </c>
      <c r="F10" s="17">
        <v>95650494.49000001</v>
      </c>
      <c r="G10" s="16">
        <v>0</v>
      </c>
      <c r="H10" s="18">
        <v>95650494.49000001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x14ac:dyDescent="0.3">
      <c r="A11" s="12">
        <v>6.1</v>
      </c>
      <c r="B11" s="19" t="s">
        <v>152</v>
      </c>
      <c r="C11" s="155">
        <v>441988731.73000002</v>
      </c>
      <c r="D11" s="155">
        <v>795155589.72000003</v>
      </c>
      <c r="E11" s="156">
        <v>1237144321.45</v>
      </c>
      <c r="F11" s="17">
        <v>429557081.11999995</v>
      </c>
      <c r="G11" s="16">
        <v>711841828.41999996</v>
      </c>
      <c r="H11" s="18">
        <v>1141398909.54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x14ac:dyDescent="0.3">
      <c r="A12" s="12">
        <v>6.2</v>
      </c>
      <c r="B12" s="19" t="s">
        <v>153</v>
      </c>
      <c r="C12" s="155">
        <v>-18420484.593600001</v>
      </c>
      <c r="D12" s="155">
        <v>-47516619.416000001</v>
      </c>
      <c r="E12" s="156">
        <v>-65937104.009599999</v>
      </c>
      <c r="F12" s="17">
        <v>-12884221.1812</v>
      </c>
      <c r="G12" s="16">
        <v>-42499196.594999999</v>
      </c>
      <c r="H12" s="18">
        <v>-55383417.776199996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x14ac:dyDescent="0.3">
      <c r="A13" s="12">
        <v>6</v>
      </c>
      <c r="B13" s="15" t="s">
        <v>154</v>
      </c>
      <c r="C13" s="155">
        <v>423568247.13640004</v>
      </c>
      <c r="D13" s="155">
        <v>747638970.30400002</v>
      </c>
      <c r="E13" s="156">
        <v>1171207217.4404001</v>
      </c>
      <c r="F13" s="17">
        <v>416672859.93879992</v>
      </c>
      <c r="G13" s="16">
        <v>669342631.82499993</v>
      </c>
      <c r="H13" s="18">
        <v>1086015491.7637999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x14ac:dyDescent="0.3">
      <c r="A14" s="12">
        <v>7</v>
      </c>
      <c r="B14" s="15" t="s">
        <v>155</v>
      </c>
      <c r="C14" s="155">
        <v>4399609.59</v>
      </c>
      <c r="D14" s="155">
        <v>4668288.07</v>
      </c>
      <c r="E14" s="156">
        <v>9067897.6600000001</v>
      </c>
      <c r="F14" s="17">
        <v>4046410.79</v>
      </c>
      <c r="G14" s="16">
        <v>4774428.6946</v>
      </c>
      <c r="H14" s="18">
        <v>8820839.4846000001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x14ac:dyDescent="0.3">
      <c r="A15" s="12">
        <v>8</v>
      </c>
      <c r="B15" s="15" t="s">
        <v>145</v>
      </c>
      <c r="C15" s="155">
        <v>5745889.379999999</v>
      </c>
      <c r="D15" s="155" t="s">
        <v>178</v>
      </c>
      <c r="E15" s="156">
        <v>5745889.379999999</v>
      </c>
      <c r="F15" s="17">
        <v>4857521.9799999995</v>
      </c>
      <c r="G15" s="16" t="s">
        <v>178</v>
      </c>
      <c r="H15" s="18">
        <v>4857521.9799999995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x14ac:dyDescent="0.3">
      <c r="A16" s="12">
        <v>9</v>
      </c>
      <c r="B16" s="15" t="s">
        <v>148</v>
      </c>
      <c r="C16" s="155">
        <v>115313</v>
      </c>
      <c r="D16" s="155">
        <v>0</v>
      </c>
      <c r="E16" s="156">
        <v>115313</v>
      </c>
      <c r="F16" s="17">
        <v>115413</v>
      </c>
      <c r="G16" s="16">
        <v>0</v>
      </c>
      <c r="H16" s="18">
        <v>115413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x14ac:dyDescent="0.3">
      <c r="A17" s="12">
        <v>10</v>
      </c>
      <c r="B17" s="15" t="s">
        <v>146</v>
      </c>
      <c r="C17" s="155">
        <v>68227952.990000024</v>
      </c>
      <c r="D17" s="155" t="s">
        <v>178</v>
      </c>
      <c r="E17" s="156">
        <v>68227952.990000024</v>
      </c>
      <c r="F17" s="17">
        <v>61440497.88000001</v>
      </c>
      <c r="G17" s="16" t="s">
        <v>178</v>
      </c>
      <c r="H17" s="18">
        <v>61440497.88000001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x14ac:dyDescent="0.3">
      <c r="A18" s="12">
        <v>11</v>
      </c>
      <c r="B18" s="15" t="s">
        <v>156</v>
      </c>
      <c r="C18" s="155">
        <v>14927496.440000003</v>
      </c>
      <c r="D18" s="155">
        <v>5717218.4632219998</v>
      </c>
      <c r="E18" s="156">
        <v>20644714.903222002</v>
      </c>
      <c r="F18" s="17">
        <v>11786434.190000001</v>
      </c>
      <c r="G18" s="16">
        <v>7260668.4488000004</v>
      </c>
      <c r="H18" s="18">
        <v>19047102.638800003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x14ac:dyDescent="0.3">
      <c r="A19" s="12">
        <v>12</v>
      </c>
      <c r="B19" s="20" t="s">
        <v>130</v>
      </c>
      <c r="C19" s="155">
        <v>716304271.39640021</v>
      </c>
      <c r="D19" s="155">
        <v>1027711891.7055221</v>
      </c>
      <c r="E19" s="156">
        <v>1744016163.1019223</v>
      </c>
      <c r="F19" s="17">
        <v>664390865.00879991</v>
      </c>
      <c r="G19" s="16">
        <v>872264468.07439995</v>
      </c>
      <c r="H19" s="18">
        <v>1536655333.0832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x14ac:dyDescent="0.3">
      <c r="A20" s="12"/>
      <c r="B20" s="13" t="s">
        <v>126</v>
      </c>
      <c r="C20" s="157"/>
      <c r="D20" s="157"/>
      <c r="E20" s="158"/>
      <c r="F20" s="22"/>
      <c r="G20" s="21"/>
      <c r="H20" s="2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x14ac:dyDescent="0.3">
      <c r="A21" s="12">
        <v>13</v>
      </c>
      <c r="B21" s="15" t="s">
        <v>123</v>
      </c>
      <c r="C21" s="155">
        <v>25044769.870000001</v>
      </c>
      <c r="D21" s="155">
        <v>51513.238799999999</v>
      </c>
      <c r="E21" s="156">
        <v>25096283.108800001</v>
      </c>
      <c r="F21" s="17">
        <v>76601.929999999993</v>
      </c>
      <c r="G21" s="16">
        <v>37568.039600000004</v>
      </c>
      <c r="H21" s="18">
        <v>114169.9696</v>
      </c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3">
      <c r="A22" s="12">
        <v>14</v>
      </c>
      <c r="B22" s="15" t="s">
        <v>136</v>
      </c>
      <c r="C22" s="155">
        <v>153976690.41</v>
      </c>
      <c r="D22" s="155">
        <v>112325989.80859999</v>
      </c>
      <c r="E22" s="156">
        <v>266302680.21859998</v>
      </c>
      <c r="F22" s="17">
        <v>171096387.56000003</v>
      </c>
      <c r="G22" s="16">
        <v>139759013.581</v>
      </c>
      <c r="H22" s="18">
        <v>310855401.14100003</v>
      </c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x14ac:dyDescent="0.3">
      <c r="A23" s="12">
        <v>15</v>
      </c>
      <c r="B23" s="15" t="s">
        <v>157</v>
      </c>
      <c r="C23" s="155">
        <v>68970106.219999999</v>
      </c>
      <c r="D23" s="155">
        <v>109917560.53109999</v>
      </c>
      <c r="E23" s="156">
        <v>178887666.7511</v>
      </c>
      <c r="F23" s="17">
        <v>60257122.219999976</v>
      </c>
      <c r="G23" s="16">
        <v>106493158.8113001</v>
      </c>
      <c r="H23" s="18">
        <v>166750281.03130007</v>
      </c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x14ac:dyDescent="0.3">
      <c r="A24" s="12">
        <v>16</v>
      </c>
      <c r="B24" s="15" t="s">
        <v>124</v>
      </c>
      <c r="C24" s="155">
        <v>71478714.640000001</v>
      </c>
      <c r="D24" s="155">
        <v>203340970.16070002</v>
      </c>
      <c r="E24" s="156">
        <v>274819684.80070001</v>
      </c>
      <c r="F24" s="17">
        <v>41076960.079999998</v>
      </c>
      <c r="G24" s="16">
        <v>174478604.59999943</v>
      </c>
      <c r="H24" s="18">
        <v>215555564.67999941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x14ac:dyDescent="0.3">
      <c r="A25" s="12">
        <v>17</v>
      </c>
      <c r="B25" s="15" t="s">
        <v>134</v>
      </c>
      <c r="C25" s="157"/>
      <c r="D25" s="157"/>
      <c r="E25" s="156">
        <v>0</v>
      </c>
      <c r="F25" s="22"/>
      <c r="G25" s="21"/>
      <c r="H25" s="18">
        <v>0</v>
      </c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x14ac:dyDescent="0.3">
      <c r="A26" s="12">
        <v>18</v>
      </c>
      <c r="B26" s="15" t="s">
        <v>158</v>
      </c>
      <c r="C26" s="155">
        <v>65120642.390000001</v>
      </c>
      <c r="D26" s="155">
        <v>592594241.81860018</v>
      </c>
      <c r="E26" s="156">
        <v>657714884.20860016</v>
      </c>
      <c r="F26" s="17">
        <v>125531388</v>
      </c>
      <c r="G26" s="16">
        <v>438853012.94120002</v>
      </c>
      <c r="H26" s="18">
        <v>564384400.94120002</v>
      </c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x14ac:dyDescent="0.3">
      <c r="A27" s="12">
        <v>19</v>
      </c>
      <c r="B27" s="15" t="s">
        <v>159</v>
      </c>
      <c r="C27" s="155">
        <v>1288555.8</v>
      </c>
      <c r="D27" s="155">
        <v>6139633.576799999</v>
      </c>
      <c r="E27" s="156">
        <v>7428189.3767999988</v>
      </c>
      <c r="F27" s="17">
        <v>1282365.97</v>
      </c>
      <c r="G27" s="16">
        <v>6468377.1771</v>
      </c>
      <c r="H27" s="18">
        <v>7750743.1470999997</v>
      </c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x14ac:dyDescent="0.3">
      <c r="A28" s="12">
        <v>20</v>
      </c>
      <c r="B28" s="15" t="s">
        <v>160</v>
      </c>
      <c r="C28" s="155">
        <v>22701880.600000001</v>
      </c>
      <c r="D28" s="155">
        <v>7537681.4000000004</v>
      </c>
      <c r="E28" s="156">
        <v>30239562</v>
      </c>
      <c r="F28" s="17">
        <v>17123601.289999999</v>
      </c>
      <c r="G28" s="16">
        <v>7267374.8682000004</v>
      </c>
      <c r="H28" s="18">
        <v>24390976.158199999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x14ac:dyDescent="0.3">
      <c r="A29" s="12">
        <v>21</v>
      </c>
      <c r="B29" s="15" t="s">
        <v>127</v>
      </c>
      <c r="C29" s="155">
        <v>0</v>
      </c>
      <c r="D29" s="155">
        <v>30286100</v>
      </c>
      <c r="E29" s="156">
        <v>30286100</v>
      </c>
      <c r="F29" s="17">
        <v>0</v>
      </c>
      <c r="G29" s="16">
        <v>30960800</v>
      </c>
      <c r="H29" s="18">
        <v>30960800</v>
      </c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x14ac:dyDescent="0.3">
      <c r="A30" s="12">
        <v>22</v>
      </c>
      <c r="B30" s="20" t="s">
        <v>128</v>
      </c>
      <c r="C30" s="155">
        <v>408581359.93000001</v>
      </c>
      <c r="D30" s="155">
        <v>1062193690.5346001</v>
      </c>
      <c r="E30" s="156">
        <v>1470775050.4646001</v>
      </c>
      <c r="F30" s="17">
        <v>416444427.05000007</v>
      </c>
      <c r="G30" s="16">
        <v>904317910.01839948</v>
      </c>
      <c r="H30" s="18">
        <v>1320762337.0683994</v>
      </c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x14ac:dyDescent="0.3">
      <c r="A31" s="12"/>
      <c r="B31" s="13" t="s">
        <v>139</v>
      </c>
      <c r="C31" s="157"/>
      <c r="D31" s="157"/>
      <c r="E31" s="158"/>
      <c r="F31" s="22"/>
      <c r="G31" s="21"/>
      <c r="H31" s="2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x14ac:dyDescent="0.3">
      <c r="A32" s="12">
        <v>23</v>
      </c>
      <c r="B32" s="15" t="s">
        <v>140</v>
      </c>
      <c r="C32" s="155">
        <v>76030800</v>
      </c>
      <c r="D32" s="159" t="s">
        <v>178</v>
      </c>
      <c r="E32" s="156">
        <v>76030800</v>
      </c>
      <c r="F32" s="17">
        <v>76030800</v>
      </c>
      <c r="G32" s="24" t="s">
        <v>178</v>
      </c>
      <c r="H32" s="18">
        <v>76030800</v>
      </c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58" x14ac:dyDescent="0.3">
      <c r="A33" s="12">
        <v>24</v>
      </c>
      <c r="B33" s="15" t="s">
        <v>141</v>
      </c>
      <c r="C33" s="155">
        <v>0</v>
      </c>
      <c r="D33" s="159" t="s">
        <v>178</v>
      </c>
      <c r="E33" s="156">
        <v>0</v>
      </c>
      <c r="F33" s="17">
        <v>0</v>
      </c>
      <c r="G33" s="24" t="s">
        <v>178</v>
      </c>
      <c r="H33" s="18">
        <v>0</v>
      </c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58" x14ac:dyDescent="0.3">
      <c r="A34" s="12">
        <v>25</v>
      </c>
      <c r="B34" s="19" t="s">
        <v>142</v>
      </c>
      <c r="C34" s="155">
        <v>0</v>
      </c>
      <c r="D34" s="159" t="s">
        <v>178</v>
      </c>
      <c r="E34" s="156">
        <v>0</v>
      </c>
      <c r="F34" s="17">
        <v>0</v>
      </c>
      <c r="G34" s="24" t="s">
        <v>178</v>
      </c>
      <c r="H34" s="18">
        <v>0</v>
      </c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58" x14ac:dyDescent="0.3">
      <c r="A35" s="12">
        <v>26</v>
      </c>
      <c r="B35" s="15" t="s">
        <v>125</v>
      </c>
      <c r="C35" s="155">
        <v>39914024</v>
      </c>
      <c r="D35" s="159" t="s">
        <v>178</v>
      </c>
      <c r="E35" s="156">
        <v>39914024</v>
      </c>
      <c r="F35" s="17">
        <v>39914024</v>
      </c>
      <c r="G35" s="24" t="s">
        <v>178</v>
      </c>
      <c r="H35" s="18">
        <v>39914024</v>
      </c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58" x14ac:dyDescent="0.3">
      <c r="A36" s="12">
        <v>27</v>
      </c>
      <c r="B36" s="15" t="s">
        <v>122</v>
      </c>
      <c r="C36" s="155">
        <v>2753070</v>
      </c>
      <c r="D36" s="159" t="s">
        <v>178</v>
      </c>
      <c r="E36" s="156">
        <v>2753070</v>
      </c>
      <c r="F36" s="17">
        <v>2753070.46</v>
      </c>
      <c r="G36" s="24" t="s">
        <v>178</v>
      </c>
      <c r="H36" s="18">
        <v>2753070.46</v>
      </c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58" x14ac:dyDescent="0.3">
      <c r="A37" s="12">
        <v>28</v>
      </c>
      <c r="B37" s="15" t="s">
        <v>149</v>
      </c>
      <c r="C37" s="155">
        <v>134967773.19889998</v>
      </c>
      <c r="D37" s="159" t="s">
        <v>178</v>
      </c>
      <c r="E37" s="156">
        <v>134967773.19889998</v>
      </c>
      <c r="F37" s="17">
        <v>80529366.944399998</v>
      </c>
      <c r="G37" s="24" t="s">
        <v>178</v>
      </c>
      <c r="H37" s="18">
        <v>80529366.944399998</v>
      </c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58" x14ac:dyDescent="0.3">
      <c r="A38" s="12">
        <v>29</v>
      </c>
      <c r="B38" s="15" t="s">
        <v>131</v>
      </c>
      <c r="C38" s="155">
        <v>19575445.030000001</v>
      </c>
      <c r="D38" s="159" t="s">
        <v>178</v>
      </c>
      <c r="E38" s="156">
        <v>19575445.030000001</v>
      </c>
      <c r="F38" s="17">
        <v>16665734.789999999</v>
      </c>
      <c r="G38" s="24" t="s">
        <v>178</v>
      </c>
      <c r="H38" s="18">
        <v>16665734.789999999</v>
      </c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58" x14ac:dyDescent="0.3">
      <c r="A39" s="12">
        <v>30</v>
      </c>
      <c r="B39" s="20" t="s">
        <v>143</v>
      </c>
      <c r="C39" s="155">
        <v>273241112.22889996</v>
      </c>
      <c r="D39" s="159" t="s">
        <v>178</v>
      </c>
      <c r="E39" s="156">
        <v>273241112.22889996</v>
      </c>
      <c r="F39" s="17">
        <v>215892996.19439998</v>
      </c>
      <c r="G39" s="24" t="s">
        <v>178</v>
      </c>
      <c r="H39" s="18">
        <v>215892996.19439998</v>
      </c>
    </row>
    <row r="40" spans="1:58" ht="15.75" thickBot="1" x14ac:dyDescent="0.35">
      <c r="A40" s="25">
        <v>31</v>
      </c>
      <c r="B40" s="26" t="s">
        <v>144</v>
      </c>
      <c r="C40" s="160">
        <v>681822472.15890002</v>
      </c>
      <c r="D40" s="160">
        <v>1062193690.5346001</v>
      </c>
      <c r="E40" s="161">
        <v>1744016162.6935</v>
      </c>
      <c r="F40" s="28">
        <v>632337423.24440002</v>
      </c>
      <c r="G40" s="27">
        <v>904317910.01839948</v>
      </c>
      <c r="H40" s="29">
        <v>1536655333.2627995</v>
      </c>
    </row>
    <row r="41" spans="1:58" x14ac:dyDescent="0.3">
      <c r="A41" s="30"/>
      <c r="B41" s="3"/>
      <c r="C41" s="3"/>
      <c r="D41" s="31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</row>
    <row r="42" spans="1:58" x14ac:dyDescent="0.3">
      <c r="A42" s="30" t="s">
        <v>217</v>
      </c>
      <c r="B42" s="30" t="s">
        <v>215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</row>
    <row r="43" spans="1:58" x14ac:dyDescent="0.3">
      <c r="A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</row>
  </sheetData>
  <mergeCells count="2">
    <mergeCell ref="C4:E4"/>
    <mergeCell ref="F4:H4"/>
  </mergeCells>
  <phoneticPr fontId="2" type="noConversion"/>
  <dataValidations count="2">
    <dataValidation type="whole" operator="lessThanOrEqual" allowBlank="1" showInputMessage="1" showErrorMessage="1" sqref="C12:D12 F12:G12">
      <formula1>0</formula1>
    </dataValidation>
    <dataValidation type="date" operator="greaterThanOrEqual" allowBlank="1" showInputMessage="1" showErrorMessage="1" error="Date" promptTitle="Reporting Period" sqref="B2">
      <formula1>36526</formula1>
    </dataValidation>
  </dataValidations>
  <pageMargins left="0.55000000000000004" right="0.26" top="0.33" bottom="0.24" header="0.2" footer="0.17"/>
  <pageSetup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zoomScale="80" zoomScaleNormal="80" workbookViewId="0">
      <selection activeCell="A62" sqref="A62:H62"/>
    </sheetView>
  </sheetViews>
  <sheetFormatPr defaultRowHeight="15" x14ac:dyDescent="0.3"/>
  <cols>
    <col min="1" max="1" width="7.7109375" style="33" bestFit="1" customWidth="1"/>
    <col min="2" max="2" width="49.42578125" style="33" customWidth="1"/>
    <col min="3" max="3" width="13.42578125" style="33" bestFit="1" customWidth="1"/>
    <col min="4" max="4" width="12.7109375" style="33" bestFit="1" customWidth="1"/>
    <col min="5" max="5" width="13.42578125" style="33" bestFit="1" customWidth="1"/>
    <col min="6" max="6" width="12.5703125" style="34" bestFit="1" customWidth="1"/>
    <col min="7" max="7" width="12.7109375" style="34" bestFit="1" customWidth="1"/>
    <col min="8" max="8" width="13.28515625" style="34" bestFit="1" customWidth="1"/>
    <col min="9" max="16384" width="9.140625" style="34"/>
  </cols>
  <sheetData>
    <row r="1" spans="1:8" x14ac:dyDescent="0.3">
      <c r="D1" s="142"/>
      <c r="E1" s="143"/>
      <c r="F1" s="143"/>
      <c r="G1" s="143"/>
      <c r="H1" s="143"/>
    </row>
    <row r="2" spans="1:8" x14ac:dyDescent="0.3">
      <c r="A2" s="7" t="s">
        <v>120</v>
      </c>
      <c r="B2" s="35" t="str">
        <f>'RC'!B1</f>
        <v>სს ბანკი რესპუბლიკა</v>
      </c>
      <c r="C2" s="3"/>
      <c r="D2" s="3"/>
      <c r="E2" s="3"/>
      <c r="H2" s="3"/>
    </row>
    <row r="3" spans="1:8" x14ac:dyDescent="0.3">
      <c r="A3" s="7" t="s">
        <v>132</v>
      </c>
      <c r="B3" s="162">
        <f>'RC'!B2</f>
        <v>42643</v>
      </c>
      <c r="C3" s="3"/>
      <c r="D3" s="3"/>
      <c r="E3" s="3"/>
      <c r="H3" s="1"/>
    </row>
    <row r="4" spans="1:8" ht="15.75" thickBot="1" x14ac:dyDescent="0.35">
      <c r="A4" s="36"/>
      <c r="B4" s="37" t="s">
        <v>218</v>
      </c>
      <c r="C4" s="3"/>
      <c r="D4" s="3"/>
      <c r="E4" s="3"/>
      <c r="H4" s="38" t="s">
        <v>121</v>
      </c>
    </row>
    <row r="5" spans="1:8" ht="18" x14ac:dyDescent="0.35">
      <c r="A5" s="80"/>
      <c r="B5" s="81"/>
      <c r="C5" s="140" t="s">
        <v>135</v>
      </c>
      <c r="D5" s="144"/>
      <c r="E5" s="144"/>
      <c r="F5" s="140" t="s">
        <v>147</v>
      </c>
      <c r="G5" s="144"/>
      <c r="H5" s="145"/>
    </row>
    <row r="6" spans="1:8" s="123" customFormat="1" ht="25.5" x14ac:dyDescent="0.2">
      <c r="A6" s="80" t="s">
        <v>106</v>
      </c>
      <c r="B6" s="81"/>
      <c r="C6" s="101" t="s">
        <v>161</v>
      </c>
      <c r="D6" s="101" t="s">
        <v>177</v>
      </c>
      <c r="E6" s="102" t="s">
        <v>163</v>
      </c>
      <c r="F6" s="101" t="s">
        <v>161</v>
      </c>
      <c r="G6" s="101" t="s">
        <v>177</v>
      </c>
      <c r="H6" s="102" t="s">
        <v>163</v>
      </c>
    </row>
    <row r="7" spans="1:8" s="123" customFormat="1" ht="12.75" x14ac:dyDescent="0.2">
      <c r="A7" s="82"/>
      <c r="B7" s="83" t="s">
        <v>57</v>
      </c>
      <c r="C7" s="103"/>
      <c r="D7" s="103"/>
      <c r="E7" s="104"/>
      <c r="F7" s="103"/>
      <c r="G7" s="103"/>
      <c r="H7" s="104"/>
    </row>
    <row r="8" spans="1:8" s="123" customFormat="1" ht="25.5" x14ac:dyDescent="0.2">
      <c r="A8" s="82">
        <v>1</v>
      </c>
      <c r="B8" s="84" t="s">
        <v>66</v>
      </c>
      <c r="C8" s="103">
        <v>910728.64999999991</v>
      </c>
      <c r="D8" s="103">
        <v>74898.510000000009</v>
      </c>
      <c r="E8" s="105">
        <v>985627.15999999992</v>
      </c>
      <c r="F8" s="103">
        <v>493046.66</v>
      </c>
      <c r="G8" s="103">
        <v>5077.62</v>
      </c>
      <c r="H8" s="105">
        <v>498124.27999999997</v>
      </c>
    </row>
    <row r="9" spans="1:8" s="123" customFormat="1" ht="12.75" x14ac:dyDescent="0.2">
      <c r="A9" s="82">
        <v>2</v>
      </c>
      <c r="B9" s="84" t="s">
        <v>67</v>
      </c>
      <c r="C9" s="106">
        <v>44134430.789999999</v>
      </c>
      <c r="D9" s="106">
        <v>54991494.558899999</v>
      </c>
      <c r="E9" s="105">
        <v>99125925.34889999</v>
      </c>
      <c r="F9" s="106">
        <v>31982663.199999999</v>
      </c>
      <c r="G9" s="106">
        <v>48984319.094399996</v>
      </c>
      <c r="H9" s="105">
        <v>80966982.294399992</v>
      </c>
    </row>
    <row r="10" spans="1:8" s="123" customFormat="1" ht="12.75" x14ac:dyDescent="0.2">
      <c r="A10" s="82">
        <v>2.1</v>
      </c>
      <c r="B10" s="85" t="s">
        <v>68</v>
      </c>
      <c r="C10" s="103"/>
      <c r="D10" s="103"/>
      <c r="E10" s="105">
        <v>0</v>
      </c>
      <c r="F10" s="103">
        <v>0</v>
      </c>
      <c r="G10" s="103">
        <v>0</v>
      </c>
      <c r="H10" s="105">
        <v>0</v>
      </c>
    </row>
    <row r="11" spans="1:8" s="123" customFormat="1" ht="25.5" x14ac:dyDescent="0.2">
      <c r="A11" s="82">
        <v>2.2000000000000002</v>
      </c>
      <c r="B11" s="85" t="s">
        <v>164</v>
      </c>
      <c r="C11" s="103">
        <v>9171678.1400000025</v>
      </c>
      <c r="D11" s="103">
        <v>8158790.4163999986</v>
      </c>
      <c r="E11" s="105">
        <v>17330468.556400001</v>
      </c>
      <c r="F11" s="103">
        <v>4742792.1099999975</v>
      </c>
      <c r="G11" s="103">
        <v>8687262.2682999969</v>
      </c>
      <c r="H11" s="105">
        <v>13430054.378299994</v>
      </c>
    </row>
    <row r="12" spans="1:8" s="123" customFormat="1" ht="12.75" x14ac:dyDescent="0.2">
      <c r="A12" s="82">
        <v>2.2999999999999998</v>
      </c>
      <c r="B12" s="85" t="s">
        <v>69</v>
      </c>
      <c r="C12" s="103">
        <v>642386.45000000007</v>
      </c>
      <c r="D12" s="103">
        <v>3620604.0759999994</v>
      </c>
      <c r="E12" s="105">
        <v>4262990.5259999996</v>
      </c>
      <c r="F12" s="103">
        <v>384987.67</v>
      </c>
      <c r="G12" s="103">
        <v>3034424.6959000002</v>
      </c>
      <c r="H12" s="105">
        <v>3419412.3659000001</v>
      </c>
    </row>
    <row r="13" spans="1:8" s="123" customFormat="1" ht="25.5" x14ac:dyDescent="0.2">
      <c r="A13" s="82">
        <v>2.4</v>
      </c>
      <c r="B13" s="85" t="s">
        <v>165</v>
      </c>
      <c r="C13" s="103">
        <v>148909.43999999997</v>
      </c>
      <c r="D13" s="103">
        <v>943160.42509999999</v>
      </c>
      <c r="E13" s="105">
        <v>1092069.8651000001</v>
      </c>
      <c r="F13" s="103">
        <v>107637.06000000001</v>
      </c>
      <c r="G13" s="103">
        <v>846573.44079999998</v>
      </c>
      <c r="H13" s="105">
        <v>954210.50080000004</v>
      </c>
    </row>
    <row r="14" spans="1:8" s="123" customFormat="1" ht="12.75" x14ac:dyDescent="0.2">
      <c r="A14" s="82">
        <v>2.5</v>
      </c>
      <c r="B14" s="85" t="s">
        <v>70</v>
      </c>
      <c r="C14" s="103">
        <v>346265.01</v>
      </c>
      <c r="D14" s="103">
        <v>196694.93640000001</v>
      </c>
      <c r="E14" s="105">
        <v>542959.94640000002</v>
      </c>
      <c r="F14" s="103">
        <v>180349.44</v>
      </c>
      <c r="G14" s="103">
        <v>227339.94240000003</v>
      </c>
      <c r="H14" s="105">
        <v>407689.3824</v>
      </c>
    </row>
    <row r="15" spans="1:8" s="123" customFormat="1" ht="25.5" x14ac:dyDescent="0.2">
      <c r="A15" s="82">
        <v>2.6</v>
      </c>
      <c r="B15" s="85" t="s">
        <v>71</v>
      </c>
      <c r="C15" s="103">
        <v>21570.94</v>
      </c>
      <c r="D15" s="103">
        <v>421580.45940000005</v>
      </c>
      <c r="E15" s="105">
        <v>443151.39940000005</v>
      </c>
      <c r="F15" s="103">
        <v>58851.420000000013</v>
      </c>
      <c r="G15" s="103">
        <v>428600.86340000003</v>
      </c>
      <c r="H15" s="105">
        <v>487452.28340000007</v>
      </c>
    </row>
    <row r="16" spans="1:8" s="123" customFormat="1" ht="25.5" x14ac:dyDescent="0.2">
      <c r="A16" s="82">
        <v>2.7</v>
      </c>
      <c r="B16" s="85" t="s">
        <v>72</v>
      </c>
      <c r="C16" s="103">
        <v>97674.569999999978</v>
      </c>
      <c r="D16" s="103">
        <v>212765.17320000002</v>
      </c>
      <c r="E16" s="105">
        <v>310439.74320000003</v>
      </c>
      <c r="F16" s="103">
        <v>75904.7</v>
      </c>
      <c r="G16" s="103">
        <v>442350.04790000001</v>
      </c>
      <c r="H16" s="105">
        <v>518254.74790000002</v>
      </c>
    </row>
    <row r="17" spans="1:8" s="123" customFormat="1" ht="12.75" x14ac:dyDescent="0.2">
      <c r="A17" s="82">
        <v>2.8</v>
      </c>
      <c r="B17" s="85" t="s">
        <v>73</v>
      </c>
      <c r="C17" s="103">
        <v>32149614.420000002</v>
      </c>
      <c r="D17" s="103">
        <v>39807070.009999998</v>
      </c>
      <c r="E17" s="105">
        <v>71956684.430000007</v>
      </c>
      <c r="F17" s="103">
        <v>25377561.68</v>
      </c>
      <c r="G17" s="103">
        <v>33183631.32</v>
      </c>
      <c r="H17" s="105">
        <v>58561193</v>
      </c>
    </row>
    <row r="18" spans="1:8" s="123" customFormat="1" ht="12.75" x14ac:dyDescent="0.2">
      <c r="A18" s="82">
        <v>2.9</v>
      </c>
      <c r="B18" s="85" t="s">
        <v>74</v>
      </c>
      <c r="C18" s="103">
        <v>1556331.82</v>
      </c>
      <c r="D18" s="103">
        <v>1630829.0624000002</v>
      </c>
      <c r="E18" s="105">
        <v>3187160.8824000005</v>
      </c>
      <c r="F18" s="103">
        <v>1054579.1200000001</v>
      </c>
      <c r="G18" s="103">
        <v>2134136.5157000003</v>
      </c>
      <c r="H18" s="105">
        <v>3188715.6357000005</v>
      </c>
    </row>
    <row r="19" spans="1:8" s="123" customFormat="1" ht="25.5" x14ac:dyDescent="0.2">
      <c r="A19" s="82">
        <v>3</v>
      </c>
      <c r="B19" s="84" t="s">
        <v>166</v>
      </c>
      <c r="C19" s="103">
        <v>3232663.0000000005</v>
      </c>
      <c r="D19" s="103">
        <v>3033987.1700000013</v>
      </c>
      <c r="E19" s="105">
        <v>6266650.1700000018</v>
      </c>
      <c r="F19" s="103">
        <v>2389150.65</v>
      </c>
      <c r="G19" s="103">
        <v>2603965.1000000006</v>
      </c>
      <c r="H19" s="105">
        <v>4993115.75</v>
      </c>
    </row>
    <row r="20" spans="1:8" s="123" customFormat="1" ht="25.5" x14ac:dyDescent="0.2">
      <c r="A20" s="82">
        <v>4</v>
      </c>
      <c r="B20" s="84" t="s">
        <v>58</v>
      </c>
      <c r="C20" s="103">
        <v>8989413.4600000009</v>
      </c>
      <c r="D20" s="103"/>
      <c r="E20" s="105">
        <v>8989413.4600000009</v>
      </c>
      <c r="F20" s="103">
        <v>4981288.13</v>
      </c>
      <c r="G20" s="103"/>
      <c r="H20" s="105">
        <v>4981288.13</v>
      </c>
    </row>
    <row r="21" spans="1:8" s="123" customFormat="1" ht="12.75" x14ac:dyDescent="0.2">
      <c r="A21" s="82">
        <v>5</v>
      </c>
      <c r="B21" s="84" t="s">
        <v>75</v>
      </c>
      <c r="C21" s="103">
        <v>1009439.73</v>
      </c>
      <c r="D21" s="103">
        <v>2197712.54</v>
      </c>
      <c r="E21" s="105">
        <v>3207152.27</v>
      </c>
      <c r="F21" s="103">
        <v>741942.72</v>
      </c>
      <c r="G21" s="103">
        <v>1308131.77</v>
      </c>
      <c r="H21" s="105">
        <v>2050074.49</v>
      </c>
    </row>
    <row r="22" spans="1:8" s="123" customFormat="1" ht="12.75" x14ac:dyDescent="0.2">
      <c r="A22" s="82">
        <v>6</v>
      </c>
      <c r="B22" s="86" t="s">
        <v>167</v>
      </c>
      <c r="C22" s="106">
        <v>58276675.629999995</v>
      </c>
      <c r="D22" s="106">
        <v>60298092.778899997</v>
      </c>
      <c r="E22" s="105">
        <v>118574768.40889999</v>
      </c>
      <c r="F22" s="106">
        <v>40588091.359999999</v>
      </c>
      <c r="G22" s="106">
        <v>52901493.584399998</v>
      </c>
      <c r="H22" s="105">
        <v>93489584.944399998</v>
      </c>
    </row>
    <row r="23" spans="1:8" s="123" customFormat="1" ht="12.75" x14ac:dyDescent="0.2">
      <c r="A23" s="82"/>
      <c r="B23" s="83" t="s">
        <v>87</v>
      </c>
      <c r="C23" s="103"/>
      <c r="D23" s="103"/>
      <c r="E23" s="104"/>
      <c r="F23" s="103"/>
      <c r="G23" s="103"/>
      <c r="H23" s="104"/>
    </row>
    <row r="24" spans="1:8" s="123" customFormat="1" ht="25.5" x14ac:dyDescent="0.2">
      <c r="A24" s="82">
        <v>7</v>
      </c>
      <c r="B24" s="84" t="s">
        <v>76</v>
      </c>
      <c r="C24" s="103">
        <v>9319583.2699999996</v>
      </c>
      <c r="D24" s="103">
        <v>2792504.01</v>
      </c>
      <c r="E24" s="107">
        <v>12112087.279999999</v>
      </c>
      <c r="F24" s="103">
        <v>3897229.1999999997</v>
      </c>
      <c r="G24" s="103">
        <v>2807315.39</v>
      </c>
      <c r="H24" s="107">
        <v>6704544.5899999999</v>
      </c>
    </row>
    <row r="25" spans="1:8" s="123" customFormat="1" ht="12.75" x14ac:dyDescent="0.2">
      <c r="A25" s="82">
        <v>8</v>
      </c>
      <c r="B25" s="84" t="s">
        <v>77</v>
      </c>
      <c r="C25" s="103">
        <v>5870683.5500000007</v>
      </c>
      <c r="D25" s="103">
        <v>4757559</v>
      </c>
      <c r="E25" s="107">
        <v>10628242.550000001</v>
      </c>
      <c r="F25" s="103">
        <v>3322236.27</v>
      </c>
      <c r="G25" s="103">
        <v>5713695.3799999999</v>
      </c>
      <c r="H25" s="107">
        <v>9035931.6500000004</v>
      </c>
    </row>
    <row r="26" spans="1:8" s="123" customFormat="1" ht="12.75" x14ac:dyDescent="0.2">
      <c r="A26" s="82">
        <v>9</v>
      </c>
      <c r="B26" s="84" t="s">
        <v>168</v>
      </c>
      <c r="C26" s="103">
        <v>836516.16999999993</v>
      </c>
      <c r="D26" s="103">
        <v>718186.77</v>
      </c>
      <c r="E26" s="107">
        <v>1554702.94</v>
      </c>
      <c r="F26" s="103">
        <v>504755.76</v>
      </c>
      <c r="G26" s="103">
        <v>98297.75</v>
      </c>
      <c r="H26" s="107">
        <v>603053.51</v>
      </c>
    </row>
    <row r="27" spans="1:8" s="123" customFormat="1" ht="25.5" x14ac:dyDescent="0.2">
      <c r="A27" s="82">
        <v>10</v>
      </c>
      <c r="B27" s="84" t="s">
        <v>169</v>
      </c>
      <c r="C27" s="103"/>
      <c r="D27" s="103"/>
      <c r="E27" s="107">
        <v>0</v>
      </c>
      <c r="F27" s="103">
        <v>29870.89</v>
      </c>
      <c r="G27" s="103">
        <v>0</v>
      </c>
      <c r="H27" s="107">
        <v>29870.89</v>
      </c>
    </row>
    <row r="28" spans="1:8" s="123" customFormat="1" ht="12.75" x14ac:dyDescent="0.2">
      <c r="A28" s="82">
        <v>11</v>
      </c>
      <c r="B28" s="84" t="s">
        <v>78</v>
      </c>
      <c r="C28" s="103">
        <v>4861037.5600000005</v>
      </c>
      <c r="D28" s="103">
        <v>17033872.330000002</v>
      </c>
      <c r="E28" s="107">
        <v>21894909.890000001</v>
      </c>
      <c r="F28" s="103">
        <v>3403221.1100000003</v>
      </c>
      <c r="G28" s="103">
        <v>13170591.929999998</v>
      </c>
      <c r="H28" s="107">
        <v>16573813.039999999</v>
      </c>
    </row>
    <row r="29" spans="1:8" s="123" customFormat="1" ht="12.75" x14ac:dyDescent="0.2">
      <c r="A29" s="82">
        <v>12</v>
      </c>
      <c r="B29" s="84" t="s">
        <v>88</v>
      </c>
      <c r="C29" s="103">
        <v>160918.21</v>
      </c>
      <c r="D29" s="103">
        <v>0</v>
      </c>
      <c r="E29" s="107">
        <v>160918.21</v>
      </c>
      <c r="F29" s="103"/>
      <c r="G29" s="103"/>
      <c r="H29" s="107">
        <v>0</v>
      </c>
    </row>
    <row r="30" spans="1:8" s="123" customFormat="1" ht="12.75" x14ac:dyDescent="0.2">
      <c r="A30" s="82">
        <v>13</v>
      </c>
      <c r="B30" s="87" t="s">
        <v>89</v>
      </c>
      <c r="C30" s="106">
        <v>21048738.760000002</v>
      </c>
      <c r="D30" s="106">
        <v>25302122.109999999</v>
      </c>
      <c r="E30" s="107">
        <v>46350860.870000005</v>
      </c>
      <c r="F30" s="106">
        <v>11157313.23</v>
      </c>
      <c r="G30" s="106">
        <v>21789900.449999996</v>
      </c>
      <c r="H30" s="107">
        <v>32947213.679999996</v>
      </c>
    </row>
    <row r="31" spans="1:8" s="123" customFormat="1" ht="12.75" x14ac:dyDescent="0.2">
      <c r="A31" s="82">
        <v>14</v>
      </c>
      <c r="B31" s="87" t="s">
        <v>62</v>
      </c>
      <c r="C31" s="106">
        <v>37227936.86999999</v>
      </c>
      <c r="D31" s="106">
        <v>34995970.668899998</v>
      </c>
      <c r="E31" s="105">
        <v>72223907.538899988</v>
      </c>
      <c r="F31" s="106">
        <v>29430778.129999999</v>
      </c>
      <c r="G31" s="106">
        <v>31111593.134400003</v>
      </c>
      <c r="H31" s="105">
        <v>60542371.264400005</v>
      </c>
    </row>
    <row r="32" spans="1:8" s="123" customFormat="1" ht="12.75" x14ac:dyDescent="0.2">
      <c r="A32" s="82"/>
      <c r="B32" s="83"/>
      <c r="C32" s="103"/>
      <c r="D32" s="103"/>
      <c r="E32" s="104"/>
      <c r="F32" s="103"/>
      <c r="G32" s="103"/>
      <c r="H32" s="104"/>
    </row>
    <row r="33" spans="1:8" s="123" customFormat="1" ht="12.75" x14ac:dyDescent="0.2">
      <c r="A33" s="82"/>
      <c r="B33" s="83" t="s">
        <v>59</v>
      </c>
      <c r="C33" s="103"/>
      <c r="D33" s="103"/>
      <c r="E33" s="108"/>
      <c r="F33" s="103"/>
      <c r="G33" s="103"/>
      <c r="H33" s="108"/>
    </row>
    <row r="34" spans="1:8" s="123" customFormat="1" ht="12.75" x14ac:dyDescent="0.2">
      <c r="A34" s="82">
        <v>15</v>
      </c>
      <c r="B34" s="88" t="s">
        <v>170</v>
      </c>
      <c r="C34" s="109">
        <v>16519317.439999999</v>
      </c>
      <c r="D34" s="109">
        <v>2483232.9300000006</v>
      </c>
      <c r="E34" s="110">
        <v>19002550.370000001</v>
      </c>
      <c r="F34" s="109">
        <v>15759103.239999996</v>
      </c>
      <c r="G34" s="109">
        <v>1694470.7099999995</v>
      </c>
      <c r="H34" s="110">
        <v>17453573.949999996</v>
      </c>
    </row>
    <row r="35" spans="1:8" s="123" customFormat="1" ht="25.5" x14ac:dyDescent="0.2">
      <c r="A35" s="82">
        <v>15.1</v>
      </c>
      <c r="B35" s="85" t="s">
        <v>171</v>
      </c>
      <c r="C35" s="103">
        <v>18493103.739999998</v>
      </c>
      <c r="D35" s="103">
        <v>5476696.96</v>
      </c>
      <c r="E35" s="110">
        <v>23969800.699999999</v>
      </c>
      <c r="F35" s="103">
        <v>17482609.889999997</v>
      </c>
      <c r="G35" s="103">
        <v>4253769.9899999993</v>
      </c>
      <c r="H35" s="110">
        <v>21736379.879999995</v>
      </c>
    </row>
    <row r="36" spans="1:8" s="123" customFormat="1" ht="25.5" x14ac:dyDescent="0.2">
      <c r="A36" s="82">
        <v>15.2</v>
      </c>
      <c r="B36" s="85" t="s">
        <v>172</v>
      </c>
      <c r="C36" s="103">
        <v>1973786.2999999993</v>
      </c>
      <c r="D36" s="103">
        <v>2993464.0299999993</v>
      </c>
      <c r="E36" s="110">
        <v>4967250.3299999982</v>
      </c>
      <c r="F36" s="103">
        <v>1723506.6499999997</v>
      </c>
      <c r="G36" s="103">
        <v>2559299.2799999998</v>
      </c>
      <c r="H36" s="110">
        <v>4282805.93</v>
      </c>
    </row>
    <row r="37" spans="1:8" s="123" customFormat="1" ht="12.75" x14ac:dyDescent="0.2">
      <c r="A37" s="82">
        <v>16</v>
      </c>
      <c r="B37" s="84" t="s">
        <v>55</v>
      </c>
      <c r="C37" s="103">
        <v>243792.41</v>
      </c>
      <c r="D37" s="103">
        <v>0</v>
      </c>
      <c r="E37" s="105">
        <v>243792.41</v>
      </c>
      <c r="F37" s="103">
        <v>128933.28</v>
      </c>
      <c r="G37" s="103">
        <v>0</v>
      </c>
      <c r="H37" s="105">
        <v>128933.28</v>
      </c>
    </row>
    <row r="38" spans="1:8" s="123" customFormat="1" ht="25.5" x14ac:dyDescent="0.2">
      <c r="A38" s="82">
        <v>17</v>
      </c>
      <c r="B38" s="84" t="s">
        <v>56</v>
      </c>
      <c r="C38" s="103"/>
      <c r="D38" s="103"/>
      <c r="E38" s="105">
        <v>0</v>
      </c>
      <c r="F38" s="103"/>
      <c r="G38" s="103"/>
      <c r="H38" s="105">
        <v>0</v>
      </c>
    </row>
    <row r="39" spans="1:8" s="123" customFormat="1" ht="25.5" x14ac:dyDescent="0.2">
      <c r="A39" s="82">
        <v>18</v>
      </c>
      <c r="B39" s="84" t="s">
        <v>60</v>
      </c>
      <c r="C39" s="103">
        <v>1748313.78</v>
      </c>
      <c r="D39" s="103"/>
      <c r="E39" s="105">
        <v>1748313.78</v>
      </c>
      <c r="F39" s="103">
        <v>0</v>
      </c>
      <c r="G39" s="103"/>
      <c r="H39" s="105">
        <v>0</v>
      </c>
    </row>
    <row r="40" spans="1:8" s="123" customFormat="1" ht="25.5" x14ac:dyDescent="0.2">
      <c r="A40" s="82">
        <v>19</v>
      </c>
      <c r="B40" s="84" t="s">
        <v>173</v>
      </c>
      <c r="C40" s="103">
        <v>11507612.449999999</v>
      </c>
      <c r="D40" s="103"/>
      <c r="E40" s="105">
        <v>11507612.449999999</v>
      </c>
      <c r="F40" s="103">
        <v>9347870.3899999969</v>
      </c>
      <c r="G40" s="103"/>
      <c r="H40" s="105">
        <v>9347870.3899999969</v>
      </c>
    </row>
    <row r="41" spans="1:8" s="123" customFormat="1" ht="25.5" x14ac:dyDescent="0.2">
      <c r="A41" s="82">
        <v>20</v>
      </c>
      <c r="B41" s="84" t="s">
        <v>79</v>
      </c>
      <c r="C41" s="103">
        <v>-183887.02000000002</v>
      </c>
      <c r="D41" s="103"/>
      <c r="E41" s="105">
        <v>-183887.02000000002</v>
      </c>
      <c r="F41" s="103">
        <v>3799094.3200000003</v>
      </c>
      <c r="G41" s="103"/>
      <c r="H41" s="105">
        <v>3799094.3200000003</v>
      </c>
    </row>
    <row r="42" spans="1:8" s="123" customFormat="1" ht="12.75" x14ac:dyDescent="0.2">
      <c r="A42" s="82">
        <v>21</v>
      </c>
      <c r="B42" s="84" t="s">
        <v>174</v>
      </c>
      <c r="C42" s="103">
        <v>41498.53</v>
      </c>
      <c r="D42" s="103">
        <v>0</v>
      </c>
      <c r="E42" s="105">
        <v>41498.53</v>
      </c>
      <c r="F42" s="103">
        <v>213832.95999999999</v>
      </c>
      <c r="G42" s="103">
        <v>0</v>
      </c>
      <c r="H42" s="105">
        <v>213832.95999999999</v>
      </c>
    </row>
    <row r="43" spans="1:8" s="123" customFormat="1" ht="25.5" x14ac:dyDescent="0.2">
      <c r="A43" s="82">
        <v>22</v>
      </c>
      <c r="B43" s="84" t="s">
        <v>175</v>
      </c>
      <c r="C43" s="103">
        <v>59086.459999999963</v>
      </c>
      <c r="D43" s="103">
        <v>116618.00999999978</v>
      </c>
      <c r="E43" s="105">
        <v>175704.46999999974</v>
      </c>
      <c r="F43" s="103">
        <v>129669.78000000003</v>
      </c>
      <c r="G43" s="103">
        <v>86266.580000000075</v>
      </c>
      <c r="H43" s="105">
        <v>215936.3600000001</v>
      </c>
    </row>
    <row r="44" spans="1:8" s="123" customFormat="1" ht="12.75" x14ac:dyDescent="0.2">
      <c r="A44" s="89">
        <v>23</v>
      </c>
      <c r="B44" s="90" t="s">
        <v>80</v>
      </c>
      <c r="C44" s="111">
        <v>1604749.4400000009</v>
      </c>
      <c r="D44" s="111">
        <v>15828.939999999013</v>
      </c>
      <c r="E44" s="112">
        <v>1620578.38</v>
      </c>
      <c r="F44" s="111">
        <v>930165.69000000041</v>
      </c>
      <c r="G44" s="111">
        <v>146121.4599999995</v>
      </c>
      <c r="H44" s="112">
        <v>1076287.1499999999</v>
      </c>
    </row>
    <row r="45" spans="1:8" s="123" customFormat="1" ht="12.75" x14ac:dyDescent="0.2">
      <c r="A45" s="91">
        <v>24</v>
      </c>
      <c r="B45" s="92" t="s">
        <v>61</v>
      </c>
      <c r="C45" s="113">
        <v>31540483.490000002</v>
      </c>
      <c r="D45" s="113">
        <v>2615679.8799999994</v>
      </c>
      <c r="E45" s="114">
        <v>34156163.370000005</v>
      </c>
      <c r="F45" s="113">
        <v>30308669.659999996</v>
      </c>
      <c r="G45" s="113">
        <v>1926858.7499999991</v>
      </c>
      <c r="H45" s="114">
        <v>32235528.409999996</v>
      </c>
    </row>
    <row r="46" spans="1:8" s="123" customFormat="1" ht="12.75" x14ac:dyDescent="0.2">
      <c r="A46" s="93"/>
      <c r="B46" s="94" t="s">
        <v>90</v>
      </c>
      <c r="C46" s="115"/>
      <c r="D46" s="115"/>
      <c r="E46" s="116"/>
      <c r="F46" s="115"/>
      <c r="G46" s="115"/>
      <c r="H46" s="116"/>
    </row>
    <row r="47" spans="1:8" s="123" customFormat="1" ht="25.5" x14ac:dyDescent="0.2">
      <c r="A47" s="82">
        <v>25</v>
      </c>
      <c r="B47" s="95" t="s">
        <v>91</v>
      </c>
      <c r="C47" s="117">
        <v>3433829.54</v>
      </c>
      <c r="D47" s="117">
        <v>698934.74</v>
      </c>
      <c r="E47" s="118">
        <v>4132764.2800000003</v>
      </c>
      <c r="F47" s="117">
        <v>3232939.46</v>
      </c>
      <c r="G47" s="117">
        <v>479673.36</v>
      </c>
      <c r="H47" s="118">
        <v>3712612.82</v>
      </c>
    </row>
    <row r="48" spans="1:8" s="123" customFormat="1" ht="25.5" x14ac:dyDescent="0.2">
      <c r="A48" s="82">
        <v>26</v>
      </c>
      <c r="B48" s="84" t="s">
        <v>92</v>
      </c>
      <c r="C48" s="103">
        <v>2165039.09</v>
      </c>
      <c r="D48" s="103">
        <v>1645303.95</v>
      </c>
      <c r="E48" s="105">
        <v>3810343.04</v>
      </c>
      <c r="F48" s="103">
        <v>1952809.96</v>
      </c>
      <c r="G48" s="103">
        <v>1664837.9300000002</v>
      </c>
      <c r="H48" s="105">
        <v>3617647.89</v>
      </c>
    </row>
    <row r="49" spans="1:8" s="123" customFormat="1" ht="12.75" x14ac:dyDescent="0.2">
      <c r="A49" s="82">
        <v>27</v>
      </c>
      <c r="B49" s="84" t="s">
        <v>93</v>
      </c>
      <c r="C49" s="103">
        <v>23986705.16</v>
      </c>
      <c r="D49" s="103"/>
      <c r="E49" s="105">
        <v>23986705.16</v>
      </c>
      <c r="F49" s="103">
        <v>22047880.32</v>
      </c>
      <c r="G49" s="103"/>
      <c r="H49" s="105">
        <v>22047880.32</v>
      </c>
    </row>
    <row r="50" spans="1:8" s="123" customFormat="1" ht="25.5" x14ac:dyDescent="0.2">
      <c r="A50" s="82">
        <v>28</v>
      </c>
      <c r="B50" s="84" t="s">
        <v>94</v>
      </c>
      <c r="C50" s="103">
        <v>213993.33999999997</v>
      </c>
      <c r="D50" s="103"/>
      <c r="E50" s="105">
        <v>213993.33999999997</v>
      </c>
      <c r="F50" s="103">
        <v>148830.12</v>
      </c>
      <c r="G50" s="103"/>
      <c r="H50" s="105">
        <v>148830.12</v>
      </c>
    </row>
    <row r="51" spans="1:8" s="123" customFormat="1" ht="12.75" x14ac:dyDescent="0.2">
      <c r="A51" s="82">
        <v>29</v>
      </c>
      <c r="B51" s="84" t="s">
        <v>95</v>
      </c>
      <c r="C51" s="103">
        <v>4546715.5</v>
      </c>
      <c r="D51" s="103"/>
      <c r="E51" s="105">
        <v>4546715.5</v>
      </c>
      <c r="F51" s="103">
        <v>3935822.26</v>
      </c>
      <c r="G51" s="103"/>
      <c r="H51" s="105">
        <v>3935822.26</v>
      </c>
    </row>
    <row r="52" spans="1:8" s="123" customFormat="1" ht="12.75" x14ac:dyDescent="0.2">
      <c r="A52" s="82">
        <v>30</v>
      </c>
      <c r="B52" s="84" t="s">
        <v>96</v>
      </c>
      <c r="C52" s="103">
        <v>9261739.8000000007</v>
      </c>
      <c r="D52" s="103">
        <v>2838.33</v>
      </c>
      <c r="E52" s="105">
        <v>9264578.1300000008</v>
      </c>
      <c r="F52" s="103">
        <v>8498989.4700000007</v>
      </c>
      <c r="G52" s="103">
        <v>1338.31</v>
      </c>
      <c r="H52" s="105">
        <v>8500327.7800000012</v>
      </c>
    </row>
    <row r="53" spans="1:8" s="123" customFormat="1" ht="12.75" x14ac:dyDescent="0.2">
      <c r="A53" s="82">
        <v>31</v>
      </c>
      <c r="B53" s="87" t="s">
        <v>97</v>
      </c>
      <c r="C53" s="106">
        <v>43608022.429999992</v>
      </c>
      <c r="D53" s="106">
        <v>2347077.02</v>
      </c>
      <c r="E53" s="105">
        <v>45955099.449999996</v>
      </c>
      <c r="F53" s="106">
        <v>39817271.590000004</v>
      </c>
      <c r="G53" s="106">
        <v>2145849.6</v>
      </c>
      <c r="H53" s="105">
        <v>41963121.190000005</v>
      </c>
    </row>
    <row r="54" spans="1:8" s="123" customFormat="1" ht="12.75" x14ac:dyDescent="0.2">
      <c r="A54" s="82">
        <v>32</v>
      </c>
      <c r="B54" s="87" t="s">
        <v>63</v>
      </c>
      <c r="C54" s="106">
        <v>-12067538.93999999</v>
      </c>
      <c r="D54" s="106">
        <v>268602.8599999994</v>
      </c>
      <c r="E54" s="105">
        <v>-11798936.079999991</v>
      </c>
      <c r="F54" s="106">
        <v>-9508601.9300000072</v>
      </c>
      <c r="G54" s="106">
        <v>-218990.85000000102</v>
      </c>
      <c r="H54" s="105">
        <v>-9727592.7800000086</v>
      </c>
    </row>
    <row r="55" spans="1:8" s="123" customFormat="1" ht="12.75" x14ac:dyDescent="0.2">
      <c r="A55" s="82"/>
      <c r="B55" s="83"/>
      <c r="C55" s="119"/>
      <c r="D55" s="119"/>
      <c r="E55" s="120"/>
      <c r="F55" s="119"/>
      <c r="G55" s="119"/>
      <c r="H55" s="120"/>
    </row>
    <row r="56" spans="1:8" s="123" customFormat="1" ht="12.75" x14ac:dyDescent="0.2">
      <c r="A56" s="82">
        <v>33</v>
      </c>
      <c r="B56" s="87" t="s">
        <v>64</v>
      </c>
      <c r="C56" s="106">
        <v>25160397.93</v>
      </c>
      <c r="D56" s="106">
        <v>35264573.528899997</v>
      </c>
      <c r="E56" s="105">
        <v>60424971.458899997</v>
      </c>
      <c r="F56" s="106">
        <v>19922176.199999992</v>
      </c>
      <c r="G56" s="106">
        <v>30892602.284400001</v>
      </c>
      <c r="H56" s="105">
        <v>50814778.484399989</v>
      </c>
    </row>
    <row r="57" spans="1:8" s="123" customFormat="1" ht="12.75" x14ac:dyDescent="0.2">
      <c r="A57" s="82"/>
      <c r="B57" s="83"/>
      <c r="C57" s="119"/>
      <c r="D57" s="119"/>
      <c r="E57" s="120"/>
      <c r="F57" s="119"/>
      <c r="G57" s="119"/>
      <c r="H57" s="120"/>
    </row>
    <row r="58" spans="1:8" s="123" customFormat="1" ht="25.5" x14ac:dyDescent="0.2">
      <c r="A58" s="82">
        <v>34</v>
      </c>
      <c r="B58" s="84" t="s">
        <v>81</v>
      </c>
      <c r="C58" s="103">
        <v>11340452.880000001</v>
      </c>
      <c r="D58" s="103" t="s">
        <v>178</v>
      </c>
      <c r="E58" s="105">
        <v>11340452.880000001</v>
      </c>
      <c r="F58" s="103">
        <v>14496083.42</v>
      </c>
      <c r="G58" s="103" t="s">
        <v>178</v>
      </c>
      <c r="H58" s="105">
        <v>14496083.42</v>
      </c>
    </row>
    <row r="59" spans="1:8" s="123" customFormat="1" ht="25.5" x14ac:dyDescent="0.2">
      <c r="A59" s="82">
        <v>35</v>
      </c>
      <c r="B59" s="84" t="s">
        <v>82</v>
      </c>
      <c r="C59" s="103">
        <v>100</v>
      </c>
      <c r="D59" s="103" t="s">
        <v>178</v>
      </c>
      <c r="E59" s="105">
        <v>100</v>
      </c>
      <c r="F59" s="103">
        <v>0</v>
      </c>
      <c r="G59" s="103" t="s">
        <v>178</v>
      </c>
      <c r="H59" s="105">
        <v>0</v>
      </c>
    </row>
    <row r="60" spans="1:8" s="123" customFormat="1" ht="25.5" x14ac:dyDescent="0.2">
      <c r="A60" s="82">
        <v>36</v>
      </c>
      <c r="B60" s="84" t="s">
        <v>83</v>
      </c>
      <c r="C60" s="103">
        <v>1340717.25</v>
      </c>
      <c r="D60" s="103" t="s">
        <v>178</v>
      </c>
      <c r="E60" s="105">
        <v>1340717.25</v>
      </c>
      <c r="F60" s="103">
        <v>-629826.53000000014</v>
      </c>
      <c r="G60" s="103" t="s">
        <v>178</v>
      </c>
      <c r="H60" s="105">
        <v>-629826.53000000014</v>
      </c>
    </row>
    <row r="61" spans="1:8" s="123" customFormat="1" ht="12.75" x14ac:dyDescent="0.2">
      <c r="A61" s="82">
        <v>37</v>
      </c>
      <c r="B61" s="87" t="s">
        <v>84</v>
      </c>
      <c r="C61" s="106">
        <v>12681270.130000001</v>
      </c>
      <c r="D61" s="106">
        <v>0</v>
      </c>
      <c r="E61" s="105">
        <v>12681270.130000001</v>
      </c>
      <c r="F61" s="106">
        <v>13866256.890000001</v>
      </c>
      <c r="G61" s="106">
        <v>0</v>
      </c>
      <c r="H61" s="105">
        <v>13866256.890000001</v>
      </c>
    </row>
    <row r="62" spans="1:8" s="123" customFormat="1" ht="12.75" x14ac:dyDescent="0.2">
      <c r="A62" s="82"/>
      <c r="B62" s="96"/>
      <c r="C62" s="103"/>
      <c r="D62" s="103"/>
      <c r="E62" s="108"/>
      <c r="F62" s="103"/>
      <c r="G62" s="103"/>
      <c r="H62" s="108"/>
    </row>
    <row r="63" spans="1:8" s="123" customFormat="1" ht="25.5" x14ac:dyDescent="0.2">
      <c r="A63" s="89">
        <v>38</v>
      </c>
      <c r="B63" s="97" t="s">
        <v>176</v>
      </c>
      <c r="C63" s="121">
        <v>12479127.799999999</v>
      </c>
      <c r="D63" s="121">
        <v>35264573.528899997</v>
      </c>
      <c r="E63" s="105">
        <v>47743701.328899994</v>
      </c>
      <c r="F63" s="121">
        <v>6055919.3099999912</v>
      </c>
      <c r="G63" s="121">
        <v>30892602.284400001</v>
      </c>
      <c r="H63" s="105">
        <v>36948521.594399989</v>
      </c>
    </row>
    <row r="64" spans="1:8" s="124" customFormat="1" ht="12.75" x14ac:dyDescent="0.2">
      <c r="A64" s="98">
        <v>39</v>
      </c>
      <c r="B64" s="84" t="s">
        <v>85</v>
      </c>
      <c r="C64" s="122">
        <v>6159948.4800000004</v>
      </c>
      <c r="D64" s="122"/>
      <c r="E64" s="105">
        <v>6159948.4800000004</v>
      </c>
      <c r="F64" s="122">
        <v>4936340.3499999996</v>
      </c>
      <c r="G64" s="122"/>
      <c r="H64" s="105">
        <v>4936340.3499999996</v>
      </c>
    </row>
    <row r="65" spans="1:8" s="123" customFormat="1" ht="12.75" x14ac:dyDescent="0.2">
      <c r="A65" s="89">
        <v>40</v>
      </c>
      <c r="B65" s="87" t="s">
        <v>86</v>
      </c>
      <c r="C65" s="106">
        <v>6319179.3199999984</v>
      </c>
      <c r="D65" s="106">
        <v>35264573.528899997</v>
      </c>
      <c r="E65" s="105">
        <v>41583752.848899998</v>
      </c>
      <c r="F65" s="106">
        <v>1119578.9599999916</v>
      </c>
      <c r="G65" s="106">
        <v>30892602.284400001</v>
      </c>
      <c r="H65" s="105">
        <v>32012181.244399995</v>
      </c>
    </row>
    <row r="66" spans="1:8" s="124" customFormat="1" ht="12.75" x14ac:dyDescent="0.2">
      <c r="A66" s="98">
        <v>41</v>
      </c>
      <c r="B66" s="84" t="s">
        <v>98</v>
      </c>
      <c r="C66" s="122"/>
      <c r="D66" s="122"/>
      <c r="E66" s="105">
        <v>0</v>
      </c>
      <c r="F66" s="122"/>
      <c r="G66" s="122"/>
      <c r="H66" s="105">
        <v>0</v>
      </c>
    </row>
    <row r="67" spans="1:8" s="123" customFormat="1" ht="12.75" x14ac:dyDescent="0.2">
      <c r="A67" s="99">
        <v>42</v>
      </c>
      <c r="B67" s="100" t="s">
        <v>65</v>
      </c>
      <c r="C67" s="113">
        <v>6319179.3199999984</v>
      </c>
      <c r="D67" s="113">
        <v>35264573.528899997</v>
      </c>
      <c r="E67" s="114">
        <v>41583752.848899998</v>
      </c>
      <c r="F67" s="113">
        <v>1119578.9599999916</v>
      </c>
      <c r="G67" s="113">
        <v>30892602.284400001</v>
      </c>
      <c r="H67" s="114">
        <v>32012181.244399995</v>
      </c>
    </row>
    <row r="68" spans="1:8" x14ac:dyDescent="0.3">
      <c r="A68" s="30"/>
      <c r="B68" s="32"/>
      <c r="C68" s="40"/>
      <c r="D68" s="40"/>
      <c r="E68" s="40"/>
    </row>
    <row r="69" spans="1:8" x14ac:dyDescent="0.3">
      <c r="A69" s="30"/>
      <c r="B69" s="3"/>
      <c r="C69" s="40"/>
      <c r="D69" s="40"/>
      <c r="E69" s="41"/>
    </row>
    <row r="70" spans="1:8" x14ac:dyDescent="0.3">
      <c r="A70" s="40" t="str">
        <f>'RC'!A42</f>
        <v>*</v>
      </c>
      <c r="B70" s="40" t="str">
        <f>'RC'!B42</f>
        <v>ინფორმაცია არააუდირებულია, წარმოდგენილია საქართველოს ეროვნული ბანკის საანგარიშგებო მოთხოვნების მიხედვით</v>
      </c>
      <c r="C70" s="40"/>
      <c r="D70" s="40"/>
      <c r="E70" s="40"/>
    </row>
  </sheetData>
  <mergeCells count="3">
    <mergeCell ref="D1:H1"/>
    <mergeCell ref="C5:E5"/>
    <mergeCell ref="F5:H5"/>
  </mergeCells>
  <phoneticPr fontId="2" type="noConversion"/>
  <pageMargins left="0.39" right="0.25" top="0.27" bottom="0.28000000000000003" header="0.22" footer="0.2"/>
  <pageSetup scale="60" orientation="portrait" r:id="rId1"/>
  <headerFooter alignWithMargins="0"/>
  <ignoredErrors>
    <ignoredError sqref="A70:B70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71"/>
  <sheetViews>
    <sheetView topLeftCell="A34" zoomScale="80" zoomScaleNormal="80" workbookViewId="0">
      <selection activeCell="H69" sqref="H69"/>
    </sheetView>
  </sheetViews>
  <sheetFormatPr defaultRowHeight="15" x14ac:dyDescent="0.3"/>
  <cols>
    <col min="1" max="1" width="8" style="33" bestFit="1" customWidth="1"/>
    <col min="2" max="2" width="87.28515625" style="33" bestFit="1" customWidth="1"/>
    <col min="3" max="3" width="14.85546875" style="33" bestFit="1" customWidth="1"/>
    <col min="4" max="4" width="17" style="33" customWidth="1"/>
    <col min="5" max="5" width="15.140625" style="33" bestFit="1" customWidth="1"/>
    <col min="6" max="6" width="14" style="33" bestFit="1" customWidth="1"/>
    <col min="7" max="7" width="15.140625" style="33" bestFit="1" customWidth="1"/>
    <col min="8" max="8" width="15.42578125" style="33" bestFit="1" customWidth="1"/>
    <col min="9" max="9" width="13.42578125" style="33" bestFit="1" customWidth="1"/>
    <col min="10" max="11" width="15.140625" style="33" bestFit="1" customWidth="1"/>
    <col min="12" max="12" width="9.140625" style="33"/>
    <col min="13" max="15" width="14.28515625" style="33" bestFit="1" customWidth="1"/>
    <col min="16" max="16384" width="9.140625" style="33"/>
  </cols>
  <sheetData>
    <row r="1" spans="1:48" x14ac:dyDescent="0.3">
      <c r="A1" s="7" t="s">
        <v>120</v>
      </c>
      <c r="B1" s="35" t="str">
        <f>'RC'!B1</f>
        <v>სს ბანკი რესპუბლიკა</v>
      </c>
      <c r="C1" s="3"/>
      <c r="D1" s="3"/>
      <c r="E1" s="3"/>
      <c r="F1" s="40"/>
      <c r="G1" s="40"/>
      <c r="H1" s="3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</row>
    <row r="2" spans="1:48" x14ac:dyDescent="0.3">
      <c r="A2" s="7" t="s">
        <v>132</v>
      </c>
      <c r="B2" s="162">
        <f>'RC'!B2</f>
        <v>42643</v>
      </c>
      <c r="C2" s="3"/>
      <c r="D2" s="3"/>
      <c r="E2" s="3"/>
      <c r="F2" s="40"/>
      <c r="G2" s="40"/>
      <c r="H2" s="1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</row>
    <row r="3" spans="1:48" ht="16.5" thickBot="1" x14ac:dyDescent="0.35">
      <c r="B3" s="43" t="s">
        <v>223</v>
      </c>
      <c r="C3" s="34"/>
      <c r="D3" s="34"/>
      <c r="E3" s="34"/>
      <c r="H3" s="38" t="s">
        <v>121</v>
      </c>
    </row>
    <row r="4" spans="1:48" ht="18" x14ac:dyDescent="0.35">
      <c r="A4" s="44"/>
      <c r="B4" s="39"/>
      <c r="C4" s="140" t="s">
        <v>135</v>
      </c>
      <c r="D4" s="144"/>
      <c r="E4" s="144"/>
      <c r="F4" s="140" t="s">
        <v>147</v>
      </c>
      <c r="G4" s="144"/>
      <c r="H4" s="145"/>
      <c r="I4" s="40"/>
      <c r="J4" s="40"/>
      <c r="K4" s="40"/>
      <c r="L4" s="40"/>
      <c r="M4" s="40"/>
      <c r="N4" s="40"/>
      <c r="O4" s="40"/>
      <c r="P4" s="40"/>
    </row>
    <row r="5" spans="1:48" s="45" customFormat="1" x14ac:dyDescent="0.3">
      <c r="A5" s="128" t="s">
        <v>106</v>
      </c>
      <c r="B5" s="129"/>
      <c r="C5" s="14" t="s">
        <v>161</v>
      </c>
      <c r="D5" s="14" t="s">
        <v>162</v>
      </c>
      <c r="E5" s="14" t="s">
        <v>163</v>
      </c>
      <c r="F5" s="14" t="s">
        <v>161</v>
      </c>
      <c r="G5" s="14" t="s">
        <v>162</v>
      </c>
      <c r="H5" s="14" t="s">
        <v>163</v>
      </c>
      <c r="I5" s="40"/>
      <c r="J5" s="40"/>
      <c r="K5" s="40"/>
      <c r="L5" s="40"/>
      <c r="M5" s="40"/>
      <c r="N5" s="40"/>
      <c r="O5" s="40"/>
      <c r="P5" s="40"/>
    </row>
    <row r="6" spans="1:48" x14ac:dyDescent="0.3">
      <c r="A6" s="128">
        <v>1</v>
      </c>
      <c r="B6" s="130" t="s">
        <v>99</v>
      </c>
      <c r="C6" s="125">
        <v>433892579.43950003</v>
      </c>
      <c r="D6" s="125">
        <v>2665563765.0973001</v>
      </c>
      <c r="E6" s="125">
        <v>3099456344.5368004</v>
      </c>
      <c r="F6" s="125">
        <f>SUM(F7:F8)+F9+F12+F13+F26</f>
        <v>413310736.09000003</v>
      </c>
      <c r="G6" s="125">
        <f t="shared" ref="G6:H6" si="0">SUM(G7:G8)+G9+G12+G13+G26</f>
        <v>2379775834.7199998</v>
      </c>
      <c r="H6" s="125">
        <f t="shared" si="0"/>
        <v>2793086570.8099999</v>
      </c>
      <c r="I6" s="40"/>
      <c r="J6" s="40"/>
      <c r="K6" s="40"/>
      <c r="L6" s="40"/>
      <c r="M6" s="40"/>
      <c r="N6" s="40"/>
      <c r="O6" s="40"/>
      <c r="P6" s="40"/>
    </row>
    <row r="7" spans="1:48" x14ac:dyDescent="0.3">
      <c r="A7" s="128">
        <v>1.1000000000000001</v>
      </c>
      <c r="B7" s="137" t="s">
        <v>8</v>
      </c>
      <c r="C7" s="126">
        <v>0</v>
      </c>
      <c r="D7" s="126">
        <v>0</v>
      </c>
      <c r="E7" s="125">
        <v>0</v>
      </c>
      <c r="F7" s="126">
        <v>0</v>
      </c>
      <c r="G7" s="126">
        <v>0</v>
      </c>
      <c r="H7" s="125">
        <f t="shared" ref="H7:H67" si="1">F7+G7</f>
        <v>0</v>
      </c>
      <c r="I7" s="40"/>
      <c r="J7" s="40"/>
      <c r="K7" s="40"/>
      <c r="L7" s="40"/>
      <c r="M7" s="40"/>
      <c r="N7" s="40"/>
      <c r="O7" s="40"/>
      <c r="P7" s="40"/>
    </row>
    <row r="8" spans="1:48" x14ac:dyDescent="0.3">
      <c r="A8" s="128">
        <v>1.2</v>
      </c>
      <c r="B8" s="137" t="s">
        <v>9</v>
      </c>
      <c r="C8" s="126">
        <v>89834228.459999993</v>
      </c>
      <c r="D8" s="126">
        <v>113040995.28200001</v>
      </c>
      <c r="E8" s="125">
        <v>202875223.74199998</v>
      </c>
      <c r="F8" s="126">
        <v>76256494.079999998</v>
      </c>
      <c r="G8" s="126">
        <v>33842724.700000003</v>
      </c>
      <c r="H8" s="125">
        <f t="shared" si="1"/>
        <v>110099218.78</v>
      </c>
      <c r="I8" s="40"/>
      <c r="J8" s="40"/>
      <c r="K8" s="40"/>
      <c r="L8" s="40"/>
      <c r="M8" s="40"/>
      <c r="N8" s="40"/>
      <c r="O8" s="40"/>
      <c r="P8" s="40"/>
    </row>
    <row r="9" spans="1:48" x14ac:dyDescent="0.3">
      <c r="A9" s="128">
        <v>1.3</v>
      </c>
      <c r="B9" s="137" t="s">
        <v>219</v>
      </c>
      <c r="C9" s="125">
        <v>222198065.1895</v>
      </c>
      <c r="D9" s="125">
        <v>683261106.5819</v>
      </c>
      <c r="E9" s="125">
        <v>905459171.77139997</v>
      </c>
      <c r="F9" s="125">
        <f>SUM(F10:F11)</f>
        <v>219838652.78999999</v>
      </c>
      <c r="G9" s="125">
        <f>SUM(G10:G11)</f>
        <v>555627740.63999999</v>
      </c>
      <c r="H9" s="125">
        <f t="shared" si="1"/>
        <v>775466393.42999995</v>
      </c>
      <c r="I9" s="40"/>
      <c r="J9" s="40"/>
      <c r="K9" s="40"/>
      <c r="L9" s="40"/>
      <c r="M9" s="40"/>
      <c r="N9" s="40"/>
      <c r="O9" s="40"/>
      <c r="P9" s="40"/>
    </row>
    <row r="10" spans="1:48" x14ac:dyDescent="0.3">
      <c r="A10" s="131" t="s">
        <v>181</v>
      </c>
      <c r="B10" s="132" t="s">
        <v>182</v>
      </c>
      <c r="C10" s="126">
        <v>163589604.2139</v>
      </c>
      <c r="D10" s="126">
        <v>253195773.59630001</v>
      </c>
      <c r="E10" s="125">
        <v>416785377.81019998</v>
      </c>
      <c r="F10" s="126">
        <v>154442515.63999999</v>
      </c>
      <c r="G10" s="126">
        <v>205198150.84999999</v>
      </c>
      <c r="H10" s="125">
        <f t="shared" si="1"/>
        <v>359640666.49000001</v>
      </c>
      <c r="I10" s="40"/>
      <c r="J10" s="40"/>
      <c r="K10" s="40"/>
      <c r="L10" s="40"/>
      <c r="M10" s="40"/>
      <c r="N10" s="40"/>
      <c r="O10" s="40"/>
      <c r="P10" s="40"/>
    </row>
    <row r="11" spans="1:48" x14ac:dyDescent="0.3">
      <c r="A11" s="131" t="s">
        <v>183</v>
      </c>
      <c r="B11" s="133" t="s">
        <v>184</v>
      </c>
      <c r="C11" s="126">
        <v>58608460.975599997</v>
      </c>
      <c r="D11" s="126">
        <v>430065332.98559999</v>
      </c>
      <c r="E11" s="125">
        <v>488673793.9612</v>
      </c>
      <c r="F11" s="126">
        <v>65396137.149999999</v>
      </c>
      <c r="G11" s="126">
        <v>350429589.79000002</v>
      </c>
      <c r="H11" s="125">
        <f t="shared" si="1"/>
        <v>415825726.94</v>
      </c>
      <c r="I11" s="40"/>
      <c r="J11" s="40"/>
      <c r="K11" s="40"/>
      <c r="L11" s="40"/>
      <c r="M11" s="40"/>
      <c r="N11" s="40"/>
      <c r="O11" s="40"/>
      <c r="P11" s="40"/>
    </row>
    <row r="12" spans="1:48" x14ac:dyDescent="0.3">
      <c r="A12" s="128">
        <v>1.4</v>
      </c>
      <c r="B12" s="138" t="s">
        <v>20</v>
      </c>
      <c r="C12" s="126"/>
      <c r="D12" s="126"/>
      <c r="E12" s="125">
        <v>0</v>
      </c>
      <c r="F12" s="126"/>
      <c r="G12" s="126"/>
      <c r="H12" s="125">
        <f t="shared" si="1"/>
        <v>0</v>
      </c>
      <c r="I12" s="40"/>
      <c r="J12" s="40"/>
      <c r="K12" s="40"/>
      <c r="L12" s="40"/>
      <c r="M12" s="40"/>
      <c r="N12" s="40"/>
      <c r="O12" s="40"/>
      <c r="P12" s="40"/>
    </row>
    <row r="13" spans="1:48" x14ac:dyDescent="0.3">
      <c r="A13" s="128">
        <v>1.5</v>
      </c>
      <c r="B13" s="138" t="s">
        <v>220</v>
      </c>
      <c r="C13" s="125">
        <v>121860285.79000001</v>
      </c>
      <c r="D13" s="125">
        <v>1869256328.9605002</v>
      </c>
      <c r="E13" s="125">
        <v>1991116614.7505002</v>
      </c>
      <c r="F13" s="125">
        <f>SUM(F14:F16)+SUM(F22:F25)</f>
        <v>117215589.22000001</v>
      </c>
      <c r="G13" s="125">
        <f>SUM(G14:G16)+SUM(G22:G25)</f>
        <v>1789820850.26</v>
      </c>
      <c r="H13" s="125">
        <f t="shared" si="1"/>
        <v>1907036439.48</v>
      </c>
      <c r="I13" s="40"/>
      <c r="J13" s="40"/>
      <c r="K13" s="40"/>
      <c r="L13" s="40"/>
      <c r="M13" s="40"/>
      <c r="N13" s="40"/>
      <c r="O13" s="40"/>
      <c r="P13" s="40"/>
    </row>
    <row r="14" spans="1:48" x14ac:dyDescent="0.3">
      <c r="A14" s="128" t="s">
        <v>185</v>
      </c>
      <c r="B14" s="134" t="s">
        <v>186</v>
      </c>
      <c r="C14" s="126">
        <v>5125902.2</v>
      </c>
      <c r="D14" s="126">
        <v>50706680.431599997</v>
      </c>
      <c r="E14" s="125">
        <v>55832582.6316</v>
      </c>
      <c r="F14" s="126">
        <v>5640385.3300000001</v>
      </c>
      <c r="G14" s="126">
        <v>19170006.789999999</v>
      </c>
      <c r="H14" s="125">
        <f t="shared" si="1"/>
        <v>24810392.119999997</v>
      </c>
      <c r="I14" s="40"/>
      <c r="J14" s="40"/>
      <c r="K14" s="40"/>
      <c r="L14" s="40"/>
      <c r="M14" s="40"/>
      <c r="N14" s="40"/>
      <c r="O14" s="40"/>
      <c r="P14" s="40"/>
    </row>
    <row r="15" spans="1:48" x14ac:dyDescent="0.3">
      <c r="A15" s="128" t="s">
        <v>187</v>
      </c>
      <c r="B15" s="134" t="s">
        <v>188</v>
      </c>
      <c r="C15" s="126"/>
      <c r="D15" s="126"/>
      <c r="E15" s="125">
        <v>0</v>
      </c>
      <c r="F15" s="126">
        <v>0</v>
      </c>
      <c r="G15" s="126">
        <v>0</v>
      </c>
      <c r="H15" s="125">
        <f t="shared" si="1"/>
        <v>0</v>
      </c>
      <c r="I15" s="40"/>
      <c r="J15" s="40"/>
      <c r="K15" s="40"/>
      <c r="L15" s="40"/>
      <c r="M15" s="40"/>
      <c r="N15" s="40"/>
      <c r="O15" s="40"/>
      <c r="P15" s="40"/>
    </row>
    <row r="16" spans="1:48" x14ac:dyDescent="0.3">
      <c r="A16" s="128" t="s">
        <v>189</v>
      </c>
      <c r="B16" s="134" t="s">
        <v>190</v>
      </c>
      <c r="C16" s="125">
        <v>1767550</v>
      </c>
      <c r="D16" s="125">
        <v>1588312113.7399001</v>
      </c>
      <c r="E16" s="125">
        <v>1590079663.7399001</v>
      </c>
      <c r="F16" s="125">
        <f>SUM(F17:F21)</f>
        <v>479405</v>
      </c>
      <c r="G16" s="125">
        <f>SUM(G17:G21)</f>
        <v>1501882951.76</v>
      </c>
      <c r="H16" s="125">
        <f t="shared" si="1"/>
        <v>1502362356.76</v>
      </c>
      <c r="I16" s="40"/>
      <c r="J16" s="40"/>
      <c r="K16" s="40"/>
      <c r="L16" s="40"/>
      <c r="M16" s="40"/>
      <c r="N16" s="40"/>
      <c r="O16" s="40"/>
      <c r="P16" s="40"/>
    </row>
    <row r="17" spans="1:16" x14ac:dyDescent="0.3">
      <c r="A17" s="128" t="s">
        <v>191</v>
      </c>
      <c r="B17" s="133" t="s">
        <v>192</v>
      </c>
      <c r="C17" s="126">
        <v>1449350</v>
      </c>
      <c r="D17" s="126">
        <v>1005328434.0727</v>
      </c>
      <c r="E17" s="125">
        <v>1006777784.0727</v>
      </c>
      <c r="F17" s="126">
        <v>302765</v>
      </c>
      <c r="G17" s="126">
        <v>895165448.75</v>
      </c>
      <c r="H17" s="125">
        <f t="shared" si="1"/>
        <v>895468213.75</v>
      </c>
      <c r="I17" s="40"/>
      <c r="J17" s="40"/>
      <c r="K17" s="40"/>
      <c r="L17" s="40"/>
      <c r="M17" s="40"/>
      <c r="N17" s="40"/>
      <c r="O17" s="40"/>
      <c r="P17" s="40"/>
    </row>
    <row r="18" spans="1:16" x14ac:dyDescent="0.3">
      <c r="A18" s="128" t="s">
        <v>193</v>
      </c>
      <c r="B18" s="133" t="s">
        <v>194</v>
      </c>
      <c r="C18" s="126">
        <v>145000</v>
      </c>
      <c r="D18" s="126">
        <v>213836043.4368</v>
      </c>
      <c r="E18" s="125">
        <v>213981043.4368</v>
      </c>
      <c r="F18" s="126">
        <v>171640</v>
      </c>
      <c r="G18" s="126">
        <v>204052975.41</v>
      </c>
      <c r="H18" s="125">
        <f t="shared" si="1"/>
        <v>204224615.41</v>
      </c>
      <c r="I18" s="40"/>
      <c r="J18" s="40"/>
      <c r="K18" s="40"/>
      <c r="L18" s="40"/>
      <c r="M18" s="40"/>
      <c r="N18" s="40"/>
      <c r="O18" s="40"/>
      <c r="P18" s="40"/>
    </row>
    <row r="19" spans="1:16" x14ac:dyDescent="0.3">
      <c r="A19" s="128" t="s">
        <v>195</v>
      </c>
      <c r="B19" s="135" t="s">
        <v>196</v>
      </c>
      <c r="C19" s="126">
        <v>0</v>
      </c>
      <c r="D19" s="126">
        <v>0</v>
      </c>
      <c r="E19" s="125">
        <v>0</v>
      </c>
      <c r="F19" s="126">
        <v>0</v>
      </c>
      <c r="G19" s="126">
        <v>0</v>
      </c>
      <c r="H19" s="125">
        <f t="shared" si="1"/>
        <v>0</v>
      </c>
      <c r="I19" s="40"/>
      <c r="J19" s="40"/>
      <c r="K19" s="40"/>
      <c r="L19" s="40"/>
      <c r="M19" s="40"/>
      <c r="N19" s="40"/>
      <c r="O19" s="40"/>
      <c r="P19" s="40"/>
    </row>
    <row r="20" spans="1:16" x14ac:dyDescent="0.3">
      <c r="A20" s="128" t="s">
        <v>197</v>
      </c>
      <c r="B20" s="133" t="s">
        <v>198</v>
      </c>
      <c r="C20" s="126">
        <v>173200</v>
      </c>
      <c r="D20" s="126">
        <v>355946599.57740003</v>
      </c>
      <c r="E20" s="125">
        <v>356119799.57740003</v>
      </c>
      <c r="F20" s="126">
        <v>0</v>
      </c>
      <c r="G20" s="126">
        <v>390667816.11000001</v>
      </c>
      <c r="H20" s="125">
        <f t="shared" si="1"/>
        <v>390667816.11000001</v>
      </c>
      <c r="I20" s="40"/>
      <c r="J20" s="40"/>
      <c r="K20" s="40"/>
      <c r="L20" s="40"/>
      <c r="M20" s="40"/>
      <c r="N20" s="40"/>
      <c r="O20" s="40"/>
      <c r="P20" s="40"/>
    </row>
    <row r="21" spans="1:16" x14ac:dyDescent="0.3">
      <c r="A21" s="128" t="s">
        <v>199</v>
      </c>
      <c r="B21" s="133" t="s">
        <v>200</v>
      </c>
      <c r="C21" s="126">
        <v>0</v>
      </c>
      <c r="D21" s="126">
        <v>13201036.653000001</v>
      </c>
      <c r="E21" s="125">
        <v>13201036.653000001</v>
      </c>
      <c r="F21" s="126">
        <v>5000</v>
      </c>
      <c r="G21" s="126">
        <v>11996711.49</v>
      </c>
      <c r="H21" s="125">
        <f t="shared" si="1"/>
        <v>12001711.49</v>
      </c>
      <c r="I21" s="40"/>
      <c r="J21" s="40"/>
      <c r="K21" s="40"/>
      <c r="L21" s="40"/>
      <c r="M21" s="40"/>
      <c r="N21" s="40"/>
      <c r="O21" s="40"/>
      <c r="P21" s="40"/>
    </row>
    <row r="22" spans="1:16" x14ac:dyDescent="0.3">
      <c r="A22" s="128" t="s">
        <v>201</v>
      </c>
      <c r="B22" s="134" t="s">
        <v>202</v>
      </c>
      <c r="C22" s="126">
        <v>3244695.1</v>
      </c>
      <c r="D22" s="126">
        <v>58117965.836999997</v>
      </c>
      <c r="E22" s="125">
        <v>61362660.936999999</v>
      </c>
      <c r="F22" s="126">
        <v>3467579.1</v>
      </c>
      <c r="G22" s="126">
        <v>61035098.770000003</v>
      </c>
      <c r="H22" s="125">
        <f t="shared" si="1"/>
        <v>64502677.870000005</v>
      </c>
      <c r="I22" s="40"/>
      <c r="J22" s="40"/>
      <c r="K22" s="40"/>
      <c r="L22" s="40"/>
      <c r="M22" s="40"/>
      <c r="N22" s="40"/>
      <c r="O22" s="40"/>
      <c r="P22" s="40"/>
    </row>
    <row r="23" spans="1:16" x14ac:dyDescent="0.3">
      <c r="A23" s="128" t="s">
        <v>203</v>
      </c>
      <c r="B23" s="134" t="s">
        <v>204</v>
      </c>
      <c r="C23" s="126">
        <v>27071000.149999999</v>
      </c>
      <c r="D23" s="126">
        <v>152863265.52329999</v>
      </c>
      <c r="E23" s="125">
        <v>179934265.6733</v>
      </c>
      <c r="F23" s="126">
        <v>23721000.170000002</v>
      </c>
      <c r="G23" s="126">
        <v>178620000.02000001</v>
      </c>
      <c r="H23" s="125">
        <f t="shared" si="1"/>
        <v>202341000.19</v>
      </c>
      <c r="I23" s="40"/>
      <c r="J23" s="40"/>
      <c r="K23" s="40"/>
      <c r="L23" s="40"/>
      <c r="M23" s="40"/>
      <c r="N23" s="40"/>
      <c r="O23" s="40"/>
      <c r="P23" s="40"/>
    </row>
    <row r="24" spans="1:16" x14ac:dyDescent="0.3">
      <c r="A24" s="128" t="s">
        <v>205</v>
      </c>
      <c r="B24" s="134" t="s">
        <v>206</v>
      </c>
      <c r="C24" s="126">
        <v>0</v>
      </c>
      <c r="D24" s="126">
        <v>0</v>
      </c>
      <c r="E24" s="125">
        <v>0</v>
      </c>
      <c r="F24" s="126">
        <v>0</v>
      </c>
      <c r="G24" s="126">
        <v>0</v>
      </c>
      <c r="H24" s="125">
        <f t="shared" si="1"/>
        <v>0</v>
      </c>
      <c r="I24" s="40"/>
      <c r="J24" s="40"/>
      <c r="K24" s="40"/>
      <c r="L24" s="40"/>
      <c r="M24" s="40"/>
      <c r="N24" s="40"/>
      <c r="O24" s="40"/>
      <c r="P24" s="40"/>
    </row>
    <row r="25" spans="1:16" x14ac:dyDescent="0.3">
      <c r="A25" s="128" t="s">
        <v>207</v>
      </c>
      <c r="B25" s="134" t="s">
        <v>208</v>
      </c>
      <c r="C25" s="126">
        <v>84651138.340000004</v>
      </c>
      <c r="D25" s="126">
        <v>19256303.4287</v>
      </c>
      <c r="E25" s="125">
        <v>103907441.7687</v>
      </c>
      <c r="F25" s="126">
        <v>83907219.620000005</v>
      </c>
      <c r="G25" s="126">
        <v>29112792.920000002</v>
      </c>
      <c r="H25" s="125">
        <f t="shared" si="1"/>
        <v>113020012.54000001</v>
      </c>
      <c r="I25" s="40"/>
      <c r="J25" s="40"/>
      <c r="K25" s="40"/>
      <c r="L25" s="40"/>
      <c r="M25" s="40"/>
      <c r="N25" s="40"/>
      <c r="O25" s="40"/>
      <c r="P25" s="40"/>
    </row>
    <row r="26" spans="1:16" x14ac:dyDescent="0.3">
      <c r="A26" s="128">
        <v>1.6</v>
      </c>
      <c r="B26" s="137" t="s">
        <v>21</v>
      </c>
      <c r="C26" s="126">
        <v>0</v>
      </c>
      <c r="D26" s="126">
        <v>5334.2728999999999</v>
      </c>
      <c r="E26" s="125">
        <v>5334.2728999999999</v>
      </c>
      <c r="F26" s="126">
        <v>0</v>
      </c>
      <c r="G26" s="126">
        <v>484519.12</v>
      </c>
      <c r="H26" s="125">
        <f t="shared" si="1"/>
        <v>484519.12</v>
      </c>
      <c r="I26" s="40"/>
      <c r="J26" s="40"/>
      <c r="K26" s="40"/>
      <c r="L26" s="40"/>
      <c r="M26" s="40"/>
      <c r="N26" s="40"/>
      <c r="O26" s="40"/>
      <c r="P26" s="40"/>
    </row>
    <row r="27" spans="1:16" x14ac:dyDescent="0.3">
      <c r="A27" s="128">
        <v>2</v>
      </c>
      <c r="B27" s="130" t="s">
        <v>102</v>
      </c>
      <c r="C27" s="125">
        <v>59949598.299999997</v>
      </c>
      <c r="D27" s="125">
        <v>801145805.98590004</v>
      </c>
      <c r="E27" s="125">
        <v>861095404.2859</v>
      </c>
      <c r="F27" s="125">
        <f>SUM(F28:F34)</f>
        <v>42530741.210000001</v>
      </c>
      <c r="G27" s="125">
        <f>SUM(G28:G34)</f>
        <v>873339225.13470006</v>
      </c>
      <c r="H27" s="125">
        <f t="shared" si="1"/>
        <v>915869966.3447001</v>
      </c>
      <c r="I27" s="40"/>
      <c r="J27" s="40"/>
      <c r="K27" s="40"/>
      <c r="L27" s="40"/>
      <c r="M27" s="40"/>
      <c r="N27" s="40"/>
      <c r="O27" s="40"/>
      <c r="P27" s="40"/>
    </row>
    <row r="28" spans="1:16" x14ac:dyDescent="0.3">
      <c r="A28" s="128">
        <v>2.1</v>
      </c>
      <c r="B28" s="136" t="s">
        <v>105</v>
      </c>
      <c r="C28" s="126">
        <v>59949598.299999997</v>
      </c>
      <c r="D28" s="126">
        <v>118018580.1593</v>
      </c>
      <c r="E28" s="125">
        <v>177968178.45929998</v>
      </c>
      <c r="F28" s="126">
        <v>42530741.210000001</v>
      </c>
      <c r="G28" s="126">
        <v>73702351.473800004</v>
      </c>
      <c r="H28" s="125">
        <f t="shared" si="1"/>
        <v>116233092.68380001</v>
      </c>
      <c r="I28" s="40"/>
      <c r="J28" s="40"/>
      <c r="K28" s="40"/>
      <c r="L28" s="40"/>
      <c r="M28" s="40"/>
      <c r="N28" s="40"/>
      <c r="O28" s="40"/>
      <c r="P28" s="40"/>
    </row>
    <row r="29" spans="1:16" x14ac:dyDescent="0.3">
      <c r="A29" s="128">
        <v>2.2000000000000002</v>
      </c>
      <c r="B29" s="136" t="s">
        <v>22</v>
      </c>
      <c r="C29" s="126">
        <v>0</v>
      </c>
      <c r="D29" s="126">
        <v>174382532.39680001</v>
      </c>
      <c r="E29" s="125">
        <v>174382532.39680001</v>
      </c>
      <c r="F29" s="126">
        <v>0</v>
      </c>
      <c r="G29" s="126">
        <v>229782640.00260001</v>
      </c>
      <c r="H29" s="125">
        <f t="shared" si="1"/>
        <v>229782640.00260001</v>
      </c>
      <c r="I29" s="40"/>
      <c r="J29" s="40"/>
      <c r="K29" s="40"/>
      <c r="L29" s="40"/>
      <c r="M29" s="40"/>
      <c r="N29" s="40"/>
      <c r="O29" s="40"/>
      <c r="P29" s="40"/>
    </row>
    <row r="30" spans="1:16" x14ac:dyDescent="0.3">
      <c r="A30" s="128">
        <v>2.2999999999999998</v>
      </c>
      <c r="B30" s="136" t="s">
        <v>0</v>
      </c>
      <c r="C30" s="126">
        <v>0</v>
      </c>
      <c r="D30" s="126">
        <v>0</v>
      </c>
      <c r="E30" s="125">
        <v>0</v>
      </c>
      <c r="F30" s="126">
        <v>0</v>
      </c>
      <c r="G30" s="126">
        <v>0</v>
      </c>
      <c r="H30" s="125">
        <f t="shared" si="1"/>
        <v>0</v>
      </c>
      <c r="I30" s="40"/>
      <c r="J30" s="40"/>
      <c r="K30" s="40"/>
      <c r="L30" s="40"/>
      <c r="M30" s="40"/>
      <c r="N30" s="40"/>
      <c r="O30" s="40"/>
      <c r="P30" s="40"/>
    </row>
    <row r="31" spans="1:16" s="46" customFormat="1" x14ac:dyDescent="0.3">
      <c r="A31" s="128">
        <v>2.4</v>
      </c>
      <c r="B31" s="136" t="s">
        <v>3</v>
      </c>
      <c r="C31" s="126">
        <v>0</v>
      </c>
      <c r="D31" s="126">
        <v>0</v>
      </c>
      <c r="E31" s="125">
        <v>0</v>
      </c>
      <c r="F31" s="126">
        <v>0</v>
      </c>
      <c r="G31" s="126">
        <v>0</v>
      </c>
      <c r="H31" s="125">
        <f t="shared" si="1"/>
        <v>0</v>
      </c>
      <c r="I31" s="40"/>
      <c r="J31" s="40"/>
      <c r="K31" s="40"/>
      <c r="L31" s="40"/>
      <c r="M31" s="40"/>
      <c r="N31" s="40"/>
      <c r="O31" s="40"/>
      <c r="P31" s="40"/>
    </row>
    <row r="32" spans="1:16" s="46" customFormat="1" x14ac:dyDescent="0.3">
      <c r="A32" s="128">
        <v>2.5</v>
      </c>
      <c r="B32" s="136" t="s">
        <v>10</v>
      </c>
      <c r="C32" s="126">
        <v>0</v>
      </c>
      <c r="D32" s="126">
        <v>1307171.3729999999</v>
      </c>
      <c r="E32" s="125">
        <v>1307171.3729999999</v>
      </c>
      <c r="F32" s="126">
        <v>0</v>
      </c>
      <c r="G32" s="126">
        <v>26250356.467900001</v>
      </c>
      <c r="H32" s="125">
        <f t="shared" si="1"/>
        <v>26250356.467900001</v>
      </c>
      <c r="I32" s="40"/>
      <c r="J32" s="40"/>
      <c r="K32" s="40"/>
      <c r="L32" s="40"/>
      <c r="M32" s="40"/>
      <c r="N32" s="40"/>
      <c r="O32" s="40"/>
      <c r="P32" s="40"/>
    </row>
    <row r="33" spans="1:16" x14ac:dyDescent="0.3">
      <c r="A33" s="128">
        <v>2.6</v>
      </c>
      <c r="B33" s="136" t="s">
        <v>11</v>
      </c>
      <c r="C33" s="126">
        <v>0</v>
      </c>
      <c r="D33" s="126">
        <v>1306600</v>
      </c>
      <c r="E33" s="125">
        <v>1306600</v>
      </c>
      <c r="F33" s="126">
        <v>0</v>
      </c>
      <c r="G33" s="126">
        <v>26197600</v>
      </c>
      <c r="H33" s="125">
        <f t="shared" si="1"/>
        <v>26197600</v>
      </c>
      <c r="I33" s="40"/>
      <c r="J33" s="40"/>
      <c r="K33" s="40"/>
      <c r="L33" s="40"/>
      <c r="M33" s="40"/>
      <c r="N33" s="40"/>
      <c r="O33" s="40"/>
      <c r="P33" s="40"/>
    </row>
    <row r="34" spans="1:16" x14ac:dyDescent="0.3">
      <c r="A34" s="128">
        <v>2.7</v>
      </c>
      <c r="B34" s="136" t="s">
        <v>5</v>
      </c>
      <c r="C34" s="126">
        <v>0</v>
      </c>
      <c r="D34" s="126">
        <v>506130922.05680001</v>
      </c>
      <c r="E34" s="125">
        <v>506130922.05680001</v>
      </c>
      <c r="F34" s="126">
        <v>0</v>
      </c>
      <c r="G34" s="126">
        <v>517406277.1904</v>
      </c>
      <c r="H34" s="125">
        <f t="shared" si="1"/>
        <v>517406277.1904</v>
      </c>
      <c r="I34" s="40"/>
      <c r="J34" s="40"/>
      <c r="K34" s="40"/>
      <c r="L34" s="40"/>
      <c r="M34" s="40"/>
      <c r="N34" s="40"/>
      <c r="O34" s="40"/>
      <c r="P34" s="40"/>
    </row>
    <row r="35" spans="1:16" x14ac:dyDescent="0.3">
      <c r="A35" s="128">
        <v>3</v>
      </c>
      <c r="B35" s="130" t="s">
        <v>160</v>
      </c>
      <c r="C35" s="125">
        <v>89834228.459999993</v>
      </c>
      <c r="D35" s="125">
        <v>113046329.55490001</v>
      </c>
      <c r="E35" s="125">
        <v>202880558.0149</v>
      </c>
      <c r="F35" s="125">
        <f>SUM(F36:F38)</f>
        <v>76256494.079999998</v>
      </c>
      <c r="G35" s="125">
        <f>SUM(G36:G38)</f>
        <v>34327243.8138</v>
      </c>
      <c r="H35" s="125">
        <f t="shared" si="1"/>
        <v>110583737.89379999</v>
      </c>
      <c r="I35" s="40"/>
      <c r="J35" s="40"/>
      <c r="K35" s="40"/>
      <c r="L35" s="40"/>
      <c r="M35" s="40"/>
      <c r="N35" s="40"/>
      <c r="O35" s="40"/>
      <c r="P35" s="40"/>
    </row>
    <row r="36" spans="1:16" x14ac:dyDescent="0.3">
      <c r="A36" s="128">
        <v>3.1</v>
      </c>
      <c r="B36" s="136" t="s">
        <v>100</v>
      </c>
      <c r="C36" s="126">
        <v>0</v>
      </c>
      <c r="D36" s="126">
        <v>0</v>
      </c>
      <c r="E36" s="125">
        <v>0</v>
      </c>
      <c r="F36" s="126">
        <v>0</v>
      </c>
      <c r="G36" s="126">
        <v>0</v>
      </c>
      <c r="H36" s="125">
        <f t="shared" si="1"/>
        <v>0</v>
      </c>
      <c r="I36" s="40"/>
      <c r="J36" s="40"/>
      <c r="K36" s="40"/>
      <c r="L36" s="40"/>
      <c r="M36" s="40"/>
      <c r="N36" s="40"/>
      <c r="O36" s="40"/>
      <c r="P36" s="40"/>
    </row>
    <row r="37" spans="1:16" x14ac:dyDescent="0.3">
      <c r="A37" s="128">
        <v>3.2</v>
      </c>
      <c r="B37" s="136" t="s">
        <v>101</v>
      </c>
      <c r="C37" s="126">
        <v>89834228.459999993</v>
      </c>
      <c r="D37" s="126">
        <v>113040995.28200001</v>
      </c>
      <c r="E37" s="125">
        <v>202875223.74199998</v>
      </c>
      <c r="F37" s="126">
        <v>76256494.079999998</v>
      </c>
      <c r="G37" s="126">
        <v>33842724.697499998</v>
      </c>
      <c r="H37" s="125">
        <f t="shared" si="1"/>
        <v>110099218.7775</v>
      </c>
      <c r="I37" s="40"/>
      <c r="J37" s="40"/>
      <c r="K37" s="40"/>
      <c r="L37" s="40"/>
      <c r="M37" s="40"/>
      <c r="N37" s="40"/>
      <c r="O37" s="40"/>
      <c r="P37" s="40"/>
    </row>
    <row r="38" spans="1:16" x14ac:dyDescent="0.3">
      <c r="A38" s="128">
        <v>3.3</v>
      </c>
      <c r="B38" s="136" t="s">
        <v>23</v>
      </c>
      <c r="C38" s="126">
        <v>0</v>
      </c>
      <c r="D38" s="126">
        <v>5334.2728999999999</v>
      </c>
      <c r="E38" s="125">
        <v>5334.2728999999999</v>
      </c>
      <c r="F38" s="126">
        <v>0</v>
      </c>
      <c r="G38" s="126">
        <v>484519.11629999999</v>
      </c>
      <c r="H38" s="125">
        <f t="shared" si="1"/>
        <v>484519.11629999999</v>
      </c>
      <c r="I38" s="40"/>
      <c r="J38" s="40"/>
      <c r="K38" s="40"/>
      <c r="L38" s="40"/>
      <c r="M38" s="40"/>
      <c r="N38" s="40"/>
      <c r="O38" s="40"/>
      <c r="P38" s="40"/>
    </row>
    <row r="39" spans="1:16" x14ac:dyDescent="0.3">
      <c r="A39" s="128">
        <v>4</v>
      </c>
      <c r="B39" s="130" t="s">
        <v>209</v>
      </c>
      <c r="C39" s="125">
        <v>58270</v>
      </c>
      <c r="D39" s="125">
        <v>0</v>
      </c>
      <c r="E39" s="125">
        <v>58270</v>
      </c>
      <c r="F39" s="125">
        <f>SUM(F40:F42)</f>
        <v>63932.5</v>
      </c>
      <c r="G39" s="125">
        <f>SUM(G40:G42)</f>
        <v>119.08</v>
      </c>
      <c r="H39" s="125">
        <f t="shared" si="1"/>
        <v>64051.58</v>
      </c>
      <c r="I39" s="40"/>
      <c r="J39" s="40"/>
      <c r="K39" s="40"/>
      <c r="L39" s="40"/>
      <c r="M39" s="40"/>
      <c r="N39" s="40"/>
      <c r="O39" s="40"/>
      <c r="P39" s="40"/>
    </row>
    <row r="40" spans="1:16" x14ac:dyDescent="0.3">
      <c r="A40" s="128">
        <v>4.0999999999999996</v>
      </c>
      <c r="B40" s="136" t="s">
        <v>16</v>
      </c>
      <c r="C40" s="126">
        <v>0</v>
      </c>
      <c r="D40" s="126">
        <v>0</v>
      </c>
      <c r="E40" s="125">
        <v>0</v>
      </c>
      <c r="F40" s="126">
        <v>0</v>
      </c>
      <c r="G40" s="126">
        <v>0</v>
      </c>
      <c r="H40" s="125">
        <f t="shared" si="1"/>
        <v>0</v>
      </c>
      <c r="I40" s="40"/>
      <c r="J40" s="40"/>
      <c r="K40" s="40"/>
      <c r="L40" s="40"/>
      <c r="M40" s="40"/>
      <c r="N40" s="40"/>
      <c r="O40" s="40"/>
      <c r="P40" s="40"/>
    </row>
    <row r="41" spans="1:16" x14ac:dyDescent="0.3">
      <c r="A41" s="128">
        <v>4.2</v>
      </c>
      <c r="B41" s="136" t="s">
        <v>1</v>
      </c>
      <c r="C41" s="126">
        <v>0</v>
      </c>
      <c r="D41" s="126">
        <v>0</v>
      </c>
      <c r="E41" s="125">
        <v>0</v>
      </c>
      <c r="F41" s="126">
        <v>0</v>
      </c>
      <c r="G41" s="126">
        <v>0</v>
      </c>
      <c r="H41" s="125">
        <f t="shared" si="1"/>
        <v>0</v>
      </c>
      <c r="I41" s="40"/>
      <c r="J41" s="40"/>
      <c r="K41" s="40"/>
      <c r="L41" s="40"/>
      <c r="M41" s="40"/>
      <c r="N41" s="40"/>
      <c r="O41" s="40"/>
      <c r="P41" s="40"/>
    </row>
    <row r="42" spans="1:16" x14ac:dyDescent="0.3">
      <c r="A42" s="128">
        <v>4.3</v>
      </c>
      <c r="B42" s="136" t="s">
        <v>24</v>
      </c>
      <c r="C42" s="126">
        <v>58270</v>
      </c>
      <c r="D42" s="126">
        <v>0</v>
      </c>
      <c r="E42" s="125">
        <v>58270</v>
      </c>
      <c r="F42" s="126">
        <v>63932.5</v>
      </c>
      <c r="G42" s="126">
        <v>119.08</v>
      </c>
      <c r="H42" s="125">
        <f t="shared" si="1"/>
        <v>64051.58</v>
      </c>
      <c r="I42" s="40"/>
      <c r="J42" s="40"/>
      <c r="K42" s="40"/>
      <c r="L42" s="40"/>
      <c r="M42" s="40"/>
      <c r="N42" s="40"/>
      <c r="O42" s="40"/>
      <c r="P42" s="40"/>
    </row>
    <row r="43" spans="1:16" x14ac:dyDescent="0.3">
      <c r="A43" s="128">
        <v>5</v>
      </c>
      <c r="B43" s="130" t="s">
        <v>12</v>
      </c>
      <c r="C43" s="125">
        <v>0</v>
      </c>
      <c r="D43" s="125">
        <v>0</v>
      </c>
      <c r="E43" s="125">
        <v>0</v>
      </c>
      <c r="F43" s="125">
        <f>SUM(F44:F47)</f>
        <v>0</v>
      </c>
      <c r="G43" s="125">
        <f>SUM(G44:G47)</f>
        <v>0</v>
      </c>
      <c r="H43" s="125">
        <f t="shared" si="1"/>
        <v>0</v>
      </c>
      <c r="I43" s="40"/>
      <c r="J43" s="40"/>
      <c r="K43" s="40"/>
      <c r="L43" s="40"/>
      <c r="M43" s="40"/>
      <c r="N43" s="40"/>
      <c r="O43" s="40"/>
      <c r="P43" s="40"/>
    </row>
    <row r="44" spans="1:16" x14ac:dyDescent="0.3">
      <c r="A44" s="128">
        <v>5.0999999999999996</v>
      </c>
      <c r="B44" s="136" t="s">
        <v>210</v>
      </c>
      <c r="C44" s="126"/>
      <c r="D44" s="126"/>
      <c r="E44" s="125">
        <v>0</v>
      </c>
      <c r="F44" s="126"/>
      <c r="G44" s="126"/>
      <c r="H44" s="125">
        <f t="shared" si="1"/>
        <v>0</v>
      </c>
      <c r="I44" s="40"/>
      <c r="J44" s="40"/>
      <c r="K44" s="40"/>
      <c r="L44" s="40"/>
      <c r="M44" s="40"/>
      <c r="N44" s="40"/>
      <c r="O44" s="40"/>
      <c r="P44" s="40"/>
    </row>
    <row r="45" spans="1:16" x14ac:dyDescent="0.3">
      <c r="A45" s="128">
        <v>5.2</v>
      </c>
      <c r="B45" s="136" t="s">
        <v>103</v>
      </c>
      <c r="C45" s="126"/>
      <c r="D45" s="126"/>
      <c r="E45" s="125">
        <v>0</v>
      </c>
      <c r="F45" s="126"/>
      <c r="G45" s="126"/>
      <c r="H45" s="125">
        <f t="shared" si="1"/>
        <v>0</v>
      </c>
      <c r="I45" s="40"/>
      <c r="J45" s="40"/>
      <c r="K45" s="40"/>
      <c r="L45" s="40"/>
      <c r="M45" s="40"/>
      <c r="N45" s="40"/>
      <c r="O45" s="40"/>
      <c r="P45" s="40"/>
    </row>
    <row r="46" spans="1:16" x14ac:dyDescent="0.3">
      <c r="A46" s="128">
        <v>5.3</v>
      </c>
      <c r="B46" s="136" t="s">
        <v>211</v>
      </c>
      <c r="C46" s="126"/>
      <c r="D46" s="126"/>
      <c r="E46" s="125">
        <v>0</v>
      </c>
      <c r="F46" s="126"/>
      <c r="G46" s="126"/>
      <c r="H46" s="125">
        <f t="shared" si="1"/>
        <v>0</v>
      </c>
      <c r="I46" s="40"/>
      <c r="J46" s="40"/>
      <c r="K46" s="40"/>
      <c r="L46" s="40"/>
      <c r="M46" s="40"/>
      <c r="N46" s="40"/>
      <c r="O46" s="40"/>
      <c r="P46" s="40"/>
    </row>
    <row r="47" spans="1:16" x14ac:dyDescent="0.3">
      <c r="A47" s="128">
        <v>5.4</v>
      </c>
      <c r="B47" s="136" t="s">
        <v>13</v>
      </c>
      <c r="C47" s="126"/>
      <c r="D47" s="126"/>
      <c r="E47" s="125">
        <v>0</v>
      </c>
      <c r="F47" s="126"/>
      <c r="G47" s="126"/>
      <c r="H47" s="125">
        <f t="shared" si="1"/>
        <v>0</v>
      </c>
      <c r="I47" s="40"/>
      <c r="J47" s="40"/>
      <c r="K47" s="40"/>
      <c r="L47" s="40"/>
      <c r="M47" s="40"/>
      <c r="N47" s="40"/>
      <c r="O47" s="40"/>
      <c r="P47" s="40"/>
    </row>
    <row r="48" spans="1:16" x14ac:dyDescent="0.3">
      <c r="A48" s="128">
        <v>6</v>
      </c>
      <c r="B48" s="130" t="s">
        <v>25</v>
      </c>
      <c r="C48" s="125">
        <v>0</v>
      </c>
      <c r="D48" s="125">
        <v>0</v>
      </c>
      <c r="E48" s="125">
        <v>0</v>
      </c>
      <c r="F48" s="125">
        <f>SUM(F49:F52)</f>
        <v>0</v>
      </c>
      <c r="G48" s="125">
        <f>SUM(G49:G52)</f>
        <v>0</v>
      </c>
      <c r="H48" s="125">
        <f t="shared" si="1"/>
        <v>0</v>
      </c>
      <c r="I48" s="40"/>
      <c r="J48" s="40"/>
      <c r="K48" s="40"/>
      <c r="L48" s="40"/>
      <c r="M48" s="40"/>
      <c r="N48" s="40"/>
      <c r="O48" s="40"/>
      <c r="P48" s="40"/>
    </row>
    <row r="49" spans="1:16" x14ac:dyDescent="0.3">
      <c r="A49" s="128">
        <v>6.1</v>
      </c>
      <c r="B49" s="136" t="s">
        <v>26</v>
      </c>
      <c r="C49" s="126"/>
      <c r="D49" s="126"/>
      <c r="E49" s="125">
        <v>0</v>
      </c>
      <c r="F49" s="126"/>
      <c r="G49" s="126"/>
      <c r="H49" s="125">
        <f t="shared" si="1"/>
        <v>0</v>
      </c>
      <c r="I49" s="40"/>
      <c r="J49" s="40"/>
      <c r="K49" s="40"/>
      <c r="L49" s="40"/>
      <c r="M49" s="40"/>
      <c r="N49" s="40"/>
      <c r="O49" s="40"/>
      <c r="P49" s="40"/>
    </row>
    <row r="50" spans="1:16" x14ac:dyDescent="0.3">
      <c r="A50" s="128">
        <v>6.2</v>
      </c>
      <c r="B50" s="136" t="s">
        <v>104</v>
      </c>
      <c r="C50" s="126"/>
      <c r="D50" s="126"/>
      <c r="E50" s="125">
        <v>0</v>
      </c>
      <c r="F50" s="126"/>
      <c r="G50" s="126"/>
      <c r="H50" s="125">
        <f t="shared" si="1"/>
        <v>0</v>
      </c>
      <c r="I50" s="40"/>
      <c r="J50" s="40"/>
      <c r="K50" s="40"/>
      <c r="L50" s="40"/>
      <c r="M50" s="40"/>
      <c r="N50" s="40"/>
      <c r="O50" s="40"/>
      <c r="P50" s="40"/>
    </row>
    <row r="51" spans="1:16" x14ac:dyDescent="0.3">
      <c r="A51" s="128">
        <v>6.3</v>
      </c>
      <c r="B51" s="136" t="s">
        <v>6</v>
      </c>
      <c r="C51" s="126"/>
      <c r="D51" s="126"/>
      <c r="E51" s="125">
        <v>0</v>
      </c>
      <c r="F51" s="126"/>
      <c r="G51" s="126"/>
      <c r="H51" s="125">
        <f t="shared" si="1"/>
        <v>0</v>
      </c>
      <c r="I51" s="40"/>
      <c r="J51" s="40"/>
      <c r="K51" s="40"/>
      <c r="L51" s="40"/>
      <c r="M51" s="40"/>
      <c r="N51" s="40"/>
      <c r="O51" s="40"/>
      <c r="P51" s="40"/>
    </row>
    <row r="52" spans="1:16" x14ac:dyDescent="0.3">
      <c r="A52" s="128">
        <v>6.4</v>
      </c>
      <c r="B52" s="136" t="s">
        <v>13</v>
      </c>
      <c r="C52" s="126"/>
      <c r="D52" s="126"/>
      <c r="E52" s="125">
        <v>0</v>
      </c>
      <c r="F52" s="126"/>
      <c r="G52" s="126"/>
      <c r="H52" s="125">
        <f t="shared" si="1"/>
        <v>0</v>
      </c>
      <c r="I52" s="40"/>
      <c r="J52" s="40"/>
      <c r="K52" s="40"/>
      <c r="L52" s="40"/>
      <c r="M52" s="40"/>
      <c r="N52" s="40"/>
      <c r="O52" s="40"/>
      <c r="P52" s="40"/>
    </row>
    <row r="53" spans="1:16" x14ac:dyDescent="0.3">
      <c r="A53" s="128">
        <v>7</v>
      </c>
      <c r="B53" s="130" t="s">
        <v>2</v>
      </c>
      <c r="C53" s="127">
        <v>625702583.83000004</v>
      </c>
      <c r="D53" s="127">
        <v>17533851.5405</v>
      </c>
      <c r="E53" s="125">
        <v>643236435.37050009</v>
      </c>
      <c r="F53" s="127">
        <f>SUM(F54:F56)</f>
        <v>560150941.79999995</v>
      </c>
      <c r="G53" s="127">
        <f>SUM(G54:G56)</f>
        <v>10351272.256100001</v>
      </c>
      <c r="H53" s="125">
        <f t="shared" si="1"/>
        <v>570502214.05610001</v>
      </c>
      <c r="I53" s="40"/>
      <c r="J53" s="40"/>
      <c r="K53" s="40"/>
      <c r="L53" s="40"/>
      <c r="M53" s="40"/>
      <c r="N53" s="40"/>
      <c r="O53" s="40"/>
      <c r="P53" s="40"/>
    </row>
    <row r="54" spans="1:16" x14ac:dyDescent="0.3">
      <c r="A54" s="128" t="s">
        <v>107</v>
      </c>
      <c r="B54" s="136" t="s">
        <v>27</v>
      </c>
      <c r="C54" s="126">
        <v>625702583.83000004</v>
      </c>
      <c r="D54" s="126">
        <v>17533851.5405</v>
      </c>
      <c r="E54" s="125">
        <v>643236435.37050009</v>
      </c>
      <c r="F54" s="126">
        <v>560150941.79999995</v>
      </c>
      <c r="G54" s="126">
        <v>10351272.256100001</v>
      </c>
      <c r="H54" s="125">
        <f t="shared" si="1"/>
        <v>570502214.05610001</v>
      </c>
      <c r="I54" s="40"/>
      <c r="J54" s="40"/>
      <c r="K54" s="40"/>
      <c r="L54" s="40"/>
      <c r="M54" s="40"/>
      <c r="N54" s="40"/>
      <c r="O54" s="40"/>
      <c r="P54" s="40"/>
    </row>
    <row r="55" spans="1:16" x14ac:dyDescent="0.3">
      <c r="A55" s="128" t="s">
        <v>108</v>
      </c>
      <c r="B55" s="136" t="s">
        <v>4</v>
      </c>
      <c r="C55" s="126">
        <v>0</v>
      </c>
      <c r="D55" s="126">
        <v>0</v>
      </c>
      <c r="E55" s="125">
        <v>0</v>
      </c>
      <c r="F55" s="126">
        <v>0</v>
      </c>
      <c r="G55" s="126">
        <v>0</v>
      </c>
      <c r="H55" s="125">
        <f t="shared" si="1"/>
        <v>0</v>
      </c>
      <c r="I55" s="40"/>
      <c r="J55" s="40"/>
      <c r="K55" s="40"/>
      <c r="L55" s="40"/>
      <c r="M55" s="40"/>
      <c r="N55" s="40"/>
      <c r="O55" s="40"/>
      <c r="P55" s="40"/>
    </row>
    <row r="56" spans="1:16" x14ac:dyDescent="0.3">
      <c r="A56" s="128" t="s">
        <v>109</v>
      </c>
      <c r="B56" s="136" t="s">
        <v>17</v>
      </c>
      <c r="C56" s="126">
        <v>0</v>
      </c>
      <c r="D56" s="126">
        <v>0</v>
      </c>
      <c r="E56" s="125">
        <v>0</v>
      </c>
      <c r="F56" s="126">
        <v>0</v>
      </c>
      <c r="G56" s="126">
        <v>0</v>
      </c>
      <c r="H56" s="125">
        <f t="shared" si="1"/>
        <v>0</v>
      </c>
      <c r="I56" s="40"/>
      <c r="J56" s="40"/>
      <c r="K56" s="40"/>
      <c r="L56" s="40"/>
      <c r="M56" s="40"/>
      <c r="N56" s="40"/>
      <c r="O56" s="40"/>
      <c r="P56" s="40"/>
    </row>
    <row r="57" spans="1:16" x14ac:dyDescent="0.3">
      <c r="A57" s="128">
        <v>8</v>
      </c>
      <c r="B57" s="130" t="s">
        <v>18</v>
      </c>
      <c r="C57" s="127">
        <v>49125706.769999996</v>
      </c>
      <c r="D57" s="127">
        <v>68956448.859499991</v>
      </c>
      <c r="E57" s="125">
        <v>118082155.62949999</v>
      </c>
      <c r="F57" s="127">
        <f>SUM(F58:F62)</f>
        <v>48363311.07</v>
      </c>
      <c r="G57" s="127">
        <f>SUM(G58:G62)</f>
        <v>82748213.210700005</v>
      </c>
      <c r="H57" s="125">
        <f t="shared" si="1"/>
        <v>131111524.2807</v>
      </c>
      <c r="I57" s="40"/>
      <c r="J57" s="40"/>
      <c r="K57" s="40"/>
      <c r="L57" s="40"/>
      <c r="M57" s="40"/>
      <c r="N57" s="40"/>
      <c r="O57" s="40"/>
      <c r="P57" s="40"/>
    </row>
    <row r="58" spans="1:16" x14ac:dyDescent="0.3">
      <c r="A58" s="128" t="s">
        <v>110</v>
      </c>
      <c r="B58" s="136" t="s">
        <v>212</v>
      </c>
      <c r="C58" s="126">
        <v>0</v>
      </c>
      <c r="D58" s="126">
        <v>0</v>
      </c>
      <c r="E58" s="125">
        <v>0</v>
      </c>
      <c r="F58" s="126">
        <v>0</v>
      </c>
      <c r="G58" s="126">
        <v>0</v>
      </c>
      <c r="H58" s="125">
        <f t="shared" si="1"/>
        <v>0</v>
      </c>
      <c r="I58" s="40"/>
      <c r="J58" s="40"/>
      <c r="K58" s="40"/>
      <c r="L58" s="40"/>
      <c r="M58" s="40"/>
      <c r="N58" s="40"/>
      <c r="O58" s="40"/>
      <c r="P58" s="40"/>
    </row>
    <row r="59" spans="1:16" x14ac:dyDescent="0.3">
      <c r="A59" s="128" t="s">
        <v>111</v>
      </c>
      <c r="B59" s="136" t="s">
        <v>213</v>
      </c>
      <c r="C59" s="126">
        <v>6418380.5199999996</v>
      </c>
      <c r="D59" s="126">
        <v>10461187.9802</v>
      </c>
      <c r="E59" s="125">
        <v>16879568.5002</v>
      </c>
      <c r="F59" s="126">
        <v>4904327.5999999996</v>
      </c>
      <c r="G59" s="126">
        <v>11769415.011499999</v>
      </c>
      <c r="H59" s="125">
        <f t="shared" si="1"/>
        <v>16673742.611499999</v>
      </c>
      <c r="I59" s="40"/>
      <c r="J59" s="40"/>
      <c r="K59" s="40"/>
      <c r="L59" s="40"/>
      <c r="M59" s="40"/>
      <c r="N59" s="40"/>
      <c r="O59" s="40"/>
      <c r="P59" s="40"/>
    </row>
    <row r="60" spans="1:16" x14ac:dyDescent="0.3">
      <c r="A60" s="128" t="s">
        <v>112</v>
      </c>
      <c r="B60" s="136" t="s">
        <v>19</v>
      </c>
      <c r="C60" s="126">
        <v>0</v>
      </c>
      <c r="D60" s="126">
        <v>0</v>
      </c>
      <c r="E60" s="125">
        <v>0</v>
      </c>
      <c r="F60" s="126">
        <v>0</v>
      </c>
      <c r="G60" s="126">
        <v>0</v>
      </c>
      <c r="H60" s="125">
        <f t="shared" si="1"/>
        <v>0</v>
      </c>
      <c r="I60" s="40"/>
      <c r="J60" s="40"/>
      <c r="K60" s="40"/>
      <c r="L60" s="40"/>
      <c r="M60" s="40"/>
      <c r="N60" s="40"/>
      <c r="O60" s="40"/>
      <c r="P60" s="40"/>
    </row>
    <row r="61" spans="1:16" x14ac:dyDescent="0.3">
      <c r="A61" s="128" t="s">
        <v>113</v>
      </c>
      <c r="B61" s="136" t="s">
        <v>214</v>
      </c>
      <c r="C61" s="126">
        <v>32495707.829999998</v>
      </c>
      <c r="D61" s="126">
        <v>58495260.879299998</v>
      </c>
      <c r="E61" s="125">
        <v>90990968.709299996</v>
      </c>
      <c r="F61" s="126">
        <v>33397480.16</v>
      </c>
      <c r="G61" s="126">
        <v>70978798.199200004</v>
      </c>
      <c r="H61" s="125">
        <f t="shared" si="1"/>
        <v>104376278.3592</v>
      </c>
      <c r="I61" s="40"/>
      <c r="J61" s="40"/>
      <c r="K61" s="40"/>
      <c r="L61" s="40"/>
      <c r="M61" s="40"/>
      <c r="N61" s="40"/>
      <c r="O61" s="40"/>
      <c r="P61" s="40"/>
    </row>
    <row r="62" spans="1:16" x14ac:dyDescent="0.3">
      <c r="A62" s="128" t="s">
        <v>114</v>
      </c>
      <c r="B62" s="136" t="s">
        <v>28</v>
      </c>
      <c r="C62" s="126">
        <v>10211618.42</v>
      </c>
      <c r="D62" s="126">
        <v>0</v>
      </c>
      <c r="E62" s="125">
        <v>10211618.42</v>
      </c>
      <c r="F62" s="126">
        <v>10061503.310000001</v>
      </c>
      <c r="G62" s="126">
        <v>0</v>
      </c>
      <c r="H62" s="125">
        <f t="shared" si="1"/>
        <v>10061503.310000001</v>
      </c>
      <c r="I62" s="40"/>
      <c r="J62" s="40"/>
      <c r="K62" s="40"/>
      <c r="L62" s="40"/>
      <c r="M62" s="40"/>
      <c r="N62" s="40"/>
      <c r="O62" s="40"/>
      <c r="P62" s="40"/>
    </row>
    <row r="63" spans="1:16" x14ac:dyDescent="0.3">
      <c r="A63" s="128">
        <v>9</v>
      </c>
      <c r="B63" s="130" t="s">
        <v>29</v>
      </c>
      <c r="C63" s="127">
        <v>8578210.1400000006</v>
      </c>
      <c r="D63" s="127">
        <v>235364.80300000001</v>
      </c>
      <c r="E63" s="125">
        <v>8813574.943</v>
      </c>
      <c r="F63" s="127">
        <f>SUM(F64:F67)</f>
        <v>9163961.8399999999</v>
      </c>
      <c r="G63" s="127">
        <f>SUM(G64:G67)</f>
        <v>241055.82399999999</v>
      </c>
      <c r="H63" s="125">
        <f t="shared" si="1"/>
        <v>9405017.6639999989</v>
      </c>
      <c r="I63" s="40"/>
      <c r="J63" s="40"/>
      <c r="K63" s="40"/>
      <c r="L63" s="40"/>
      <c r="M63" s="40"/>
      <c r="N63" s="40"/>
      <c r="O63" s="40"/>
      <c r="P63" s="40"/>
    </row>
    <row r="64" spans="1:16" x14ac:dyDescent="0.3">
      <c r="A64" s="128" t="s">
        <v>115</v>
      </c>
      <c r="B64" s="136" t="s">
        <v>7</v>
      </c>
      <c r="C64" s="126">
        <v>0</v>
      </c>
      <c r="D64" s="126">
        <v>0</v>
      </c>
      <c r="E64" s="125">
        <v>0</v>
      </c>
      <c r="F64" s="126">
        <v>0</v>
      </c>
      <c r="G64" s="126">
        <v>0</v>
      </c>
      <c r="H64" s="125">
        <f t="shared" si="1"/>
        <v>0</v>
      </c>
      <c r="I64" s="40"/>
      <c r="J64" s="40"/>
      <c r="K64" s="40"/>
      <c r="L64" s="40"/>
      <c r="M64" s="40"/>
      <c r="N64" s="40"/>
      <c r="O64" s="40"/>
      <c r="P64" s="40"/>
    </row>
    <row r="65" spans="1:16" x14ac:dyDescent="0.3">
      <c r="A65" s="128" t="s">
        <v>116</v>
      </c>
      <c r="B65" s="136" t="s">
        <v>14</v>
      </c>
      <c r="C65" s="126">
        <v>8435611.1400000006</v>
      </c>
      <c r="D65" s="126">
        <v>0</v>
      </c>
      <c r="E65" s="125">
        <v>8435611.1400000006</v>
      </c>
      <c r="F65" s="126">
        <v>9048955.8399999999</v>
      </c>
      <c r="G65" s="126">
        <v>0</v>
      </c>
      <c r="H65" s="125">
        <f t="shared" si="1"/>
        <v>9048955.8399999999</v>
      </c>
      <c r="I65" s="40"/>
      <c r="J65" s="40"/>
      <c r="K65" s="40"/>
      <c r="L65" s="40"/>
      <c r="M65" s="40"/>
      <c r="N65" s="40"/>
      <c r="O65" s="40"/>
      <c r="P65" s="40"/>
    </row>
    <row r="66" spans="1:16" x14ac:dyDescent="0.3">
      <c r="A66" s="128" t="s">
        <v>117</v>
      </c>
      <c r="B66" s="136" t="s">
        <v>30</v>
      </c>
      <c r="C66" s="126">
        <v>142599</v>
      </c>
      <c r="D66" s="126">
        <v>235364.80300000001</v>
      </c>
      <c r="E66" s="125">
        <v>377963.80300000001</v>
      </c>
      <c r="F66" s="126">
        <v>115006</v>
      </c>
      <c r="G66" s="126">
        <v>241055.82399999999</v>
      </c>
      <c r="H66" s="125">
        <f t="shared" si="1"/>
        <v>356061.82400000002</v>
      </c>
      <c r="I66" s="40"/>
      <c r="J66" s="40"/>
      <c r="K66" s="40"/>
      <c r="L66" s="40"/>
      <c r="M66" s="40"/>
      <c r="N66" s="40"/>
      <c r="O66" s="40"/>
      <c r="P66" s="40"/>
    </row>
    <row r="67" spans="1:16" x14ac:dyDescent="0.3">
      <c r="A67" s="128" t="s">
        <v>118</v>
      </c>
      <c r="B67" s="136" t="s">
        <v>15</v>
      </c>
      <c r="C67" s="126">
        <v>0</v>
      </c>
      <c r="D67" s="126">
        <v>0</v>
      </c>
      <c r="E67" s="125">
        <v>0</v>
      </c>
      <c r="F67" s="126">
        <v>0</v>
      </c>
      <c r="G67" s="126">
        <v>0</v>
      </c>
      <c r="H67" s="125">
        <f t="shared" si="1"/>
        <v>0</v>
      </c>
      <c r="I67" s="40"/>
      <c r="J67" s="40"/>
      <c r="K67" s="40"/>
      <c r="L67" s="40"/>
      <c r="M67" s="40"/>
      <c r="N67" s="40"/>
      <c r="O67" s="40"/>
      <c r="P67" s="40"/>
    </row>
    <row r="68" spans="1:16" x14ac:dyDescent="0.3">
      <c r="A68" s="128">
        <v>10</v>
      </c>
      <c r="B68" s="130" t="s">
        <v>163</v>
      </c>
      <c r="C68" s="127">
        <v>1267141176.9395001</v>
      </c>
      <c r="D68" s="127">
        <v>3666481565.8411002</v>
      </c>
      <c r="E68" s="125">
        <v>4933622742.7806005</v>
      </c>
      <c r="F68" s="127">
        <f>F6+F27+F35+F39+F43+F48+F53+F57+F63</f>
        <v>1149840118.5899997</v>
      </c>
      <c r="G68" s="127">
        <f>G6+G27+G35+G39+G43+G48+G53+G57+G63</f>
        <v>3380782964.0393</v>
      </c>
      <c r="H68" s="125">
        <f>F68+G68</f>
        <v>4530623082.6292992</v>
      </c>
      <c r="I68" s="40"/>
      <c r="J68" s="40"/>
      <c r="K68" s="40"/>
      <c r="L68" s="40"/>
      <c r="M68" s="40"/>
      <c r="N68" s="40"/>
      <c r="O68" s="40"/>
      <c r="P68" s="40"/>
    </row>
    <row r="70" spans="1:16" x14ac:dyDescent="0.3">
      <c r="A70" s="33" t="str">
        <f>'RC'!A42</f>
        <v>*</v>
      </c>
      <c r="B70" s="33" t="str">
        <f>'RC'!B42</f>
        <v>ინფორმაცია არააუდირებულია, წარმოდგენილია საქართველოს ეროვნული ბანკის საანგარიშგებო მოთხოვნების მიხედვით</v>
      </c>
    </row>
    <row r="71" spans="1:16" x14ac:dyDescent="0.3">
      <c r="A71" s="33" t="s">
        <v>221</v>
      </c>
      <c r="B71" s="33" t="s">
        <v>222</v>
      </c>
    </row>
  </sheetData>
  <mergeCells count="2">
    <mergeCell ref="C4:E4"/>
    <mergeCell ref="F4:H4"/>
  </mergeCells>
  <phoneticPr fontId="2" type="noConversion"/>
  <pageMargins left="0.42" right="0.26" top="0.17" bottom="0.16" header="0.17" footer="0.16"/>
  <pageSetup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3"/>
  <sheetViews>
    <sheetView topLeftCell="A3" zoomScale="80" zoomScaleNormal="80" workbookViewId="0">
      <selection activeCell="D32" sqref="D32"/>
    </sheetView>
  </sheetViews>
  <sheetFormatPr defaultRowHeight="15" x14ac:dyDescent="0.3"/>
  <cols>
    <col min="1" max="1" width="5.28515625" style="32" customWidth="1"/>
    <col min="2" max="2" width="59.7109375" style="32" customWidth="1"/>
    <col min="3" max="4" width="17.7109375" style="32" customWidth="1"/>
    <col min="5" max="5" width="98.7109375" style="32" customWidth="1"/>
    <col min="6" max="16384" width="9.140625" style="32"/>
  </cols>
  <sheetData>
    <row r="2" spans="1:4" x14ac:dyDescent="0.3">
      <c r="A2" s="7" t="s">
        <v>120</v>
      </c>
      <c r="B2" s="35" t="str">
        <f>'RC'!B1</f>
        <v>სს ბანკი რესპუბლიკა</v>
      </c>
      <c r="C2" s="3"/>
      <c r="D2" s="47"/>
    </row>
    <row r="3" spans="1:4" x14ac:dyDescent="0.3">
      <c r="A3" s="7" t="s">
        <v>132</v>
      </c>
      <c r="B3" s="162">
        <f>'RC'!B2</f>
        <v>42643</v>
      </c>
      <c r="C3" s="3"/>
      <c r="D3" s="48"/>
    </row>
    <row r="4" spans="1:4" ht="16.5" thickBot="1" x14ac:dyDescent="0.35">
      <c r="B4" s="49" t="s">
        <v>224</v>
      </c>
      <c r="C4" s="3"/>
      <c r="D4" s="50"/>
    </row>
    <row r="5" spans="1:4" ht="54" x14ac:dyDescent="0.35">
      <c r="A5" s="51"/>
      <c r="B5" s="52"/>
      <c r="C5" s="53" t="s">
        <v>135</v>
      </c>
      <c r="D5" s="54" t="s">
        <v>147</v>
      </c>
    </row>
    <row r="6" spans="1:4" x14ac:dyDescent="0.3">
      <c r="A6" s="55"/>
      <c r="B6" s="56" t="s">
        <v>33</v>
      </c>
      <c r="C6" s="57"/>
      <c r="D6" s="58"/>
    </row>
    <row r="7" spans="1:4" x14ac:dyDescent="0.3">
      <c r="A7" s="55">
        <v>1</v>
      </c>
      <c r="B7" s="59" t="s">
        <v>179</v>
      </c>
      <c r="C7" s="60">
        <v>0.10091914781492356</v>
      </c>
      <c r="D7" s="61">
        <v>8.9700000000000002E-2</v>
      </c>
    </row>
    <row r="8" spans="1:4" x14ac:dyDescent="0.3">
      <c r="A8" s="55">
        <v>2</v>
      </c>
      <c r="B8" s="59" t="s">
        <v>180</v>
      </c>
      <c r="C8" s="60">
        <v>0.14237631192405034</v>
      </c>
      <c r="D8" s="61">
        <v>0.13159999999999999</v>
      </c>
    </row>
    <row r="9" spans="1:4" x14ac:dyDescent="0.3">
      <c r="A9" s="55">
        <v>3</v>
      </c>
      <c r="B9" s="62" t="s">
        <v>41</v>
      </c>
      <c r="C9" s="60">
        <v>1.1698594647829639</v>
      </c>
      <c r="D9" s="61">
        <v>1.1853</v>
      </c>
    </row>
    <row r="10" spans="1:4" x14ac:dyDescent="0.3">
      <c r="A10" s="55">
        <v>4</v>
      </c>
      <c r="B10" s="62" t="s">
        <v>37</v>
      </c>
      <c r="C10" s="60"/>
      <c r="D10" s="61"/>
    </row>
    <row r="11" spans="1:4" x14ac:dyDescent="0.3">
      <c r="A11" s="55"/>
      <c r="B11" s="63" t="s">
        <v>31</v>
      </c>
      <c r="C11" s="60"/>
      <c r="D11" s="61"/>
    </row>
    <row r="12" spans="1:4" ht="30" x14ac:dyDescent="0.3">
      <c r="A12" s="55">
        <v>5</v>
      </c>
      <c r="B12" s="62" t="s">
        <v>38</v>
      </c>
      <c r="C12" s="60">
        <v>9.4101936594354257E-2</v>
      </c>
      <c r="D12" s="61">
        <v>9.0399999999999994E-2</v>
      </c>
    </row>
    <row r="13" spans="1:4" x14ac:dyDescent="0.3">
      <c r="A13" s="55">
        <v>6</v>
      </c>
      <c r="B13" s="62" t="s">
        <v>50</v>
      </c>
      <c r="C13" s="60">
        <v>3.6784434236812692E-2</v>
      </c>
      <c r="D13" s="61">
        <v>3.1800000000000002E-2</v>
      </c>
    </row>
    <row r="14" spans="1:4" x14ac:dyDescent="0.3">
      <c r="A14" s="55">
        <v>7</v>
      </c>
      <c r="B14" s="62" t="s">
        <v>39</v>
      </c>
      <c r="C14" s="60">
        <v>4.6679291280916198E-2</v>
      </c>
      <c r="D14" s="61">
        <v>4.5199999999999997E-2</v>
      </c>
    </row>
    <row r="15" spans="1:4" x14ac:dyDescent="0.3">
      <c r="A15" s="55">
        <v>8</v>
      </c>
      <c r="B15" s="62" t="s">
        <v>40</v>
      </c>
      <c r="C15" s="60">
        <v>5.7317502357541572E-2</v>
      </c>
      <c r="D15" s="61">
        <v>5.8500000000000003E-2</v>
      </c>
    </row>
    <row r="16" spans="1:4" x14ac:dyDescent="0.3">
      <c r="A16" s="55">
        <v>9</v>
      </c>
      <c r="B16" s="62" t="s">
        <v>35</v>
      </c>
      <c r="C16" s="64">
        <v>3.30012170923943E-2</v>
      </c>
      <c r="D16" s="61">
        <v>3.09E-2</v>
      </c>
    </row>
    <row r="17" spans="1:4" x14ac:dyDescent="0.3">
      <c r="A17" s="55">
        <v>10</v>
      </c>
      <c r="B17" s="62" t="s">
        <v>36</v>
      </c>
      <c r="C17" s="64">
        <v>0.21768414342284137</v>
      </c>
      <c r="D17" s="61">
        <v>0.21229999999999999</v>
      </c>
    </row>
    <row r="18" spans="1:4" x14ac:dyDescent="0.3">
      <c r="A18" s="55"/>
      <c r="B18" s="63" t="s">
        <v>42</v>
      </c>
      <c r="C18" s="60"/>
      <c r="D18" s="61"/>
    </row>
    <row r="19" spans="1:4" x14ac:dyDescent="0.3">
      <c r="A19" s="55">
        <v>11</v>
      </c>
      <c r="B19" s="62" t="s">
        <v>43</v>
      </c>
      <c r="C19" s="60">
        <v>4.2128812484843049E-2</v>
      </c>
      <c r="D19" s="61">
        <v>3.7900000000000003E-2</v>
      </c>
    </row>
    <row r="20" spans="1:4" x14ac:dyDescent="0.3">
      <c r="A20" s="55">
        <v>12</v>
      </c>
      <c r="B20" s="62" t="s">
        <v>44</v>
      </c>
      <c r="C20" s="60">
        <v>5.3297826997834717E-2</v>
      </c>
      <c r="D20" s="61">
        <v>4.8500000000000001E-2</v>
      </c>
    </row>
    <row r="21" spans="1:4" x14ac:dyDescent="0.3">
      <c r="A21" s="55">
        <v>13</v>
      </c>
      <c r="B21" s="62" t="s">
        <v>45</v>
      </c>
      <c r="C21" s="60">
        <v>0.64273470444027314</v>
      </c>
      <c r="D21" s="61">
        <v>0.62370000000000003</v>
      </c>
    </row>
    <row r="22" spans="1:4" x14ac:dyDescent="0.3">
      <c r="A22" s="55">
        <v>14</v>
      </c>
      <c r="B22" s="62" t="s">
        <v>46</v>
      </c>
      <c r="C22" s="60">
        <v>0.58927888023561936</v>
      </c>
      <c r="D22" s="61">
        <v>0.56759999999999999</v>
      </c>
    </row>
    <row r="23" spans="1:4" x14ac:dyDescent="0.3">
      <c r="A23" s="55">
        <v>15</v>
      </c>
      <c r="B23" s="62" t="s">
        <v>47</v>
      </c>
      <c r="C23" s="60">
        <v>1.0417683222295138E-2</v>
      </c>
      <c r="D23" s="61">
        <v>0.25330000000000003</v>
      </c>
    </row>
    <row r="24" spans="1:4" x14ac:dyDescent="0.3">
      <c r="A24" s="55"/>
      <c r="B24" s="63" t="s">
        <v>32</v>
      </c>
      <c r="C24" s="60"/>
      <c r="D24" s="61"/>
    </row>
    <row r="25" spans="1:4" x14ac:dyDescent="0.3">
      <c r="A25" s="55">
        <v>16</v>
      </c>
      <c r="B25" s="62" t="s">
        <v>34</v>
      </c>
      <c r="C25" s="60">
        <v>0.21997689992043928</v>
      </c>
      <c r="D25" s="61">
        <v>0.16600000000000001</v>
      </c>
    </row>
    <row r="26" spans="1:4" ht="30" x14ac:dyDescent="0.3">
      <c r="A26" s="55">
        <v>17</v>
      </c>
      <c r="B26" s="62" t="s">
        <v>48</v>
      </c>
      <c r="C26" s="60">
        <v>0.72219996538496212</v>
      </c>
      <c r="D26" s="61">
        <v>0.68469999999999998</v>
      </c>
    </row>
    <row r="27" spans="1:4" ht="30.75" thickBot="1" x14ac:dyDescent="0.35">
      <c r="A27" s="65">
        <v>18</v>
      </c>
      <c r="B27" s="66" t="s">
        <v>49</v>
      </c>
      <c r="C27" s="67">
        <v>0.2552673285882171</v>
      </c>
      <c r="D27" s="68">
        <v>0.31080000000000002</v>
      </c>
    </row>
    <row r="28" spans="1:4" x14ac:dyDescent="0.3">
      <c r="A28" s="69"/>
      <c r="B28" s="70"/>
      <c r="C28" s="69"/>
      <c r="D28" s="69"/>
    </row>
    <row r="29" spans="1:4" x14ac:dyDescent="0.3">
      <c r="A29" s="32" t="str">
        <f>'RC'!A42</f>
        <v>*</v>
      </c>
      <c r="B29" s="32" t="str">
        <f>'RC'!B42</f>
        <v>ინფორმაცია არააუდირებულია, წარმოდგენილია საქართველოს ეროვნული ბანკის საანგარიშგებო მოთხოვნების მიხედვით</v>
      </c>
      <c r="C29" s="69"/>
    </row>
    <row r="30" spans="1:4" x14ac:dyDescent="0.3">
      <c r="A30" s="69"/>
      <c r="B30" s="30"/>
      <c r="C30" s="69"/>
      <c r="D30" s="69"/>
    </row>
    <row r="31" spans="1:4" x14ac:dyDescent="0.3">
      <c r="A31" s="69"/>
      <c r="B31" s="30"/>
      <c r="C31" s="71"/>
      <c r="D31" s="69"/>
    </row>
    <row r="32" spans="1:4" x14ac:dyDescent="0.3">
      <c r="A32" s="69"/>
      <c r="B32" s="70"/>
      <c r="C32" s="69"/>
      <c r="D32" s="69"/>
    </row>
    <row r="33" spans="1:5" x14ac:dyDescent="0.3">
      <c r="A33" s="69"/>
      <c r="B33" s="70"/>
      <c r="C33" s="69"/>
      <c r="D33" s="69"/>
    </row>
    <row r="34" spans="1:5" x14ac:dyDescent="0.3">
      <c r="A34" s="69"/>
      <c r="B34" s="70"/>
      <c r="C34" s="69"/>
      <c r="D34" s="69"/>
    </row>
    <row r="35" spans="1:5" x14ac:dyDescent="0.3">
      <c r="A35" s="69"/>
      <c r="B35" s="70"/>
      <c r="C35" s="69"/>
      <c r="D35" s="69"/>
    </row>
    <row r="36" spans="1:5" x14ac:dyDescent="0.3">
      <c r="A36" s="69"/>
      <c r="B36" s="70"/>
      <c r="C36" s="69"/>
      <c r="D36" s="69"/>
    </row>
    <row r="37" spans="1:5" x14ac:dyDescent="0.3">
      <c r="A37" s="69"/>
      <c r="B37" s="70"/>
      <c r="C37" s="71"/>
      <c r="D37" s="69"/>
    </row>
    <row r="38" spans="1:5" x14ac:dyDescent="0.3">
      <c r="C38" s="69"/>
      <c r="D38" s="69"/>
      <c r="E38" s="69"/>
    </row>
    <row r="39" spans="1:5" x14ac:dyDescent="0.3">
      <c r="C39" s="71"/>
      <c r="D39" s="69"/>
      <c r="E39" s="69"/>
    </row>
    <row r="40" spans="1:5" x14ac:dyDescent="0.3">
      <c r="C40" s="69"/>
      <c r="D40" s="69"/>
      <c r="E40" s="69"/>
    </row>
    <row r="41" spans="1:5" x14ac:dyDescent="0.3">
      <c r="B41" s="72"/>
      <c r="C41" s="71"/>
      <c r="D41" s="69"/>
      <c r="E41" s="69"/>
    </row>
    <row r="42" spans="1:5" x14ac:dyDescent="0.3">
      <c r="B42" s="73"/>
      <c r="C42" s="69"/>
      <c r="D42" s="69"/>
      <c r="E42" s="69"/>
    </row>
    <row r="43" spans="1:5" x14ac:dyDescent="0.3">
      <c r="C43" s="69"/>
      <c r="D43" s="69"/>
      <c r="E43" s="69"/>
    </row>
  </sheetData>
  <phoneticPr fontId="2" type="noConversion"/>
  <pageMargins left="0.47" right="0.38" top="0.27" bottom="0.26" header="0.18" footer="0.18"/>
  <pageSetup scale="9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tabSelected="1" zoomScaleNormal="100" workbookViewId="0">
      <selection activeCell="F20" sqref="F20"/>
    </sheetView>
  </sheetViews>
  <sheetFormatPr defaultRowHeight="15" x14ac:dyDescent="0.3"/>
  <cols>
    <col min="1" max="1" width="7.7109375" style="32" bestFit="1" customWidth="1"/>
    <col min="2" max="2" width="55" style="32" customWidth="1"/>
    <col min="3" max="3" width="21.85546875" style="32" customWidth="1"/>
    <col min="4" max="16384" width="9.140625" style="32"/>
  </cols>
  <sheetData>
    <row r="1" spans="1:3" x14ac:dyDescent="0.3">
      <c r="A1" s="7" t="s">
        <v>120</v>
      </c>
      <c r="B1" s="32" t="str">
        <f>'RC'!B1</f>
        <v>სს ბანკი რესპუბლიკა</v>
      </c>
      <c r="C1" s="35"/>
    </row>
    <row r="2" spans="1:3" x14ac:dyDescent="0.3">
      <c r="A2" s="7" t="s">
        <v>132</v>
      </c>
      <c r="B2" s="163">
        <f>'RC'!B2</f>
        <v>42643</v>
      </c>
      <c r="C2" s="42"/>
    </row>
    <row r="3" spans="1:3" ht="31.5" thickBot="1" x14ac:dyDescent="0.35">
      <c r="A3" s="70"/>
      <c r="B3" s="74" t="s">
        <v>54</v>
      </c>
      <c r="C3" s="75"/>
    </row>
    <row r="4" spans="1:3" x14ac:dyDescent="0.3">
      <c r="A4" s="51"/>
      <c r="B4" s="153" t="s">
        <v>52</v>
      </c>
      <c r="C4" s="154"/>
    </row>
    <row r="5" spans="1:3" x14ac:dyDescent="0.3">
      <c r="A5" s="55">
        <v>1</v>
      </c>
      <c r="B5" s="151" t="s">
        <v>226</v>
      </c>
      <c r="C5" s="152"/>
    </row>
    <row r="6" spans="1:3" x14ac:dyDescent="0.3">
      <c r="A6" s="55">
        <v>2</v>
      </c>
      <c r="B6" s="151" t="s">
        <v>227</v>
      </c>
      <c r="C6" s="152"/>
    </row>
    <row r="7" spans="1:3" x14ac:dyDescent="0.3">
      <c r="A7" s="55">
        <v>3</v>
      </c>
      <c r="B7" s="151" t="s">
        <v>228</v>
      </c>
      <c r="C7" s="152"/>
    </row>
    <row r="8" spans="1:3" x14ac:dyDescent="0.3">
      <c r="A8" s="55">
        <v>4</v>
      </c>
      <c r="B8" s="151" t="s">
        <v>229</v>
      </c>
      <c r="C8" s="152"/>
    </row>
    <row r="9" spans="1:3" x14ac:dyDescent="0.3">
      <c r="A9" s="55">
        <v>5</v>
      </c>
      <c r="B9" s="151" t="s">
        <v>230</v>
      </c>
      <c r="C9" s="152"/>
    </row>
    <row r="10" spans="1:3" x14ac:dyDescent="0.3">
      <c r="A10" s="55"/>
      <c r="B10" s="146" t="s">
        <v>53</v>
      </c>
      <c r="C10" s="152"/>
    </row>
    <row r="11" spans="1:3" x14ac:dyDescent="0.3">
      <c r="A11" s="55">
        <v>1</v>
      </c>
      <c r="B11" s="151" t="s">
        <v>229</v>
      </c>
      <c r="C11" s="152"/>
    </row>
    <row r="12" spans="1:3" x14ac:dyDescent="0.3">
      <c r="A12" s="55">
        <v>2</v>
      </c>
      <c r="B12" s="151" t="s">
        <v>231</v>
      </c>
      <c r="C12" s="152"/>
    </row>
    <row r="13" spans="1:3" x14ac:dyDescent="0.3">
      <c r="A13" s="55">
        <v>3</v>
      </c>
      <c r="B13" s="151" t="s">
        <v>232</v>
      </c>
      <c r="C13" s="152"/>
    </row>
    <row r="14" spans="1:3" x14ac:dyDescent="0.3">
      <c r="A14" s="55">
        <v>4</v>
      </c>
      <c r="B14" s="151"/>
      <c r="C14" s="152"/>
    </row>
    <row r="15" spans="1:3" x14ac:dyDescent="0.3">
      <c r="A15" s="55">
        <v>5</v>
      </c>
      <c r="B15" s="151"/>
      <c r="C15" s="152"/>
    </row>
    <row r="16" spans="1:3" x14ac:dyDescent="0.3">
      <c r="A16" s="55">
        <v>6</v>
      </c>
      <c r="B16" s="151"/>
      <c r="C16" s="152"/>
    </row>
    <row r="17" spans="1:3" x14ac:dyDescent="0.3">
      <c r="A17" s="55">
        <v>7</v>
      </c>
      <c r="B17" s="151"/>
      <c r="C17" s="152"/>
    </row>
    <row r="18" spans="1:3" x14ac:dyDescent="0.3">
      <c r="A18" s="55">
        <v>8</v>
      </c>
      <c r="B18" s="151"/>
      <c r="C18" s="152"/>
    </row>
    <row r="19" spans="1:3" ht="36.75" customHeight="1" x14ac:dyDescent="0.3">
      <c r="A19" s="55"/>
      <c r="B19" s="146" t="s">
        <v>51</v>
      </c>
      <c r="C19" s="147"/>
    </row>
    <row r="20" spans="1:3" x14ac:dyDescent="0.3">
      <c r="A20" s="55">
        <v>1</v>
      </c>
      <c r="B20" s="76" t="s">
        <v>233</v>
      </c>
      <c r="C20" s="77">
        <v>0.9364402321164581</v>
      </c>
    </row>
    <row r="21" spans="1:3" x14ac:dyDescent="0.3">
      <c r="A21" s="55">
        <v>2</v>
      </c>
      <c r="B21" s="76" t="s">
        <v>234</v>
      </c>
      <c r="C21" s="77">
        <v>6.3559767883541937E-2</v>
      </c>
    </row>
    <row r="22" spans="1:3" x14ac:dyDescent="0.3">
      <c r="A22" s="55">
        <v>3</v>
      </c>
      <c r="B22" s="76"/>
      <c r="C22" s="77"/>
    </row>
    <row r="23" spans="1:3" x14ac:dyDescent="0.3">
      <c r="A23" s="55">
        <v>4</v>
      </c>
      <c r="B23" s="76"/>
      <c r="C23" s="77"/>
    </row>
    <row r="24" spans="1:3" x14ac:dyDescent="0.3">
      <c r="A24" s="55">
        <v>5</v>
      </c>
      <c r="B24" s="76"/>
      <c r="C24" s="77"/>
    </row>
    <row r="25" spans="1:3" x14ac:dyDescent="0.3">
      <c r="A25" s="55">
        <v>6</v>
      </c>
      <c r="B25" s="76"/>
      <c r="C25" s="77"/>
    </row>
    <row r="26" spans="1:3" ht="51.75" customHeight="1" x14ac:dyDescent="0.3">
      <c r="A26" s="55"/>
      <c r="B26" s="148" t="s">
        <v>119</v>
      </c>
      <c r="C26" s="149"/>
    </row>
    <row r="27" spans="1:3" x14ac:dyDescent="0.3">
      <c r="A27" s="55">
        <v>1</v>
      </c>
      <c r="B27" s="76"/>
      <c r="C27" s="77"/>
    </row>
    <row r="28" spans="1:3" x14ac:dyDescent="0.3">
      <c r="A28" s="55">
        <v>2</v>
      </c>
      <c r="B28" s="76"/>
      <c r="C28" s="77"/>
    </row>
    <row r="29" spans="1:3" ht="15.75" thickBot="1" x14ac:dyDescent="0.35">
      <c r="A29" s="65">
        <v>3</v>
      </c>
      <c r="B29" s="78"/>
      <c r="C29" s="79"/>
    </row>
    <row r="31" spans="1:3" ht="24" customHeight="1" x14ac:dyDescent="0.3">
      <c r="B31" s="150"/>
      <c r="C31" s="150"/>
    </row>
  </sheetData>
  <mergeCells count="18">
    <mergeCell ref="B4:C4"/>
    <mergeCell ref="B5:C5"/>
    <mergeCell ref="B6:C6"/>
    <mergeCell ref="B7:C7"/>
    <mergeCell ref="B12:C12"/>
    <mergeCell ref="B10:C10"/>
    <mergeCell ref="B9:C9"/>
    <mergeCell ref="B8:C8"/>
    <mergeCell ref="B11:C11"/>
    <mergeCell ref="B19:C19"/>
    <mergeCell ref="B26:C26"/>
    <mergeCell ref="B31:C31"/>
    <mergeCell ref="B13:C13"/>
    <mergeCell ref="B14:C14"/>
    <mergeCell ref="B15:C15"/>
    <mergeCell ref="B16:C16"/>
    <mergeCell ref="B17:C17"/>
    <mergeCell ref="B18:C18"/>
  </mergeCells>
  <phoneticPr fontId="2" type="noConversion"/>
  <pageMargins left="0.75" right="0.75" top="0.44" bottom="0.31" header="0.28999999999999998" footer="0.18"/>
  <pageSetup scale="88" orientation="portrait" r:id="rId1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w0pGjVdbCBy0CBTxPCb+c5hRgnU=</DigestValue>
    </Reference>
    <Reference Type="http://www.w3.org/2000/09/xmldsig#Object" URI="#idOfficeObject">
      <DigestMethod Algorithm="http://www.w3.org/2000/09/xmldsig#sha1"/>
      <DigestValue>MepnHhFQ52JrGCw4OklHR8qD2gs=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CrbOaYOOXCAdz9JSzjY+xq55MMQ=</DigestValue>
    </Reference>
  </SignedInfo>
  <SignatureValue>lTRbfZiQYX7Z2sr5fjUT30bH9ZOZ6ZrB3VWCpURR8NVq9W/R30UhKjB4qxU3Ak/v1g6roDEW8ICp
O16mxjFbUNpzRajbJStAnW+X/XikXcJVr+dLtEJbs4ltmpQiAAm51p4lt74Toqo58IQaEhQEfay9
g6AHJrTiws4KmUK3gk8doLWFPi7YLbaElVbU0JoEQOMg8PiPhIv7ysqSoa7cSfy+a4awTIUFjwaF
k2nwCh4hScxPh0EHZwKc2vKA3TQtadyEZYKJWulkNg5CEO+fuB2ife7V6I2uhTIfz6fgYqexsliM
SHhHtjRKl+BSWRHRvZIumb7/2xlGJBkacy8aMw==</SignatureValue>
  <KeyInfo>
    <X509Data>
      <X509Certificate>MIIGVDCCBTygAwIBAgIKGFEqtgABAAARbTANBgkqhkiG9w0BAQUFADBKMRIwEAYKCZImiZPyLGQBGRYCZ2UxEzARBgoJkiaJk/IsZAEZFgNuYmcxHzAdBgNVBAMTFk5CRyBDbGFzcyAyIElOVCBTdWIgQ0EwHhcNMTUwNzAzMDg0ODU3WhcNMTcwMjEyMDkxOTIzWjBSMS8wLQYDVQQKEyZCYW5rIFJFUFVCTElDIFNvY2lldGF0ZSBHZW5lcmFsZSBHcm91cDEfMB0GA1UEAxMWQkJSIC0gVGluYXRpbiBLaGVsYWR6ZTCCASIwDQYJKoZIhvcNAQEBBQADggEPADCCAQoCggEBANa25GWSPyEfEwsGbyRGHpvHibRRT/2RvZU4AfEzoPROTFHAdtBHR9xzU6fT6Hzy5uWCaLV8TGoXpjvbycKo8rEa7vTspxK0EzcXnyE/aOoC5BPwxnNieLKsPxw1yTrS5a6xcKaGY2Qe/xJcjKaXt3yAZRVZWQ6bE0IkkR72fCII5iy1Fsh9bCf7J0lu189mKDv6kTgfG9M73DDeyQpWd5ZRYF9pCbdEtIqciBSjKgqLarGWM5ZpVjy5s7Inm3G8WDNOZA6ocnL55iU3O+ehppmcqFtJiGZeYFJ/RGS8toTPTtlf/ggM0g7Vr8YLdEqi6KxwwP+MwixO3iK8gJ3V140CAwEAAaOCAzIwggMuMDwGCSsGAQQBgjcVBwQvMC0GJSsGAQQBgjcVCOayYION9USGgZkJg7ihSoO+hHEEg8SRM4SDiF0CAWQCARswHQYDVR0lBBYwFAYIKwYBBQUHAwIGCCsGAQUFBwMEMAsGA1UdDwQEAwIHgDAnBgkrBgEEAYI3FQoEGjAYMAoGCCsGAQUFBwMCMAoGCCsGAQUFBwMEMB0GA1UdDgQWBBRtmjRJsa6FzeF4TOhTG1pgf9QJgT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/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/Y0FDZXJ0aWZpY2F0ZT9iYXNlP29iamVjdENsYXNzPWNlcnRpZmljYXRpb25BdXRob3JpdHkwXQYIKwYBBQUHMAKGUWh0dHA6Ly9jcmwubmJnLmdvdi5nZS9jYS9uYmctc3ViQ0EubmJnLmdlX05CRyUyMENsYXNzJTIwMiUyMElOVCUyMFN1YiUyMENBKDEpLmNydDANBgkqhkiG9w0BAQUFAAOCAQEAHzakSD1/e0neOWfc7Mo8aY5iS/CMLi/Z3N/ntBSYASWR0DC/+Ckf7bfIKXLiFxm7dqYPiV5yeezgtgSL3WK6pBngp/c3lmqkwOEGMvLlffMT3nhELdTay49buvfBmHXgRp6odsBG6aFuWhDf/5pid+RhV+91YClg8pQXRQhc/Z0j4SHX9iBhVtTyZkCypy0MvMctWPpvYF06h6tCRX6JtVOknPTHcQl/S+nIj9QYp5C3asgMzQM792GE9NCoqH0+JfgQ7+pjHVGenkgnNVPBYRmMf5jsop2GnPp6tZas8zixHohpiYj08Y94og5ZVCW/MiuL50LjCntdqFtCnJuNNg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uP0nhFwdv0Wxk/vCB23/3uqN4pQ=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3yinjS5CU/wcmXZBTFp+iwTFgck=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/fKV5lVBUtP4KNa1r37Q/4EyMUw=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TcncswCuV5KOy5SS5k2flQxWnTU=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/fKV5lVBUtP4KNa1r37Q/4EyMUw=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/fKV5lVBUtP4KNa1r37Q/4EyMUw=</DigestValue>
      </Reference>
      <Reference URI="/xl/sharedStrings.xml?ContentType=application/vnd.openxmlformats-officedocument.spreadsheetml.sharedStrings+xml">
        <DigestMethod Algorithm="http://www.w3.org/2000/09/xmldsig#sha1"/>
        <DigestValue>szZu/P+z9S7yt4ixcB2vi1rusCI=</DigestValue>
      </Reference>
      <Reference URI="/xl/styles.xml?ContentType=application/vnd.openxmlformats-officedocument.spreadsheetml.styles+xml">
        <DigestMethod Algorithm="http://www.w3.org/2000/09/xmldsig#sha1"/>
        <DigestValue>j5tSL3PKIJVZpY6azGh/YoiEQ3s=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jFtiL6wxfIyEfZCc+3KWMYSWZ+o=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sheet1.xml?ContentType=application/vnd.openxmlformats-officedocument.spreadsheetml.worksheet+xml">
        <DigestMethod Algorithm="http://www.w3.org/2000/09/xmldsig#sha1"/>
        <DigestValue>UjjqUGJvpxeWj3sVQ//9CuDZMGk=</DigestValue>
      </Reference>
      <Reference URI="/xl/worksheets/sheet2.xml?ContentType=application/vnd.openxmlformats-officedocument.spreadsheetml.worksheet+xml">
        <DigestMethod Algorithm="http://www.w3.org/2000/09/xmldsig#sha1"/>
        <DigestValue>dZnILbuUGppOglJHt+We8n9abb4=</DigestValue>
      </Reference>
      <Reference URI="/xl/worksheets/sheet3.xml?ContentType=application/vnd.openxmlformats-officedocument.spreadsheetml.worksheet+xml">
        <DigestMethod Algorithm="http://www.w3.org/2000/09/xmldsig#sha1"/>
        <DigestValue>NAvLCt5DNymSy4Ccc2JgX1wBAgc=</DigestValue>
      </Reference>
      <Reference URI="/xl/worksheets/sheet4.xml?ContentType=application/vnd.openxmlformats-officedocument.spreadsheetml.worksheet+xml">
        <DigestMethod Algorithm="http://www.w3.org/2000/09/xmldsig#sha1"/>
        <DigestValue>2qV10VeT3Qw+k1MdxzrxbyIqZkg=</DigestValue>
      </Reference>
      <Reference URI="/xl/worksheets/sheet5.xml?ContentType=application/vnd.openxmlformats-officedocument.spreadsheetml.worksheet+xml">
        <DigestMethod Algorithm="http://www.w3.org/2000/09/xmldsig#sha1"/>
        <DigestValue>e0DtnPO6RFuGFmzckvg1knO9ISw=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2016-10-25T07:32:36Z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For NBG</SignatureComments>
          <WindowsVersion>6.1</WindowsVersion>
          <OfficeVersion>15.0</OfficeVersion>
          <ApplicationVersion>15.0</ApplicationVersion>
          <Monitors>1</Monitors>
          <HorizontalResolution>1600</HorizontalResolution>
          <VerticalResolution>900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2016-10-25T07:32:36Z</xd:SigningTime>
          <xd:SigningCertificate>
            <xd:Cert>
              <xd:CertDigest>
                <DigestMethod Algorithm="http://www.w3.org/2000/09/xmldsig#sha1"/>
                <DigestValue>F3ZdAHTmjN0l4IoRNAOk2RL3aFI=</DigestValue>
              </xd:CertDigest>
              <xd:IssuerSerial>
                <X509IssuerName>CN=NBG Class 2 INT Sub CA, DC=nbg, DC=ge</X509IssuerName>
                <X509SerialNumber>114834059506241608094061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bCLKlwAAAAAATjANBgkqhkiG9w0BAQUFADBHMRIwEAYKCZImiZPyLGQBGRYCZ2UxEzARBgoJkiaJk/IsZAEZFgNuYmcxHDAaBgNVBAMTE05CRyBDbGFzcyAxIFJvb3QgQ0EwHhcNMTIwMjE0MDkxOTIzWhcNMTcwMjEyMDkxOTIz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BMCMGCSsGAQQBgjcVAgQWBBTDBu980evV/FwHFjxLvhY2hVMcfj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UFAAOCAQEAMw4QSdkPRk7YSYOX11Ve4STNzUxuzs6IGchDYQwpoaRsjoZNk/T1JDorVZwqWmaA6T0NWF5drkFB6iks5lr77H9Gz4t9ZsPCbPG2XLjyk+f4k0ap+lxBt1yIF/mSHO7Vfsg7ynGPD0dFPOLSABhRuBKZ0sv4X0WN461dvuIubR/AxeYvsmDTZw3TpXbePfslHQhan76IvMDgN8P7oJBXz9+1SrYG01Bfcg1EoyPCODZngdJbZ/mTQFJKWZmAu+7rbhZB+WFtvFTvIg9K6kN/O0hf2/+YJTUcaAtMtuyz8glHZPMBoNyLS6A4FnPKDQFe6uuLOSzBpO7FPVOewrSHoA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kNF8vXjaJ1uq7Dr8w1T56XGbIXM=</DigestValue>
    </Reference>
    <Reference Type="http://www.w3.org/2000/09/xmldsig#Object" URI="#idOfficeObject">
      <DigestMethod Algorithm="http://www.w3.org/2000/09/xmldsig#sha1"/>
      <DigestValue>68TEp3iBVSggUqOZC1jM/ctAIFw=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IxEyUi7p6lf159+l1lbBB10ZW/0=</DigestValue>
    </Reference>
  </SignedInfo>
  <SignatureValue>l8O3Q39896oclsRPQLoe9ZUPsxT+tAk/NBOTv5HZW7QOQNEOGq7YDXcxh/0W8PHtqFZ8Sr5X6nlU
O4SsPiecu36n51/bq5VdXaqJngW5pCPZlfi5gXlY1+IsX/HFHru9ppjsdVFnaXXYGsAPZZxA4bac
swccTCM2RwwW4yEi+TqI0m2FlZCNBo/nzchBNdtf4lg0UoyvmCPXs/cfvvCDpxWt7TvXr2KoUuYu
VknAB/wm1X1NlJyQ9W7AFlu8FKS8P1CK0fo1mRWSirRLwOpfAL+A5CvMC5mPI+ofyk8SwZHC3hle
sapFDMFgokjG+pYtbIF0efryceZsDhKKFT466A==</SignatureValue>
  <KeyInfo>
    <X509Data>
      <X509Certificate>MIIGVDCCBTygAwIBAgIKIxSyVAABAAARWDANBgkqhkiG9w0BAQUFADBKMRIwEAYKCZImiZPyLGQBGRYCZ2UxEzARBgoJkiaJk/IsZAEZFgNuYmcxHzAdBgNVBAMTFk5CRyBDbGFzcyAyIElOVCBTdWIgQ0EwHhcNMTUwNjI0MDcwNTE2WhcNMTcwMjEyMDkxOTIzWjBSMS8wLQYDVQQKEyZCYW5rIFJFUFVCTElDIFNvY2lldGF0ZSBHZW5lcmFsZSBHcm91cDEfMB0GA1UEAxMWQkJSIC0gS2V0ZXZhbiBUZXZ6YWR6ZTCCASIwDQYJKoZIhvcNAQEBBQADggEPADCCAQoCggEBAOKKHJpcjYDDNzqleQgSAidvGbOLCjYo1EBeZCNVZz/HXvEPzUVwvAttc+BVosAT0Dm+p2FkJzCzlTVZNRmatWI9Gnt76To14UpyGx7r17cw/LmjxfR49HAv4E+q1sGlCl8XF1l8sPUNGKE9x/CJ0A3oQ/vcZpLYBTaJGvPAFOWLNYjkLGzNMCkHG671V6P9pthyacpugcuVbD6FK2kf+Vd/r7vqnXeRs6qtPf4rtxZq6Htq3OqjSChTvwj4p59fM/2wUEovR97XTmZrIOg8GB+J4yUPB9jym5OhXPE5g0e+Jumfm5bQUuxxhHKWF5ONQU5+OxNliTWz2uN7/gTnkrcCAwEAAaOCAzIwggMuMDwGCSsGAQQBgjcVBwQvMC0GJSsGAQQBgjcVCOayYION9USGgZkJg7ihSoO+hHEEg8SRM4SDiF0CAWQCARswHQYDVR0lBBYwFAYIKwYBBQUHAwIGCCsGAQUFBwMEMAsGA1UdDwQEAwIHgDAnBgkrBgEEAYI3FQoEGjAYMAoGCCsGAQUFBwMCMAoGCCsGAQUFBwMEMB0GA1UdDgQWBBQLxOPCDqMOM/45B2zOPfJWDugpbD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/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/Y0FDZXJ0aWZpY2F0ZT9iYXNlP29iamVjdENsYXNzPWNlcnRpZmljYXRpb25BdXRob3JpdHkwXQYIKwYBBQUHMAKGUWh0dHA6Ly9jcmwubmJnLmdvdi5nZS9jYS9uYmctc3ViQ0EubmJnLmdlX05CRyUyMENsYXNzJTIwMiUyMElOVCUyMFN1YiUyMENBKDEpLmNydDANBgkqhkiG9w0BAQUFAAOCAQEATWuaGxlnfk6Vz+KqC7oVVQ02p7SG3bkcvIIHCW4ccs70DPXTWeQBvxehrfRpoNNYtA/LosybZiJVpmA6PrDavy5mBpZ8vZicjUMtNqPl23KLpCkKDCBKDAK9MlBEc2N00k7AadNfVguYfIFoqnDHTNMPGOxa8d4CKfw8sFuEW+eju5N13yFntsAGZHOg2PFhDC25rpCrgJmFGfXeCfnstyD77h017ROoOdYFUpnBmHIjwPZNE23RtxRjE+7/w5ft3TLAXW8717oWvvJvYkRTcxT72egeSEsKs6GztM3UftHQVLATgL2Q+Bl2gJvl7ShXRNxMLaeAiGvHdvQ3VIZcG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uP0nhFwdv0Wxk/vCB23/3uqN4pQ=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3yinjS5CU/wcmXZBTFp+iwTFgck=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/fKV5lVBUtP4KNa1r37Q/4EyMUw=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TcncswCuV5KOy5SS5k2flQxWnTU=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/fKV5lVBUtP4KNa1r37Q/4EyMUw=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/fKV5lVBUtP4KNa1r37Q/4EyMUw=</DigestValue>
      </Reference>
      <Reference URI="/xl/sharedStrings.xml?ContentType=application/vnd.openxmlformats-officedocument.spreadsheetml.sharedStrings+xml">
        <DigestMethod Algorithm="http://www.w3.org/2000/09/xmldsig#sha1"/>
        <DigestValue>szZu/P+z9S7yt4ixcB2vi1rusCI=</DigestValue>
      </Reference>
      <Reference URI="/xl/styles.xml?ContentType=application/vnd.openxmlformats-officedocument.spreadsheetml.styles+xml">
        <DigestMethod Algorithm="http://www.w3.org/2000/09/xmldsig#sha1"/>
        <DigestValue>j5tSL3PKIJVZpY6azGh/YoiEQ3s=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jFtiL6wxfIyEfZCc+3KWMYSWZ+o=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sheet1.xml?ContentType=application/vnd.openxmlformats-officedocument.spreadsheetml.worksheet+xml">
        <DigestMethod Algorithm="http://www.w3.org/2000/09/xmldsig#sha1"/>
        <DigestValue>UjjqUGJvpxeWj3sVQ//9CuDZMGk=</DigestValue>
      </Reference>
      <Reference URI="/xl/worksheets/sheet2.xml?ContentType=application/vnd.openxmlformats-officedocument.spreadsheetml.worksheet+xml">
        <DigestMethod Algorithm="http://www.w3.org/2000/09/xmldsig#sha1"/>
        <DigestValue>dZnILbuUGppOglJHt+We8n9abb4=</DigestValue>
      </Reference>
      <Reference URI="/xl/worksheets/sheet3.xml?ContentType=application/vnd.openxmlformats-officedocument.spreadsheetml.worksheet+xml">
        <DigestMethod Algorithm="http://www.w3.org/2000/09/xmldsig#sha1"/>
        <DigestValue>NAvLCt5DNymSy4Ccc2JgX1wBAgc=</DigestValue>
      </Reference>
      <Reference URI="/xl/worksheets/sheet4.xml?ContentType=application/vnd.openxmlformats-officedocument.spreadsheetml.worksheet+xml">
        <DigestMethod Algorithm="http://www.w3.org/2000/09/xmldsig#sha1"/>
        <DigestValue>2qV10VeT3Qw+k1MdxzrxbyIqZkg=</DigestValue>
      </Reference>
      <Reference URI="/xl/worksheets/sheet5.xml?ContentType=application/vnd.openxmlformats-officedocument.spreadsheetml.worksheet+xml">
        <DigestMethod Algorithm="http://www.w3.org/2000/09/xmldsig#sha1"/>
        <DigestValue>e0DtnPO6RFuGFmzckvg1knO9ISw=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2016-10-25T07:33:09Z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CFO</SignatureComments>
          <WindowsVersion>6.1</WindowsVersion>
          <OfficeVersion>15.0</OfficeVersion>
          <ApplicationVersion>15.0</ApplicationVersion>
          <Monitors>1</Monitors>
          <HorizontalResolution>1600</HorizontalResolution>
          <VerticalResolution>900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2016-10-25T07:33:09Z</xd:SigningTime>
          <xd:SigningCertificate>
            <xd:Cert>
              <xd:CertDigest>
                <DigestMethod Algorithm="http://www.w3.org/2000/09/xmldsig#sha1"/>
                <DigestValue>fdJ/a2maHhlVGIgFihjExzcJPYQ=</DigestValue>
              </xd:CertDigest>
              <xd:IssuerSerial>
                <X509IssuerName>CN=NBG Class 2 INT Sub CA, DC=nbg, DC=ge</X509IssuerName>
                <X509SerialNumber>165664611677552863351128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bCLKlwAAAAAATjANBgkqhkiG9w0BAQUFADBHMRIwEAYKCZImiZPyLGQBGRYCZ2UxEzARBgoJkiaJk/IsZAEZFgNuYmcxHDAaBgNVBAMTE05CRyBDbGFzcyAxIFJvb3QgQ0EwHhcNMTIwMjE0MDkxOTIzWhcNMTcwMjEyMDkxOTIz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BMCMGCSsGAQQBgjcVAgQWBBTDBu980evV/FwHFjxLvhY2hVMcfj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UFAAOCAQEAMw4QSdkPRk7YSYOX11Ve4STNzUxuzs6IGchDYQwpoaRsjoZNk/T1JDorVZwqWmaA6T0NWF5drkFB6iks5lr77H9Gz4t9ZsPCbPG2XLjyk+f4k0ap+lxBt1yIF/mSHO7Vfsg7ynGPD0dFPOLSABhRuBKZ0sv4X0WN461dvuIubR/AxeYvsmDTZw3TpXbePfslHQhan76IvMDgN8P7oJBXz9+1SrYG01Bfcg1EoyPCODZngdJbZ/mTQFJKWZmAu+7rbhZB+WFtvFTvIg9K6kN/O0hf2/+YJTUcaAtMtuyz8glHZPMBoNyLS6A4FnPKDQFe6uuLOSzBpO7FPVOewrSHoA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RC</vt:lpstr>
      <vt:lpstr>RI</vt:lpstr>
      <vt:lpstr>RC-O</vt:lpstr>
      <vt:lpstr>ratio</vt:lpstr>
      <vt:lpstr>info</vt:lpstr>
      <vt:lpstr>ratio!Print_Area</vt:lpstr>
    </vt:vector>
  </TitlesOfParts>
  <Company>nbg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Transparency GEO</dc:title>
  <dc:creator>National Bank of Georgia</dc:creator>
  <cp:lastModifiedBy>Tinatin Kheladze</cp:lastModifiedBy>
  <cp:lastPrinted>2009-04-27T12:27:12Z</cp:lastPrinted>
  <dcterms:created xsi:type="dcterms:W3CDTF">2006-03-24T12:21:33Z</dcterms:created>
  <dcterms:modified xsi:type="dcterms:W3CDTF">2016-10-24T11:09:49Z</dcterms:modified>
  <cp:category>Banking Supervision</cp:category>
</cp:coreProperties>
</file>