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3-2026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Q24" i="45" l="1"/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<sst xmlns="http://schemas.openxmlformats.org/spreadsheetml/2006/main" count="513" uniqueCount="367">
  <si>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</si>
  <si>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</si>
  <si>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</si>
  <si>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</si>
  <si>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</si>
  <si>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</si>
  <si>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</si>
  <si>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</si>
  <si>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</si>
  <si>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</si>
  <si>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</si>
  <si>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</si>
  <si>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</si>
  <si>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</si>
  <si>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</si>
  <si>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</si>
  <si>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</si>
  <si>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</si>
  <si>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</si>
  <si>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</si>
  <si>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</si>
  <si>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</si>
  <si>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</si>
  <si>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</si>
  <si>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</si>
  <si>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</si>
  <si>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</si>
  <si>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</si>
  <si>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</si>
  <si>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</si>
  <si>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</si>
  <si>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</si>
  <si>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</si>
  <si>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</si>
  <si>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</si>
  <si>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</si>
  <si>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</si>
  <si>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</si>
  <si>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</si>
  <si>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</si>
  <si>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</si>
  <si>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</si>
  <si>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</si>
  <si>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</si>
  <si>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</si>
  <si>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</si>
  <si>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</si>
  <si>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</si>
  <si>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</si>
  <si>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</si>
  <si>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</si>
  <si>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</si>
  <si>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</si>
  <si>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</si>
  <si>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</si>
  <si>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</si>
  <si>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</si>
  <si>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</si>
  <si>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</si>
  <si>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</si>
  <si>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</si>
  <si>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</si>
  <si>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</si>
  <si>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</si>
  <si>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</si>
  <si>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</si>
  <si>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</si>
  <si>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</si>
  <si>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</si>
  <si>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</si>
  <si>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</si>
  <si>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</si>
  <si>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</si>
  <si>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</si>
  <si>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</si>
  <si>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</si>
  <si>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</si>
  <si>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</si>
  <si>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</si>
  <si>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</si>
  <si>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</si>
  <si>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</si>
  <si>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</si>
  <si>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</si>
  <si>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</si>
  <si>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</si>
  <si>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</si>
  <si>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</si>
  <si>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</si>
  <si>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</si>
  <si>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</si>
  <si>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</si>
  <si>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</si>
  <si>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</si>
  <si>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</si>
  <si>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</si>
  <si>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</si>
  <si>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</si>
  <si>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</si>
  <si>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</si>
  <si>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</si>
  <si>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</si>
  <si>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</si>
  <si>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</si>
  <si>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</si>
  <si>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</si>
  <si>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</si>
  <si>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</si>
  <si>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</si>
  <si>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</si>
  <si>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</si>
  <si>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</si>
  <si>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</si>
  <si>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</si>
  <si>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</si>
  <si>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</si>
  <si>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</si>
  <si>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</si>
  <si>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</si>
  <si>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</si>
  <si>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</si>
  <si>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</si>
  <si>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</si>
  <si>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</si>
  <si>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</si>
  <si>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</si>
  <si>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</si>
  <si>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</si>
  <si>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</si>
  <si>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</si>
  <si>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</si>
  <si>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</si>
  <si>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</si>
  <si>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</si>
  <si>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</si>
  <si>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</si>
  <si>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</si>
  <si>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</si>
  <si>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</si>
  <si>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</si>
  <si>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</si>
  <si>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</si>
  <si>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</si>
  <si>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</si>
  <si>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</si>
  <si>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</si>
  <si>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</si>
  <si>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</si>
  <si>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</si>
  <si>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</si>
  <si>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</si>
  <si>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</si>
  <si>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</si>
  <si>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</si>
  <si>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</si>
  <si>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</si>
  <si>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</si>
  <si>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</si>
  <si>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</si>
  <si>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</si>
  <si>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</si>
  <si>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</si>
  <si>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</si>
  <si>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</si>
  <si>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</si>
  <si>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</si>
  <si>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</si>
  <si>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</si>
  <si>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</si>
  <si>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</si>
  <si>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</si>
  <si>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</si>
  <si>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</si>
  <si>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</si>
  <si>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</si>
  <si>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</si>
  <si>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</si>
  <si>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</si>
  <si>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</si>
  <si>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</si>
  <si>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</si>
  <si>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</si>
  <si>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</si>
  <si>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</si>
  <si>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</si>
  <si>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</si>
  <si>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</si>
  <si>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</si>
  <si>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</si>
  <si>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</si>
  <si>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</si>
  <si>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</si>
  <si>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</si>
  <si>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</si>
  <si>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</si>
  <si>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</si>
  <si>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</si>
  <si>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</si>
  <si>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</si>
  <si>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</si>
  <si>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</si>
  <si>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</si>
  <si>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</si>
  <si>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</si>
  <si>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</si>
  <si>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</si>
  <si>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</si>
  <si>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</si>
  <si>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</si>
  <si>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</si>
  <si>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</si>
  <si>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</si>
  <si>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</si>
  <si>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</si>
  <si>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</si>
  <si>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</si>
  <si>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</si>
  <si>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</si>
  <si>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</si>
  <si>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</si>
  <si>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</si>
  <si>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</si>
  <si>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</si>
  <si>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</si>
  <si>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</si>
  <si>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</si>
  <si>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</si>
  <si>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</si>
  <si>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</si>
  <si>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</si>
  <si>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</si>
  <si>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</si>
  <si>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</si>
  <si>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</si>
  <si>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</si>
  <si>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</si>
  <si>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</si>
  <si>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</si>
  <si>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</si>
  <si>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</si>
  <si>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</si>
  <si>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</si>
  <si>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</si>
  <si>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</si>
  <si>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</si>
  <si>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</si>
  <si>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</si>
  <si>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</si>
  <si>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</si>
  <si>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</si>
  <si>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</si>
  <si>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</si>
  <si>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</si>
  <si>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</si>
  <si>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</si>
  <si>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</si>
  <si>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</si>
  <si>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</si>
  <si>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</si>
  <si>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</si>
  <si>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</si>
  <si>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</si>
  <si>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</si>
  <si>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</si>
  <si>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</si>
  <si>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</si>
  <si>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</si>
  <si>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</si>
  <si>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</si>
  <si>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</si>
  <si>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</si>
  <si>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</si>
  <si>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</si>
  <si>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</si>
  <si>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</si>
  <si>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</si>
  <si>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</si>
  <si>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</si>
  <si>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</si>
  <si>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</si>
  <si>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</si>
  <si>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</si>
  <si>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</si>
  <si>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</si>
  <si>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</si>
  <si>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</si>
  <si>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</si>
  <si>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</si>
  <si>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</si>
  <si>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</si>
  <si>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</si>
  <si>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</si>
  <si>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</si>
  <si>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</si>
  <si>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</si>
  <si>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</si>
  <si>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</si>
  <si>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</si>
  <si>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</si>
  <si>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</si>
  <si>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</si>
  <si>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</si>
  <si>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</si>
  <si>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</si>
  <si>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</si>
  <si>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</si>
  <si>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</si>
  <si>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</si>
  <si>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</si>
  <si>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</si>
  <si>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</si>
  <si>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</si>
  <si>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</si>
  <si>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</si>
  <si>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</si>
  <si>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</si>
  <si>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</si>
  <si>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</si>
  <si>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</si>
  <si>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</si>
  <si>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</si>
  <si>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</si>
  <si>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</si>
  <si>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</si>
  <si>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</si>
  <si>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</si>
  <si>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</si>
  <si>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</si>
  <si>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</si>
  <si>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</si>
  <si>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</si>
  <si>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</si>
  <si>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</si>
  <si>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</si>
  <si>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</si>
  <si>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</si>
  <si>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</si>
  <si>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</si>
  <si>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</si>
  <si>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</si>
  <si>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</si>
  <si>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</si>
  <si>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</si>
  <si>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</si>
  <si>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</si>
  <si>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</si>
  <si>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</si>
  <si>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</si>
  <si>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</si>
  <si>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</si>
  <si>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</si>
  <si>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</si>
  <si>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</si>
  <si>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</si>
  <si>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</si>
  <si>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</si>
  <si>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</si>
  <si>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</si>
  <si>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</si>
  <si>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</si>
  <si>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</si>
  <si>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</si>
  <si>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</si>
  <si>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</si>
  <si>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</si>
  <si>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</si>
  <si>
    <t>სხვაობა: საიჯარო მოთხოვნები, რომლებსაც ბანკი ვერ აკლასიფიცირებს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</si>
</sst>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46112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0.38752415058133849</v>
      </c>
      <c r="D7" s="59">
        <f t="shared" ref="D7" si="3">E32/E$31</f>
        <v>0.38018206073155358</v>
      </c>
      <c r="E7" s="59">
        <f t="shared" ref="E7" si="4">G32/G$31</f>
        <v>0.38911785847768132</v>
      </c>
      <c r="F7" s="59">
        <f t="shared" ref="F7" si="5">H32/H$31</f>
        <v>0.40401497476887227</v>
      </c>
      <c r="G7" s="59">
        <f t="shared" ref="G7" si="6">J32/J$31</f>
        <v>0.40900317514301882</v>
      </c>
      <c r="H7" s="59">
        <f t="shared" ref="H7" si="7">K32/K$31</f>
        <v>0.33961020245755691</v>
      </c>
      <c r="I7" s="59">
        <f t="shared" ref="I7" si="8">L32/L$31</f>
        <v>0.45769861385257776</v>
      </c>
      <c r="J7" s="59">
        <f t="shared" ref="J7" si="9">O32/O$31</f>
        <v>0.37858636126238449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0.36755759406059796</v>
      </c>
      <c r="D8" s="57">
        <f t="shared" ref="D8:D24" si="10">E33/E$31</f>
        <v>0.36926537584610919</v>
      </c>
      <c r="E8" s="57">
        <f t="shared" ref="E8:E24" si="11">G33/G$31</f>
        <v>0.36995256165278456</v>
      </c>
      <c r="F8" s="57">
        <f t="shared" ref="F8:F24" si="12">H33/H$31</f>
        <v>0.36726285460057095</v>
      </c>
      <c r="G8" s="57">
        <f t="shared" ref="G8:G24" si="13">J33/J$31</f>
        <v>0.35303567911637346</v>
      </c>
      <c r="H8" s="57">
        <f t="shared" ref="H8:H24" si="14">K33/K$31</f>
        <v>0.363052026111441</v>
      </c>
      <c r="I8" s="57">
        <f t="shared" ref="I8:I24" si="15">L33/L$31</f>
        <v>0.3460068634839501</v>
      </c>
      <c r="J8" s="57">
        <f t="shared" ref="J8:J24" si="16">O33/O$31</f>
        <v>0.35412620009225787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5.7531804148809942E-2</v>
      </c>
      <c r="D9" s="59">
        <f t="shared" si="10"/>
        <v>6.0429112286616127E-2</v>
      </c>
      <c r="E9" s="59">
        <f t="shared" si="11"/>
        <v>5.944541604782097E-2</v>
      </c>
      <c r="F9" s="59">
        <f t="shared" si="12"/>
        <v>6.3371780290278429E-2</v>
      </c>
      <c r="G9" s="59">
        <f t="shared" si="13"/>
        <v>6.9313535173958524E-2</v>
      </c>
      <c r="H9" s="59">
        <f t="shared" si="14"/>
        <v>8.1218355227276287E-2</v>
      </c>
      <c r="I9" s="59">
        <f t="shared" si="15"/>
        <v>6.0959512960754789E-2</v>
      </c>
      <c r="J9" s="59">
        <f t="shared" si="16"/>
        <v>4.6799937390196993E-2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4.7658192524510298E-2</v>
      </c>
      <c r="D10" s="57">
        <f t="shared" si="10"/>
        <v>4.9084510380407322E-2</v>
      </c>
      <c r="E10" s="57">
        <f t="shared" si="11"/>
        <v>4.8336392965869793E-2</v>
      </c>
      <c r="F10" s="57">
        <f t="shared" si="12"/>
        <v>5.2439574763204141E-2</v>
      </c>
      <c r="G10" s="57">
        <f t="shared" si="13"/>
        <v>5.4602190373437262E-2</v>
      </c>
      <c r="H10" s="57">
        <f t="shared" si="14"/>
        <v>6.891357400557889E-2</v>
      </c>
      <c r="I10" s="57">
        <f t="shared" si="15"/>
        <v>4.4559399619008608E-2</v>
      </c>
      <c r="J10" s="57">
        <f t="shared" si="16"/>
        <v>4.3854727095982808E-2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3.6185056792413454E-2</v>
      </c>
      <c r="D11" s="59">
        <f t="shared" si="10"/>
        <v>4.314202899580525E-2</v>
      </c>
      <c r="E11" s="59">
        <f t="shared" si="11"/>
        <v>3.725693684518238E-2</v>
      </c>
      <c r="F11" s="59">
        <f t="shared" si="12"/>
        <v>2.6002354339273507E-2</v>
      </c>
      <c r="G11" s="59">
        <f t="shared" si="13"/>
        <v>2.9465160232149679E-2</v>
      </c>
      <c r="H11" s="59">
        <f t="shared" si="14"/>
        <v>2.5065194360437824E-2</v>
      </c>
      <c r="I11" s="59">
        <f t="shared" si="15"/>
        <v>3.2552767811684515E-2</v>
      </c>
      <c r="J11" s="59">
        <f t="shared" si="16"/>
        <v>3.0173767902486066E-2</v>
      </c>
    </row>
    <row r="12" spans="1:10" x14ac:dyDescent="0.2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2.109463554385968E-2</v>
      </c>
      <c r="D12" s="57">
        <f t="shared" si="10"/>
        <v>1.9117883927420653E-2</v>
      </c>
      <c r="E12" s="57">
        <f t="shared" si="11"/>
        <v>2.1206154894915744E-2</v>
      </c>
      <c r="F12" s="57">
        <f t="shared" si="12"/>
        <v>2.1503184875641481E-2</v>
      </c>
      <c r="G12" s="57">
        <f t="shared" si="13"/>
        <v>2.3639972183744872E-2</v>
      </c>
      <c r="H12" s="57">
        <f t="shared" si="14"/>
        <v>3.2286390415566732E-2</v>
      </c>
      <c r="I12" s="57">
        <f t="shared" si="15"/>
        <v>1.7572482742511164E-2</v>
      </c>
      <c r="J12" s="57">
        <f t="shared" si="16"/>
        <v>2.0469215741047632E-2</v>
      </c>
    </row>
    <row r="13" spans="1:10" x14ac:dyDescent="0.2">
      <c r="A13" s="55">
        <f t="shared" si="0"/>
        <v>7</v>
      </c>
      <c r="B13" s="15" t="str">
        <f t="shared" si="1"/>
        <v>ტერა ბანკი</v>
      </c>
      <c r="C13" s="58">
        <f t="shared" si="2"/>
        <v>2.0227507382742673E-2</v>
      </c>
      <c r="D13" s="59">
        <f t="shared" si="10"/>
        <v>2.2415239673192332E-2</v>
      </c>
      <c r="E13" s="59">
        <f t="shared" si="11"/>
        <v>2.0368070594083826E-2</v>
      </c>
      <c r="F13" s="59">
        <f t="shared" si="12"/>
        <v>1.95092615853821E-2</v>
      </c>
      <c r="G13" s="59">
        <f t="shared" si="13"/>
        <v>1.9691585896046821E-2</v>
      </c>
      <c r="H13" s="59">
        <f t="shared" si="14"/>
        <v>2.4224880602870227E-2</v>
      </c>
      <c r="I13" s="59">
        <f t="shared" si="15"/>
        <v>1.6510416881295602E-2</v>
      </c>
      <c r="J13" s="59">
        <f t="shared" si="16"/>
        <v>1.9439204543839777E-2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1.7888035716411621E-2</v>
      </c>
      <c r="D14" s="57">
        <f t="shared" si="10"/>
        <v>1.5589595374304351E-2</v>
      </c>
      <c r="E14" s="57">
        <f t="shared" si="11"/>
        <v>1.5725857246573112E-2</v>
      </c>
      <c r="F14" s="57">
        <f t="shared" si="12"/>
        <v>1.88226253352771E-2</v>
      </c>
      <c r="G14" s="57">
        <f t="shared" si="13"/>
        <v>2.0249828054556881E-2</v>
      </c>
      <c r="H14" s="57">
        <f t="shared" si="14"/>
        <v>2.9323821170556593E-2</v>
      </c>
      <c r="I14" s="57">
        <f t="shared" si="15"/>
        <v>1.3882294592142363E-2</v>
      </c>
      <c r="J14" s="57">
        <f t="shared" si="16"/>
        <v>3.0013907352714184E-2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1.0603086506976276E-2</v>
      </c>
      <c r="D15" s="59">
        <f t="shared" si="10"/>
        <v>1.3270736524382877E-2</v>
      </c>
      <c r="E15" s="59">
        <f t="shared" si="11"/>
        <v>9.4497836034564704E-3</v>
      </c>
      <c r="F15" s="59">
        <f t="shared" si="12"/>
        <v>4.7769407824988317E-3</v>
      </c>
      <c r="G15" s="59">
        <f t="shared" si="13"/>
        <v>3.1712820269900804E-3</v>
      </c>
      <c r="H15" s="59">
        <f t="shared" si="14"/>
        <v>3.6279328894621128E-3</v>
      </c>
      <c r="I15" s="59">
        <f t="shared" si="15"/>
        <v>2.8508343905130429E-3</v>
      </c>
      <c r="J15" s="59">
        <f t="shared" si="16"/>
        <v>1.7071008867301465E-2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6.2765988126148291E-3</v>
      </c>
      <c r="D16" s="57">
        <f t="shared" si="10"/>
        <v>7.9497390881909605E-3</v>
      </c>
      <c r="E16" s="57">
        <f t="shared" si="11"/>
        <v>6.1793377988401104E-3</v>
      </c>
      <c r="F16" s="57">
        <f t="shared" si="12"/>
        <v>5.4444547117307881E-4</v>
      </c>
      <c r="G16" s="57">
        <f t="shared" si="13"/>
        <v>6.2188929199123017E-4</v>
      </c>
      <c r="H16" s="57">
        <f t="shared" si="14"/>
        <v>1.2576025614140288E-5</v>
      </c>
      <c r="I16" s="57">
        <f t="shared" si="15"/>
        <v>1.0494653947224629E-3</v>
      </c>
      <c r="J16" s="57">
        <f t="shared" si="16"/>
        <v>6.8220554113555109E-3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6.1870686366844972E-3</v>
      </c>
      <c r="D17" s="59">
        <f t="shared" si="10"/>
        <v>5.6314247054905569E-3</v>
      </c>
      <c r="E17" s="59">
        <f t="shared" si="11"/>
        <v>5.7203860452314749E-3</v>
      </c>
      <c r="F17" s="59">
        <f t="shared" si="12"/>
        <v>5.9872400681733112E-3</v>
      </c>
      <c r="G17" s="59">
        <f t="shared" si="13"/>
        <v>4.6291342989118233E-3</v>
      </c>
      <c r="H17" s="59">
        <f t="shared" si="14"/>
        <v>7.9271034459053712E-3</v>
      </c>
      <c r="I17" s="59">
        <f t="shared" si="15"/>
        <v>2.3148357720081977E-3</v>
      </c>
      <c r="J17" s="59">
        <f t="shared" si="16"/>
        <v>8.8043054105141905E-3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5.8372248931067303E-3</v>
      </c>
      <c r="D18" s="57">
        <f t="shared" si="10"/>
        <v>4.3552282574661084E-3</v>
      </c>
      <c r="E18" s="57">
        <f t="shared" si="11"/>
        <v>5.0875691885828092E-3</v>
      </c>
      <c r="F18" s="57">
        <f t="shared" si="12"/>
        <v>5.5100728964487767E-3</v>
      </c>
      <c r="G18" s="57">
        <f t="shared" si="13"/>
        <v>3.1856729940810797E-3</v>
      </c>
      <c r="H18" s="57">
        <f t="shared" si="14"/>
        <v>6.9439812705853381E-3</v>
      </c>
      <c r="I18" s="57">
        <f t="shared" si="15"/>
        <v>5.4833864670173502E-4</v>
      </c>
      <c r="J18" s="57">
        <f t="shared" si="16"/>
        <v>1.0041423874724826E-2</v>
      </c>
    </row>
    <row r="19" spans="1:20" ht="12" customHeight="1" x14ac:dyDescent="0.2">
      <c r="A19" s="55">
        <f t="shared" si="0"/>
        <v>13</v>
      </c>
      <c r="B19" s="15" t="str">
        <f t="shared" si="1"/>
        <v>ზირაათ ბანკი</v>
      </c>
      <c r="C19" s="58">
        <f t="shared" si="2"/>
        <v>4.1287707975123855E-3</v>
      </c>
      <c r="D19" s="59">
        <f t="shared" si="10"/>
        <v>3.5041901774698321E-3</v>
      </c>
      <c r="E19" s="59">
        <f t="shared" si="11"/>
        <v>3.8757967968581011E-3</v>
      </c>
      <c r="F19" s="59">
        <f t="shared" si="12"/>
        <v>4.6555978450325101E-3</v>
      </c>
      <c r="G19" s="59">
        <f t="shared" si="13"/>
        <v>3.3835033945170648E-3</v>
      </c>
      <c r="H19" s="59">
        <f t="shared" si="14"/>
        <v>6.12828497897153E-3</v>
      </c>
      <c r="I19" s="59">
        <f t="shared" si="15"/>
        <v>1.4573956310875841E-3</v>
      </c>
      <c r="J19" s="59">
        <f t="shared" si="16"/>
        <v>5.5474927939146018E-3</v>
      </c>
    </row>
    <row r="20" spans="1:20" x14ac:dyDescent="0.2">
      <c r="A20" s="54">
        <f t="shared" si="0"/>
        <v>14</v>
      </c>
      <c r="B20" s="12" t="str">
        <f t="shared" si="1"/>
        <v>ვი–თი–ბი ბანკი</v>
      </c>
      <c r="C20" s="56">
        <f t="shared" si="2"/>
        <v>4.028941546678824E-3</v>
      </c>
      <c r="D20" s="57">
        <f t="shared" si="10"/>
        <v>2.1270042632743017E-3</v>
      </c>
      <c r="E20" s="57">
        <f t="shared" si="11"/>
        <v>1.7658620754696186E-3</v>
      </c>
      <c r="F20" s="57">
        <f t="shared" si="12"/>
        <v>1.8336563680167102E-4</v>
      </c>
      <c r="G20" s="57">
        <f t="shared" si="13"/>
        <v>2.0480465890382034E-4</v>
      </c>
      <c r="H20" s="57">
        <f t="shared" si="14"/>
        <v>3.6738552528980798E-4</v>
      </c>
      <c r="I20" s="57">
        <f t="shared" si="15"/>
        <v>9.0716065951758083E-5</v>
      </c>
      <c r="J20" s="57">
        <f t="shared" si="16"/>
        <v>1.6720683021288197E-2</v>
      </c>
    </row>
    <row r="21" spans="1:20" x14ac:dyDescent="0.2">
      <c r="A21" s="55">
        <f t="shared" si="0"/>
        <v>15</v>
      </c>
      <c r="B21" s="15" t="str">
        <f t="shared" si="1"/>
        <v>პეივბანკი</v>
      </c>
      <c r="C21" s="58">
        <f t="shared" si="2"/>
        <v>2.3499306319030794E-3</v>
      </c>
      <c r="D21" s="59">
        <f t="shared" si="10"/>
        <v>0</v>
      </c>
      <c r="E21" s="59">
        <f t="shared" si="11"/>
        <v>2.549963408549673E-3</v>
      </c>
      <c r="F21" s="59">
        <f t="shared" si="12"/>
        <v>3.039528419705942E-3</v>
      </c>
      <c r="G21" s="59">
        <f t="shared" si="13"/>
        <v>3.4718700282578055E-3</v>
      </c>
      <c r="H21" s="59">
        <f t="shared" si="14"/>
        <v>8.4194254548627338E-3</v>
      </c>
      <c r="I21" s="59">
        <f t="shared" si="15"/>
        <v>0</v>
      </c>
      <c r="J21" s="59">
        <f t="shared" si="16"/>
        <v>1.2281121924286006E-3</v>
      </c>
    </row>
    <row r="22" spans="1:20" x14ac:dyDescent="0.2">
      <c r="A22" s="54">
        <f t="shared" si="0"/>
        <v>16</v>
      </c>
      <c r="B22" s="12" t="str">
        <f t="shared" si="1"/>
        <v>სილქ ბანკი</v>
      </c>
      <c r="C22" s="56">
        <f t="shared" si="2"/>
        <v>2.2505982393489607E-3</v>
      </c>
      <c r="D22" s="57">
        <f t="shared" si="10"/>
        <v>1.8651942291736732E-3</v>
      </c>
      <c r="E22" s="57">
        <f t="shared" si="11"/>
        <v>1.8933385853403294E-3</v>
      </c>
      <c r="F22" s="57">
        <f t="shared" si="12"/>
        <v>2.1237193695755473E-3</v>
      </c>
      <c r="G22" s="57">
        <f t="shared" si="13"/>
        <v>2.0502627636697422E-3</v>
      </c>
      <c r="H22" s="57">
        <f t="shared" si="14"/>
        <v>2.5603395306882369E-3</v>
      </c>
      <c r="I22" s="57">
        <f t="shared" si="15"/>
        <v>1.6923243300750012E-3</v>
      </c>
      <c r="J22" s="57">
        <f t="shared" si="16"/>
        <v>4.2541722147574641E-3</v>
      </c>
    </row>
    <row r="23" spans="1:20" x14ac:dyDescent="0.2">
      <c r="A23" s="55">
        <f t="shared" si="0"/>
        <v>17</v>
      </c>
      <c r="B23" s="15" t="str">
        <f t="shared" si="1"/>
        <v>მიკრობანკი ემბისი</v>
      </c>
      <c r="C23" s="58">
        <f t="shared" si="2"/>
        <v>1.8426151454447801E-3</v>
      </c>
      <c r="D23" s="59">
        <f t="shared" si="10"/>
        <v>2.055337897581088E-3</v>
      </c>
      <c r="E23" s="59">
        <f t="shared" si="11"/>
        <v>1.8529475854136971E-3</v>
      </c>
      <c r="F23" s="59">
        <f t="shared" si="12"/>
        <v>7.7453268333931076E-5</v>
      </c>
      <c r="G23" s="59">
        <f t="shared" si="13"/>
        <v>8.847049056035518E-5</v>
      </c>
      <c r="H23" s="59">
        <f t="shared" si="14"/>
        <v>5.9057941139080477E-6</v>
      </c>
      <c r="I23" s="59">
        <f t="shared" si="15"/>
        <v>1.4640898144479807E-4</v>
      </c>
      <c r="J23" s="59">
        <f t="shared" si="16"/>
        <v>1.784669035356265E-3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6.7762264451544699E-4</v>
      </c>
      <c r="D24" s="57">
        <f t="shared" si="10"/>
        <v>1.5261908316927662E-5</v>
      </c>
      <c r="E24" s="57">
        <f t="shared" si="11"/>
        <v>1.1846776420734177E-4</v>
      </c>
      <c r="F24" s="57">
        <f t="shared" si="12"/>
        <v>8.959132765498221E-5</v>
      </c>
      <c r="G24" s="57">
        <f t="shared" si="13"/>
        <v>1.0233511034184161E-4</v>
      </c>
      <c r="H24" s="57">
        <f t="shared" si="14"/>
        <v>1.518762019566673E-4</v>
      </c>
      <c r="I24" s="57">
        <f t="shared" si="15"/>
        <v>6.7570420244632311E-5</v>
      </c>
      <c r="J24" s="57">
        <f t="shared" si="16"/>
        <v>3.8134600181339009E-3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1.5056539453661022E-4</v>
      </c>
      <c r="D25" s="59">
        <f t="shared" ref="D25" si="17">E50/E$31</f>
        <v>7.573324612660432E-8</v>
      </c>
      <c r="E25" s="59">
        <f t="shared" ref="E25" si="18">G50/G$31</f>
        <v>9.7298423137964773E-5</v>
      </c>
      <c r="F25" s="59">
        <f t="shared" ref="F25" si="19">H50/H$31</f>
        <v>8.5434356103407974E-5</v>
      </c>
      <c r="G25" s="59">
        <f t="shared" ref="G25" si="20">J50/J$31</f>
        <v>8.9648768488012409E-5</v>
      </c>
      <c r="H25" s="59">
        <f t="shared" ref="H25" si="21">K50/K$31</f>
        <v>1.6074453126757102E-4</v>
      </c>
      <c r="I25" s="59">
        <f t="shared" ref="I25" si="22">L50/L$31</f>
        <v>3.9758423328229677E-5</v>
      </c>
      <c r="J25" s="59">
        <f t="shared" ref="J25" si="23">O50/O$31</f>
        <v>4.4929577931830992E-4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1.0000000000000067</v>
      </c>
      <c r="D26" s="21">
        <f t="shared" ref="D26:J26" si="24">SUM(D7:D25)</f>
        <v>1.0000000000000013</v>
      </c>
      <c r="E26" s="21">
        <f t="shared" si="24"/>
        <v>0.99999999999999922</v>
      </c>
      <c r="F26" s="21">
        <f t="shared" si="24"/>
        <v>1.000000000000002</v>
      </c>
      <c r="G26" s="21">
        <f t="shared" si="24"/>
        <v>0.99999999999999956</v>
      </c>
      <c r="H26" s="21">
        <f t="shared" si="24"/>
        <v>1.0000000000000016</v>
      </c>
      <c r="I26" s="21">
        <f t="shared" si="24"/>
        <v>1.0000000000000024</v>
      </c>
      <c r="J26" s="21">
        <f t="shared" si="24"/>
        <v>1.0000000000000029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2026 წლის 3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108136261921.99899</v>
      </c>
      <c r="D31" s="163">
        <v>12828582011.88768</v>
      </c>
      <c r="E31" s="163">
        <v>75264171173.532303</v>
      </c>
      <c r="F31" s="164">
        <v>-1175398722.4970701</v>
      </c>
      <c r="G31" s="162">
        <v>91772244215.496307</v>
      </c>
      <c r="H31" s="163">
        <v>71273412801.634048</v>
      </c>
      <c r="I31" s="163">
        <v>6628678213.1032896</v>
      </c>
      <c r="J31" s="163">
        <v>62397740697.8881</v>
      </c>
      <c r="K31" s="163">
        <v>25730597286.1698</v>
      </c>
      <c r="L31" s="163">
        <v>36667143411.718201</v>
      </c>
      <c r="M31" s="163">
        <v>1507674241.0755999</v>
      </c>
      <c r="N31" s="164">
        <v>18535161897.339371</v>
      </c>
      <c r="O31" s="115">
        <v>16364017688.203501</v>
      </c>
      <c r="P31" s="166">
        <v>1236484127.1199999</v>
      </c>
      <c r="Q31" s="165">
        <v>19302513932.773102</v>
      </c>
      <c r="R31" s="115">
        <v>894341253.05353403</v>
      </c>
      <c r="S31" s="116">
        <v>3.3408200350853443E-2</v>
      </c>
      <c r="T31" s="117">
        <v>0.22277511610758446</v>
      </c>
    </row>
    <row r="32" spans="1:20" x14ac:dyDescent="0.2">
      <c r="A32" s="55">
        <v>1</v>
      </c>
      <c r="B32" s="15" t="s">
        <v>137</v>
      </c>
      <c r="C32" s="27">
        <v>41905413048.3638</v>
      </c>
      <c r="D32" s="28">
        <v>3846242205.32199</v>
      </c>
      <c r="E32" s="28">
        <v>28614087696.005901</v>
      </c>
      <c r="F32" s="29">
        <v>-352831870.89239997</v>
      </c>
      <c r="G32" s="27">
        <v>35710219136.824699</v>
      </c>
      <c r="H32" s="28">
        <v>28795526074.743599</v>
      </c>
      <c r="I32" s="28">
        <v>2491874657.1065001</v>
      </c>
      <c r="J32" s="28">
        <v>25520874067.187</v>
      </c>
      <c r="K32" s="28">
        <v>8738373353.7099895</v>
      </c>
      <c r="L32" s="28">
        <v>16782500713.4771</v>
      </c>
      <c r="M32" s="84"/>
      <c r="N32" s="29">
        <v>6132292443.1599998</v>
      </c>
      <c r="O32" s="27">
        <v>6195193912.2102604</v>
      </c>
      <c r="P32" s="28">
        <v>27993660.18</v>
      </c>
      <c r="Q32" s="29">
        <v>7321196207.6119604</v>
      </c>
      <c r="R32" s="27">
        <v>447526415.09908998</v>
      </c>
      <c r="S32" s="69">
        <v>4.2594504655437862E-2</v>
      </c>
      <c r="T32" s="70">
        <v>0.2965426818073626</v>
      </c>
    </row>
    <row r="33" spans="1:21" x14ac:dyDescent="0.2">
      <c r="A33" s="54">
        <v>2</v>
      </c>
      <c r="B33" s="12" t="s">
        <v>138</v>
      </c>
      <c r="C33" s="24">
        <v>39746304262.756599</v>
      </c>
      <c r="D33" s="25">
        <v>4486660152.9680004</v>
      </c>
      <c r="E33" s="25">
        <v>27792452456.140301</v>
      </c>
      <c r="F33" s="26">
        <v>-380689593.49580002</v>
      </c>
      <c r="G33" s="24">
        <v>33951376836.1478</v>
      </c>
      <c r="H33" s="25">
        <v>26176077042.653</v>
      </c>
      <c r="I33" s="25">
        <v>3063071910.7751198</v>
      </c>
      <c r="J33" s="25">
        <v>22028628762.6063</v>
      </c>
      <c r="K33" s="25">
        <v>9341545477.8014908</v>
      </c>
      <c r="L33" s="25">
        <v>12687083284.8048</v>
      </c>
      <c r="M33" s="84"/>
      <c r="N33" s="26">
        <v>7062952791.239399</v>
      </c>
      <c r="O33" s="24">
        <v>5794927402.1660004</v>
      </c>
      <c r="P33" s="25">
        <v>21015907.690000001</v>
      </c>
      <c r="Q33" s="26">
        <v>7151158962.6086998</v>
      </c>
      <c r="R33" s="24">
        <v>330303367.18000001</v>
      </c>
      <c r="S33" s="71">
        <v>3.3897545259729128E-2</v>
      </c>
      <c r="T33" s="72">
        <v>0.23064433935666115</v>
      </c>
    </row>
    <row r="34" spans="1:21" x14ac:dyDescent="0.2">
      <c r="A34" s="55">
        <v>3</v>
      </c>
      <c r="B34" s="15" t="s">
        <v>139</v>
      </c>
      <c r="C34" s="27">
        <v>6221274242.2808599</v>
      </c>
      <c r="D34" s="28">
        <v>572069977.05448103</v>
      </c>
      <c r="E34" s="28">
        <v>4548147051.0044804</v>
      </c>
      <c r="F34" s="29">
        <v>-141426049.223452</v>
      </c>
      <c r="G34" s="27">
        <v>5455439239.0324097</v>
      </c>
      <c r="H34" s="28">
        <v>4516723056.6034708</v>
      </c>
      <c r="I34" s="28">
        <v>103563664.088359</v>
      </c>
      <c r="J34" s="28">
        <v>4325007994.6386099</v>
      </c>
      <c r="K34" s="28">
        <v>2089796790.59813</v>
      </c>
      <c r="L34" s="28">
        <v>2235211204.0404902</v>
      </c>
      <c r="M34" s="84"/>
      <c r="N34" s="29">
        <v>837012206.89393806</v>
      </c>
      <c r="O34" s="27">
        <v>765835003.25999999</v>
      </c>
      <c r="P34" s="28">
        <v>44490459.259999998</v>
      </c>
      <c r="Q34" s="29">
        <v>770545866.60614002</v>
      </c>
      <c r="R34" s="27">
        <v>32400773.627758998</v>
      </c>
      <c r="S34" s="69">
        <v>2.1193481971706399E-2</v>
      </c>
      <c r="T34" s="70">
        <v>0.17308462634456434</v>
      </c>
    </row>
    <row r="35" spans="1:21" x14ac:dyDescent="0.2">
      <c r="A35" s="54">
        <v>4</v>
      </c>
      <c r="B35" s="12" t="s">
        <v>142</v>
      </c>
      <c r="C35" s="24">
        <v>5153578789.5594997</v>
      </c>
      <c r="D35" s="25">
        <v>801783928.65919995</v>
      </c>
      <c r="E35" s="25">
        <v>3694304991.2399998</v>
      </c>
      <c r="F35" s="26">
        <v>-31448013.239999998</v>
      </c>
      <c r="G35" s="24">
        <v>4435939259.7600002</v>
      </c>
      <c r="H35" s="25">
        <v>3737547459.2399998</v>
      </c>
      <c r="I35" s="25">
        <v>326222514.90311599</v>
      </c>
      <c r="J35" s="25">
        <v>3407053316.4584599</v>
      </c>
      <c r="K35" s="25">
        <v>1773187420.2882099</v>
      </c>
      <c r="L35" s="25">
        <v>1633865896.1702499</v>
      </c>
      <c r="M35" s="84"/>
      <c r="N35" s="26">
        <v>645353812.63999999</v>
      </c>
      <c r="O35" s="24">
        <v>717639529.90999997</v>
      </c>
      <c r="P35" s="25">
        <v>18251557</v>
      </c>
      <c r="Q35" s="26">
        <v>841932651.28999996</v>
      </c>
      <c r="R35" s="24">
        <v>28167580.25</v>
      </c>
      <c r="S35" s="71">
        <v>2.256360720076046E-2</v>
      </c>
      <c r="T35" s="72">
        <v>0.16072236741393325</v>
      </c>
    </row>
    <row r="36" spans="1:21" x14ac:dyDescent="0.2">
      <c r="A36" s="55">
        <v>5</v>
      </c>
      <c r="B36" s="15" t="s">
        <v>145</v>
      </c>
      <c r="C36" s="27">
        <v>3912916778.9668298</v>
      </c>
      <c r="D36" s="28">
        <v>524486548.09478498</v>
      </c>
      <c r="E36" s="28">
        <v>3247049055.11378</v>
      </c>
      <c r="F36" s="29">
        <v>-75169539.501736999</v>
      </c>
      <c r="G36" s="27">
        <v>3419152706.8773999</v>
      </c>
      <c r="H36" s="28">
        <v>1853276534.6374011</v>
      </c>
      <c r="I36" s="28">
        <v>0</v>
      </c>
      <c r="J36" s="28">
        <v>1838559427.7874</v>
      </c>
      <c r="K36" s="28">
        <v>644942421.98800004</v>
      </c>
      <c r="L36" s="28">
        <v>1193617005.7994001</v>
      </c>
      <c r="M36" s="84"/>
      <c r="N36" s="29">
        <v>1466677794.97</v>
      </c>
      <c r="O36" s="27">
        <v>493764071.67602903</v>
      </c>
      <c r="P36" s="28">
        <v>5270620</v>
      </c>
      <c r="Q36" s="29">
        <v>614574202.24602902</v>
      </c>
      <c r="R36" s="27">
        <v>20854349.686028998</v>
      </c>
      <c r="S36" s="69">
        <v>2.1483672509912295E-2</v>
      </c>
      <c r="T36" s="70">
        <v>0.17272718797717818</v>
      </c>
    </row>
    <row r="37" spans="1:21" x14ac:dyDescent="0.2">
      <c r="A37" s="54">
        <v>6</v>
      </c>
      <c r="B37" s="12" t="s">
        <v>141</v>
      </c>
      <c r="C37" s="24">
        <v>2281095034.3199201</v>
      </c>
      <c r="D37" s="25">
        <v>637307367.35159397</v>
      </c>
      <c r="E37" s="25">
        <v>1438891688.3891101</v>
      </c>
      <c r="F37" s="26">
        <v>-27549718.795844998</v>
      </c>
      <c r="G37" s="24">
        <v>1946136425.88785</v>
      </c>
      <c r="H37" s="25">
        <v>1532605372.1914492</v>
      </c>
      <c r="I37" s="25">
        <v>57524517.7685</v>
      </c>
      <c r="J37" s="25">
        <v>1475080854.4266</v>
      </c>
      <c r="K37" s="25">
        <v>830748109.60699999</v>
      </c>
      <c r="L37" s="25">
        <v>644332744.81959999</v>
      </c>
      <c r="M37" s="84"/>
      <c r="N37" s="26">
        <v>396327613.66008902</v>
      </c>
      <c r="O37" s="24">
        <v>334958608.45015699</v>
      </c>
      <c r="P37" s="25">
        <v>112482804.98999999</v>
      </c>
      <c r="Q37" s="26">
        <v>380489883.82276601</v>
      </c>
      <c r="R37" s="24">
        <v>9601116.6080740001</v>
      </c>
      <c r="S37" s="71">
        <v>1.6980873087695216E-2</v>
      </c>
      <c r="T37" s="72">
        <v>0.11632489659045737</v>
      </c>
    </row>
    <row r="38" spans="1:21" x14ac:dyDescent="0.2">
      <c r="A38" s="55">
        <v>7</v>
      </c>
      <c r="B38" s="15" t="s">
        <v>144</v>
      </c>
      <c r="C38" s="27">
        <v>2187327036.3694301</v>
      </c>
      <c r="D38" s="28">
        <v>194460752.06999999</v>
      </c>
      <c r="E38" s="28">
        <v>1687064435.6589</v>
      </c>
      <c r="F38" s="29">
        <v>-34943558.624673001</v>
      </c>
      <c r="G38" s="27">
        <v>1869223548.7587299</v>
      </c>
      <c r="H38" s="28">
        <v>1390491654.4300001</v>
      </c>
      <c r="I38" s="28">
        <v>150248351.3919</v>
      </c>
      <c r="J38" s="28">
        <v>1228710470.67172</v>
      </c>
      <c r="K38" s="28">
        <v>623320647.09800005</v>
      </c>
      <c r="L38" s="28">
        <v>605389823.57371902</v>
      </c>
      <c r="M38" s="84"/>
      <c r="N38" s="29">
        <v>444359561.02999997</v>
      </c>
      <c r="O38" s="27">
        <v>318103487</v>
      </c>
      <c r="P38" s="28">
        <v>128022000</v>
      </c>
      <c r="Q38" s="29">
        <v>382985323.915007</v>
      </c>
      <c r="R38" s="27">
        <v>7987643.9745800002</v>
      </c>
      <c r="S38" s="69">
        <v>1.443414225887741E-2</v>
      </c>
      <c r="T38" s="70">
        <v>0.10174802268425705</v>
      </c>
    </row>
    <row r="39" spans="1:21" x14ac:dyDescent="0.2">
      <c r="A39" s="54">
        <v>8</v>
      </c>
      <c r="B39" s="12" t="s">
        <v>143</v>
      </c>
      <c r="C39" s="24">
        <v>1934345315.4999599</v>
      </c>
      <c r="D39" s="25">
        <v>611108459.22650898</v>
      </c>
      <c r="E39" s="25">
        <v>1173337974.77775</v>
      </c>
      <c r="F39" s="26">
        <v>-34532494.034186997</v>
      </c>
      <c r="G39" s="24">
        <v>1443197211.73054</v>
      </c>
      <c r="H39" s="25">
        <v>1341552745.5317001</v>
      </c>
      <c r="I39" s="25">
        <v>77897000.722806007</v>
      </c>
      <c r="J39" s="25">
        <v>1263543520.1250601</v>
      </c>
      <c r="K39" s="25">
        <v>754519433.431252</v>
      </c>
      <c r="L39" s="25">
        <v>509024086.69380403</v>
      </c>
      <c r="M39" s="84"/>
      <c r="N39" s="26">
        <v>81463938.573200002</v>
      </c>
      <c r="O39" s="24">
        <v>491148110.81191599</v>
      </c>
      <c r="P39" s="25">
        <v>114430000</v>
      </c>
      <c r="Q39" s="26">
        <v>533751613.31191599</v>
      </c>
      <c r="R39" s="24">
        <v>5965653.7008260004</v>
      </c>
      <c r="S39" s="71">
        <v>1.2200693497598784E-2</v>
      </c>
      <c r="T39" s="72">
        <v>4.8914853478315742E-2</v>
      </c>
    </row>
    <row r="40" spans="1:21" x14ac:dyDescent="0.2">
      <c r="A40" s="55">
        <v>9</v>
      </c>
      <c r="B40" s="15" t="s">
        <v>146</v>
      </c>
      <c r="C40" s="27">
        <v>1146578139.7</v>
      </c>
      <c r="D40" s="28">
        <v>113327654.91999999</v>
      </c>
      <c r="E40" s="28">
        <v>998810985.37</v>
      </c>
      <c r="F40" s="29">
        <v>-17877418.379999999</v>
      </c>
      <c r="G40" s="27">
        <v>867227848.63999999</v>
      </c>
      <c r="H40" s="28">
        <v>340468872.31999999</v>
      </c>
      <c r="I40" s="28">
        <v>131434506.05</v>
      </c>
      <c r="J40" s="28">
        <v>197880833.59999999</v>
      </c>
      <c r="K40" s="28">
        <v>93348880.159999996</v>
      </c>
      <c r="L40" s="28">
        <v>104531953.44</v>
      </c>
      <c r="M40" s="84"/>
      <c r="N40" s="29">
        <v>509802551.89000005</v>
      </c>
      <c r="O40" s="27">
        <v>279350291.06</v>
      </c>
      <c r="P40" s="28">
        <v>76000000</v>
      </c>
      <c r="Q40" s="29">
        <v>298158233.22000003</v>
      </c>
      <c r="R40" s="27">
        <v>6051004.8799999999</v>
      </c>
      <c r="S40" s="69">
        <v>2.1636396717614626E-2</v>
      </c>
      <c r="T40" s="70">
        <v>8.7615231999145948E-2</v>
      </c>
    </row>
    <row r="41" spans="1:21" x14ac:dyDescent="0.2">
      <c r="A41" s="54">
        <v>10</v>
      </c>
      <c r="B41" s="12" t="s">
        <v>288</v>
      </c>
      <c r="C41" s="24">
        <v>678727933.18022501</v>
      </c>
      <c r="D41" s="25">
        <v>53958782.001199998</v>
      </c>
      <c r="E41" s="25">
        <v>598330523.518525</v>
      </c>
      <c r="F41" s="26">
        <v>-21559894.515499998</v>
      </c>
      <c r="G41" s="24">
        <v>567091697.565202</v>
      </c>
      <c r="H41" s="25">
        <v>38804486.814898998</v>
      </c>
      <c r="I41" s="25">
        <v>0</v>
      </c>
      <c r="J41" s="25">
        <v>38804486.784461997</v>
      </c>
      <c r="K41" s="25">
        <v>323588.65053799999</v>
      </c>
      <c r="L41" s="25">
        <v>38480898.133924</v>
      </c>
      <c r="M41" s="84"/>
      <c r="N41" s="26">
        <v>494738547.80070305</v>
      </c>
      <c r="O41" s="24">
        <v>111636235.421326</v>
      </c>
      <c r="P41" s="25">
        <v>3634576</v>
      </c>
      <c r="Q41" s="26">
        <v>128367858.201326</v>
      </c>
      <c r="R41" s="24">
        <v>4889077.9400000004</v>
      </c>
      <c r="S41" s="71">
        <v>2.8718655908394855E-2</v>
      </c>
      <c r="T41" s="72">
        <v>0.17879336862254666</v>
      </c>
    </row>
    <row r="42" spans="1:21" x14ac:dyDescent="0.2">
      <c r="A42" s="55">
        <v>11</v>
      </c>
      <c r="B42" s="15" t="s">
        <v>238</v>
      </c>
      <c r="C42" s="27">
        <v>669046474.62590003</v>
      </c>
      <c r="D42" s="28">
        <v>110713357.3037</v>
      </c>
      <c r="E42" s="28">
        <v>423844512.9849</v>
      </c>
      <c r="F42" s="29">
        <v>-6565879.9479999999</v>
      </c>
      <c r="G42" s="27">
        <v>524972665.14990002</v>
      </c>
      <c r="H42" s="28">
        <v>426731032.92140001</v>
      </c>
      <c r="I42" s="28">
        <v>80295478.167400002</v>
      </c>
      <c r="J42" s="28">
        <v>288847521.63919997</v>
      </c>
      <c r="K42" s="28">
        <v>203969106.41240001</v>
      </c>
      <c r="L42" s="28">
        <v>84878415.226799995</v>
      </c>
      <c r="M42" s="84"/>
      <c r="N42" s="29">
        <v>84349555.809599996</v>
      </c>
      <c r="O42" s="27">
        <v>144073809.47</v>
      </c>
      <c r="P42" s="28">
        <v>136800000</v>
      </c>
      <c r="Q42" s="29">
        <v>165035870.37650001</v>
      </c>
      <c r="R42" s="27">
        <v>4074193.2376000001</v>
      </c>
      <c r="S42" s="69">
        <v>2.4163580126523785E-2</v>
      </c>
      <c r="T42" s="70">
        <v>0.11424270003234747</v>
      </c>
    </row>
    <row r="43" spans="1:21" x14ac:dyDescent="0.2">
      <c r="A43" s="54">
        <v>12</v>
      </c>
      <c r="B43" s="12" t="s">
        <v>239</v>
      </c>
      <c r="C43" s="24">
        <v>631215679.93860197</v>
      </c>
      <c r="D43" s="25">
        <v>145703804.00847399</v>
      </c>
      <c r="E43" s="25">
        <v>327792645.06973398</v>
      </c>
      <c r="F43" s="26">
        <v>-2184332.209055</v>
      </c>
      <c r="G43" s="24">
        <v>466897642.03785598</v>
      </c>
      <c r="H43" s="25">
        <v>392721700.11568904</v>
      </c>
      <c r="I43" s="25">
        <v>110449961.873711</v>
      </c>
      <c r="J43" s="25">
        <v>198778797.43293601</v>
      </c>
      <c r="K43" s="25">
        <v>178672785.63613701</v>
      </c>
      <c r="L43" s="25">
        <v>20106011.796799999</v>
      </c>
      <c r="M43" s="84"/>
      <c r="N43" s="26">
        <v>59195667.313857004</v>
      </c>
      <c r="O43" s="24">
        <v>164318037.90074599</v>
      </c>
      <c r="P43" s="25">
        <v>69161600</v>
      </c>
      <c r="Q43" s="26">
        <v>175353447.71074599</v>
      </c>
      <c r="R43" s="24">
        <v>4016817.5958190002</v>
      </c>
      <c r="S43" s="71">
        <v>2.5513647452372973E-2</v>
      </c>
      <c r="T43" s="72">
        <v>9.904272053843978E-2</v>
      </c>
    </row>
    <row r="44" spans="1:21" x14ac:dyDescent="0.2">
      <c r="A44" s="55">
        <v>13</v>
      </c>
      <c r="B44" s="15" t="s">
        <v>147</v>
      </c>
      <c r="C44" s="27">
        <v>446469840.3757</v>
      </c>
      <c r="D44" s="28">
        <v>180269794.54079998</v>
      </c>
      <c r="E44" s="28">
        <v>263739969.34169999</v>
      </c>
      <c r="F44" s="29">
        <v>-6817080.6348000001</v>
      </c>
      <c r="G44" s="27">
        <v>355690570.17089999</v>
      </c>
      <c r="H44" s="28">
        <v>331820347.0474</v>
      </c>
      <c r="I44" s="28">
        <v>12167369.723300001</v>
      </c>
      <c r="J44" s="28">
        <v>211122967.46149999</v>
      </c>
      <c r="K44" s="28">
        <v>157684432.8488</v>
      </c>
      <c r="L44" s="28">
        <v>53438534.6127</v>
      </c>
      <c r="M44" s="84"/>
      <c r="N44" s="29">
        <v>15263903.706900001</v>
      </c>
      <c r="O44" s="27">
        <v>90779270.204799995</v>
      </c>
      <c r="P44" s="28">
        <v>50000000</v>
      </c>
      <c r="Q44" s="29">
        <v>89749073.314799994</v>
      </c>
      <c r="R44" s="27">
        <v>1696843.4154000001</v>
      </c>
      <c r="S44" s="69">
        <v>1.6030719240507325E-2</v>
      </c>
      <c r="T44" s="70">
        <v>7.5452516479853057E-2</v>
      </c>
    </row>
    <row r="45" spans="1:21" x14ac:dyDescent="0.2">
      <c r="A45" s="54">
        <v>14</v>
      </c>
      <c r="B45" s="12" t="s">
        <v>140</v>
      </c>
      <c r="C45" s="24">
        <v>435674678.36008501</v>
      </c>
      <c r="D45" s="25">
        <v>205376359.82619998</v>
      </c>
      <c r="E45" s="25">
        <v>160087212.95791</v>
      </c>
      <c r="F45" s="26">
        <v>-32743571.759438999</v>
      </c>
      <c r="G45" s="24">
        <v>162057125.640881</v>
      </c>
      <c r="H45" s="25">
        <v>13069094.725399999</v>
      </c>
      <c r="I45" s="25">
        <v>0</v>
      </c>
      <c r="J45" s="25">
        <v>12779348</v>
      </c>
      <c r="K45" s="25">
        <v>9453049</v>
      </c>
      <c r="L45" s="25">
        <v>3326299</v>
      </c>
      <c r="M45" s="84"/>
      <c r="N45" s="26">
        <v>129341594.23379999</v>
      </c>
      <c r="O45" s="24">
        <v>273617552.71920401</v>
      </c>
      <c r="P45" s="25">
        <v>209008277</v>
      </c>
      <c r="Q45" s="26">
        <v>284669648.098804</v>
      </c>
      <c r="R45" s="24">
        <v>-3251607.8797399998</v>
      </c>
      <c r="S45" s="71">
        <v>-2.9672147946591541E-2</v>
      </c>
      <c r="T45" s="72">
        <v>-4.769833428866508E-2</v>
      </c>
    </row>
    <row r="46" spans="1:21" x14ac:dyDescent="0.2">
      <c r="A46" s="55">
        <v>15</v>
      </c>
      <c r="B46" s="15" t="s">
        <v>270</v>
      </c>
      <c r="C46" s="27">
        <v>254112714.31</v>
      </c>
      <c r="D46" s="28">
        <v>207059396.27000001</v>
      </c>
      <c r="E46" s="28">
        <v>0</v>
      </c>
      <c r="F46" s="29">
        <v>0</v>
      </c>
      <c r="G46" s="27">
        <v>234015864.66999999</v>
      </c>
      <c r="H46" s="28">
        <v>216637563.78</v>
      </c>
      <c r="I46" s="28">
        <v>0</v>
      </c>
      <c r="J46" s="28">
        <v>216636845.75999999</v>
      </c>
      <c r="K46" s="28">
        <v>216636845.75999999</v>
      </c>
      <c r="L46" s="28">
        <v>0</v>
      </c>
      <c r="M46" s="84"/>
      <c r="N46" s="29">
        <v>0</v>
      </c>
      <c r="O46" s="27">
        <v>20096849.640000001</v>
      </c>
      <c r="P46" s="28">
        <v>16577760</v>
      </c>
      <c r="Q46" s="29">
        <v>19850639.050000001</v>
      </c>
      <c r="R46" s="27">
        <v>2627574.09</v>
      </c>
      <c r="S46" s="69">
        <v>6.1263714545507192E-2</v>
      </c>
      <c r="T46" s="70">
        <v>0.8585943283954669</v>
      </c>
      <c r="U46" s="74"/>
    </row>
    <row r="47" spans="1:21" x14ac:dyDescent="0.2">
      <c r="A47" s="54">
        <v>16</v>
      </c>
      <c r="B47" s="12" t="s">
        <v>161</v>
      </c>
      <c r="C47" s="24">
        <v>243371280.69142899</v>
      </c>
      <c r="D47" s="25">
        <v>40077812.809999995</v>
      </c>
      <c r="E47" s="25">
        <v>140382297.73641199</v>
      </c>
      <c r="F47" s="26">
        <v>-6827649.3974949997</v>
      </c>
      <c r="G47" s="24">
        <v>173755931.036475</v>
      </c>
      <c r="H47" s="25">
        <v>151364727.30258399</v>
      </c>
      <c r="I47" s="25">
        <v>23432963.012584001</v>
      </c>
      <c r="J47" s="25">
        <v>127931764.29000001</v>
      </c>
      <c r="K47" s="25">
        <v>65879065.380000003</v>
      </c>
      <c r="L47" s="25">
        <v>62052698.909999996</v>
      </c>
      <c r="M47" s="84"/>
      <c r="N47" s="26">
        <v>19240769.387603</v>
      </c>
      <c r="O47" s="24">
        <v>69615349.370955005</v>
      </c>
      <c r="P47" s="25">
        <v>111246400</v>
      </c>
      <c r="Q47" s="26">
        <v>53172645.760309003</v>
      </c>
      <c r="R47" s="24">
        <v>-6245942.2618770003</v>
      </c>
      <c r="S47" s="71">
        <v>-0.10856060751429548</v>
      </c>
      <c r="T47" s="72">
        <v>-0.3979420667760053</v>
      </c>
    </row>
    <row r="48" spans="1:21" x14ac:dyDescent="0.2">
      <c r="A48" s="55">
        <v>17</v>
      </c>
      <c r="B48" s="15" t="s">
        <v>287</v>
      </c>
      <c r="C48" s="27">
        <v>199253513.989259</v>
      </c>
      <c r="D48" s="28">
        <v>36004902.320956998</v>
      </c>
      <c r="E48" s="28">
        <v>154693303.34299099</v>
      </c>
      <c r="F48" s="29">
        <v>-2203393.444689</v>
      </c>
      <c r="G48" s="27">
        <v>170049158.32710001</v>
      </c>
      <c r="H48" s="28">
        <v>5520358.7668000003</v>
      </c>
      <c r="I48" s="28">
        <v>0</v>
      </c>
      <c r="J48" s="28">
        <v>5520358.7293999996</v>
      </c>
      <c r="K48" s="28">
        <v>151959.60999999999</v>
      </c>
      <c r="L48" s="28">
        <v>5368399.1194000002</v>
      </c>
      <c r="M48" s="84"/>
      <c r="N48" s="29">
        <v>156789145.03030002</v>
      </c>
      <c r="O48" s="27">
        <v>29204355.662159</v>
      </c>
      <c r="P48" s="28">
        <v>2313500</v>
      </c>
      <c r="Q48" s="29">
        <v>31210629.338158999</v>
      </c>
      <c r="R48" s="27">
        <v>954938.076275</v>
      </c>
      <c r="S48" s="69">
        <v>1.9359799488430127E-2</v>
      </c>
      <c r="T48" s="70">
        <v>0.13247063386162911</v>
      </c>
      <c r="U48" s="74"/>
    </row>
    <row r="49" spans="1:21" x14ac:dyDescent="0.2">
      <c r="A49" s="54">
        <v>18</v>
      </c>
      <c r="B49" s="12" t="s">
        <v>272</v>
      </c>
      <c r="C49" s="24">
        <v>73275579.771599993</v>
      </c>
      <c r="D49" s="25">
        <v>50211349.969800003</v>
      </c>
      <c r="E49" s="25">
        <v>1148674.8799999999</v>
      </c>
      <c r="F49" s="26">
        <v>-28664.400000000001</v>
      </c>
      <c r="G49" s="24">
        <v>10872052.588500001</v>
      </c>
      <c r="H49" s="25">
        <v>6385479.6793999998</v>
      </c>
      <c r="I49" s="25">
        <v>0</v>
      </c>
      <c r="J49" s="25">
        <v>6385479.6793999998</v>
      </c>
      <c r="K49" s="25">
        <v>3907865.3898999998</v>
      </c>
      <c r="L49" s="25">
        <v>2477614.2895</v>
      </c>
      <c r="M49" s="84"/>
      <c r="N49" s="26">
        <v>0</v>
      </c>
      <c r="O49" s="24">
        <v>62403527.189999998</v>
      </c>
      <c r="P49" s="25">
        <v>83160000</v>
      </c>
      <c r="Q49" s="26">
        <v>53182089.75</v>
      </c>
      <c r="R49" s="24">
        <v>-2737659.94</v>
      </c>
      <c r="S49" s="71">
        <v>-0.15159934791350632</v>
      </c>
      <c r="T49" s="72">
        <v>-0.1714127133604269</v>
      </c>
    </row>
    <row r="50" spans="1:21" x14ac:dyDescent="0.2">
      <c r="A50" s="55">
        <v>19</v>
      </c>
      <c r="B50" s="15" t="s">
        <v>164</v>
      </c>
      <c r="C50" s="27">
        <v>16281578.939999999</v>
      </c>
      <c r="D50" s="28">
        <v>11759407.17</v>
      </c>
      <c r="E50" s="28">
        <v>5700</v>
      </c>
      <c r="F50" s="29">
        <v>0</v>
      </c>
      <c r="G50" s="27">
        <v>8929294.6500000004</v>
      </c>
      <c r="H50" s="28">
        <v>6089198.1299999999</v>
      </c>
      <c r="I50" s="28">
        <v>495317.52</v>
      </c>
      <c r="J50" s="28">
        <v>5593880.6100000003</v>
      </c>
      <c r="K50" s="28">
        <v>4136052.8</v>
      </c>
      <c r="L50" s="28">
        <v>1457827.81</v>
      </c>
      <c r="M50" s="84"/>
      <c r="N50" s="29">
        <v>0</v>
      </c>
      <c r="O50" s="27">
        <v>7352284.0800000001</v>
      </c>
      <c r="P50" s="28">
        <v>6625005</v>
      </c>
      <c r="Q50" s="29">
        <v>7129086.54</v>
      </c>
      <c r="R50" s="27">
        <v>-540886.22629999998</v>
      </c>
      <c r="S50" s="69">
        <v>-0.12170220995283028</v>
      </c>
      <c r="T50" s="70">
        <v>-0.28474041964062152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46112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336214</v>
      </c>
      <c r="D7" s="172">
        <f>'A-CP'!D7</f>
        <v>7.7343508633661351E-2</v>
      </c>
      <c r="E7" s="171">
        <f>'A-CP'!E7</f>
        <v>1008006485.452806</v>
      </c>
      <c r="F7" s="172">
        <f>'A-CP'!F7</f>
        <v>1.3491996348682634E-2</v>
      </c>
    </row>
    <row r="8" spans="1:6" x14ac:dyDescent="0.2">
      <c r="B8" s="170" t="s">
        <v>305</v>
      </c>
      <c r="C8" s="171">
        <f>'A-CP'!C8</f>
        <v>50049</v>
      </c>
      <c r="D8" s="172">
        <f>'A-CP'!D8</f>
        <v>1.1513465502736717E-2</v>
      </c>
      <c r="E8" s="171">
        <f>'A-CP'!E8</f>
        <v>847231379.87332821</v>
      </c>
      <c r="F8" s="172">
        <f>'A-CP'!F8</f>
        <v>1.1340048748402099E-2</v>
      </c>
    </row>
    <row r="9" spans="1:6" x14ac:dyDescent="0.2">
      <c r="B9" s="170" t="s">
        <v>306</v>
      </c>
      <c r="C9" s="171">
        <f>'A-CP'!C9</f>
        <v>393545</v>
      </c>
      <c r="D9" s="172">
        <f>'A-CP'!D9</f>
        <v>9.0532613664099607E-2</v>
      </c>
      <c r="E9" s="171">
        <f>'A-CP'!E9</f>
        <v>1387673787.0443962</v>
      </c>
      <c r="F9" s="172">
        <f>'A-CP'!F9</f>
        <v>1.8573778976784337E-2</v>
      </c>
    </row>
    <row r="10" spans="1:6" x14ac:dyDescent="0.2">
      <c r="B10" s="170" t="s">
        <v>307</v>
      </c>
      <c r="C10" s="171">
        <f>'A-CP'!C10</f>
        <v>719953</v>
      </c>
      <c r="D10" s="172">
        <f>'A-CP'!D10</f>
        <v>0.16562077222505558</v>
      </c>
      <c r="E10" s="171">
        <f>'A-CP'!E10</f>
        <v>4801470845.9341469</v>
      </c>
      <c r="F10" s="172">
        <f>'A-CP'!F10</f>
        <v>6.4266875319308289E-2</v>
      </c>
    </row>
    <row r="11" spans="1:6" x14ac:dyDescent="0.2">
      <c r="B11" s="170" t="s">
        <v>308</v>
      </c>
      <c r="C11" s="171">
        <f>'A-CP'!C11</f>
        <v>662292</v>
      </c>
      <c r="D11" s="172">
        <f>'A-CP'!D11</f>
        <v>0.15235621280622003</v>
      </c>
      <c r="E11" s="171">
        <f>'A-CP'!E11</f>
        <v>5624919248.1751022</v>
      </c>
      <c r="F11" s="172">
        <f>'A-CP'!F11</f>
        <v>7.5288592933925438E-2</v>
      </c>
    </row>
    <row r="12" spans="1:6" x14ac:dyDescent="0.2">
      <c r="B12" s="170" t="s">
        <v>309</v>
      </c>
      <c r="C12" s="171">
        <f>'A-CP'!C12</f>
        <v>1578285</v>
      </c>
      <c r="D12" s="172">
        <f>'A-CP'!D12</f>
        <v>0.36307478473070032</v>
      </c>
      <c r="E12" s="171">
        <f>'A-CP'!E12</f>
        <v>21885725648.522545</v>
      </c>
      <c r="F12" s="172">
        <f>'A-CP'!F12</f>
        <v>0.29293673681622451</v>
      </c>
    </row>
    <row r="13" spans="1:6" x14ac:dyDescent="0.2">
      <c r="B13" s="170" t="s">
        <v>310</v>
      </c>
      <c r="C13" s="171">
        <f>'A-CP'!C13</f>
        <v>163189</v>
      </c>
      <c r="D13" s="172">
        <f>'A-CP'!D13</f>
        <v>3.7540628622472018E-2</v>
      </c>
      <c r="E13" s="171">
        <f>'A-CP'!E13</f>
        <v>13804606655.252792</v>
      </c>
      <c r="F13" s="172">
        <f>'A-CP'!F13</f>
        <v>0.18477232565027066</v>
      </c>
    </row>
    <row r="14" spans="1:6" x14ac:dyDescent="0.2">
      <c r="B14" s="170" t="s">
        <v>311</v>
      </c>
      <c r="C14" s="171">
        <f>'A-CP'!C14</f>
        <v>443472</v>
      </c>
      <c r="D14" s="172">
        <f>'A-CP'!D14</f>
        <v>0.10201801381505439</v>
      </c>
      <c r="E14" s="171">
        <f>'A-CP'!E14</f>
        <v>25351806673.728489</v>
      </c>
      <c r="F14" s="172">
        <f>'A-CP'!F14</f>
        <v>0.33932964520640196</v>
      </c>
    </row>
    <row r="15" spans="1:6" x14ac:dyDescent="0.2">
      <c r="B15" s="170" t="s">
        <v>312</v>
      </c>
      <c r="C15" s="171">
        <f>'A-CP'!C15</f>
        <v>4346999</v>
      </c>
      <c r="D15" s="172">
        <f>'A-CP'!D15</f>
        <v>1</v>
      </c>
      <c r="E15" s="171">
        <f>'A-CP'!E15</f>
        <v>74711440723.983612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1668830</v>
      </c>
      <c r="D20" s="172">
        <f>'A-CP'!D20</f>
        <v>0.38390393004461237</v>
      </c>
      <c r="E20" s="171">
        <f>'A-CP'!E20</f>
        <v>670112003.80027282</v>
      </c>
      <c r="F20" s="172">
        <f>'A-CP'!F20</f>
        <v>8.9693358513455411E-3</v>
      </c>
    </row>
    <row r="21" spans="2:6" x14ac:dyDescent="0.2">
      <c r="B21" s="170" t="s">
        <v>319</v>
      </c>
      <c r="C21" s="171">
        <f>'A-CP'!C21</f>
        <v>636798</v>
      </c>
      <c r="D21" s="172">
        <f>'A-CP'!D21</f>
        <v>0.14649140706036509</v>
      </c>
      <c r="E21" s="171">
        <f>'A-CP'!E21</f>
        <v>665016856.71182728</v>
      </c>
      <c r="F21" s="172">
        <f>'A-CP'!F21</f>
        <v>8.9011381691832953E-3</v>
      </c>
    </row>
    <row r="22" spans="2:6" x14ac:dyDescent="0.2">
      <c r="B22" s="170" t="s">
        <v>320</v>
      </c>
      <c r="C22" s="171">
        <f>'A-CP'!C22</f>
        <v>1541175</v>
      </c>
      <c r="D22" s="172">
        <f>'A-CP'!D22</f>
        <v>0.35453769370547361</v>
      </c>
      <c r="E22" s="171">
        <f>'A-CP'!E22</f>
        <v>7823270844.3825579</v>
      </c>
      <c r="F22" s="172">
        <f>'A-CP'!F22</f>
        <v>0.10471315729515096</v>
      </c>
    </row>
    <row r="23" spans="2:6" x14ac:dyDescent="0.2">
      <c r="B23" s="170" t="s">
        <v>321</v>
      </c>
      <c r="C23" s="171">
        <f>'A-CP'!C23</f>
        <v>261656</v>
      </c>
      <c r="D23" s="172">
        <f>'A-CP'!D23</f>
        <v>6.0192330387009524E-2</v>
      </c>
      <c r="E23" s="171">
        <f>'A-CP'!E23</f>
        <v>6375059604.1775255</v>
      </c>
      <c r="F23" s="172">
        <f>'A-CP'!F23</f>
        <v>8.5329094745266981E-2</v>
      </c>
    </row>
    <row r="24" spans="2:6" x14ac:dyDescent="0.2">
      <c r="B24" s="170" t="s">
        <v>322</v>
      </c>
      <c r="C24" s="171">
        <f>'A-CP'!C24</f>
        <v>108964</v>
      </c>
      <c r="D24" s="172">
        <f>'A-CP'!D24</f>
        <v>2.5066488398087967E-2</v>
      </c>
      <c r="E24" s="171">
        <f>'A-CP'!E24</f>
        <v>5995244785.9049549</v>
      </c>
      <c r="F24" s="172">
        <f>'A-CP'!F24</f>
        <v>8.0245337631404234E-2</v>
      </c>
    </row>
    <row r="25" spans="2:6" x14ac:dyDescent="0.2">
      <c r="B25" s="170" t="s">
        <v>323</v>
      </c>
      <c r="C25" s="171">
        <f>'A-CP'!C25</f>
        <v>110520</v>
      </c>
      <c r="D25" s="172">
        <f>'A-CP'!D25</f>
        <v>2.5424436490553599E-2</v>
      </c>
      <c r="E25" s="171">
        <f>'A-CP'!E25</f>
        <v>16276902197.576662</v>
      </c>
      <c r="F25" s="172">
        <f>'A-CP'!F25</f>
        <v>0.21786358340341361</v>
      </c>
    </row>
    <row r="26" spans="2:6" x14ac:dyDescent="0.2">
      <c r="B26" s="170" t="s">
        <v>324</v>
      </c>
      <c r="C26" s="171">
        <f>'A-CP'!C26</f>
        <v>9659</v>
      </c>
      <c r="D26" s="172">
        <f>'A-CP'!D26</f>
        <v>2.2219926896693558E-3</v>
      </c>
      <c r="E26" s="171">
        <f>'A-CP'!E26</f>
        <v>5135476023.3526306</v>
      </c>
      <c r="F26" s="172">
        <f>'A-CP'!F26</f>
        <v>6.873747813613397E-2</v>
      </c>
    </row>
    <row r="27" spans="2:6" x14ac:dyDescent="0.2">
      <c r="B27" s="170" t="s">
        <v>325</v>
      </c>
      <c r="C27" s="171">
        <f>'A-CP'!C27</f>
        <v>4603</v>
      </c>
      <c r="D27" s="172">
        <f>'A-CP'!D27</f>
        <v>1.0588914329172838E-3</v>
      </c>
      <c r="E27" s="171">
        <f>'A-CP'!E27</f>
        <v>4816006836.7863312</v>
      </c>
      <c r="F27" s="172">
        <f>'A-CP'!F27</f>
        <v>6.4461437097890831E-2</v>
      </c>
    </row>
    <row r="28" spans="2:6" x14ac:dyDescent="0.2">
      <c r="B28" s="170" t="s">
        <v>326</v>
      </c>
      <c r="C28" s="171">
        <f>'A-CP'!C28</f>
        <v>2820</v>
      </c>
      <c r="D28" s="172">
        <f>'A-CP'!D28</f>
        <v>6.4872340665364774E-4</v>
      </c>
      <c r="E28" s="171">
        <f>'A-CP'!E28</f>
        <v>6405014423.7226353</v>
      </c>
      <c r="F28" s="172">
        <f>'A-CP'!F28</f>
        <v>8.5730034939358199E-2</v>
      </c>
    </row>
    <row r="29" spans="2:6" x14ac:dyDescent="0.2">
      <c r="B29" s="170" t="s">
        <v>327</v>
      </c>
      <c r="C29" s="171">
        <f>'A-CP'!C29</f>
        <v>1974</v>
      </c>
      <c r="D29" s="172">
        <f>'A-CP'!D29</f>
        <v>4.5410638465755339E-4</v>
      </c>
      <c r="E29" s="171">
        <f>'A-CP'!E29</f>
        <v>20549337148.568211</v>
      </c>
      <c r="F29" s="172">
        <f>'A-CP'!F29</f>
        <v>0.27504940273085215</v>
      </c>
    </row>
    <row r="30" spans="2:6" x14ac:dyDescent="0.2">
      <c r="B30" s="170" t="s">
        <v>312</v>
      </c>
      <c r="C30" s="171">
        <f>'A-CP'!C30</f>
        <v>4346999</v>
      </c>
      <c r="D30" s="172">
        <f>'A-CP'!D30</f>
        <v>1</v>
      </c>
      <c r="E30" s="171">
        <f>'A-CP'!E30</f>
        <v>74711440724.983627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583650</v>
      </c>
      <c r="D35" s="172">
        <f>'A-CP'!D35</f>
        <v>0.13426504123879485</v>
      </c>
      <c r="E35" s="171">
        <f>'A-CP'!E35</f>
        <v>1056596203.9530753</v>
      </c>
      <c r="F35" s="172">
        <f>'A-CP'!F35</f>
        <v>1.4142361513847049E-2</v>
      </c>
    </row>
    <row r="36" spans="2:6" x14ac:dyDescent="0.2">
      <c r="B36" s="170" t="s">
        <v>353</v>
      </c>
      <c r="C36" s="171">
        <f>'A-CP'!C36</f>
        <v>278394</v>
      </c>
      <c r="D36" s="172">
        <f>'A-CP'!D36</f>
        <v>6.4042802862388518E-2</v>
      </c>
      <c r="E36" s="171">
        <f>'A-CP'!E36</f>
        <v>24649570143.787968</v>
      </c>
      <c r="F36" s="172">
        <f>'A-CP'!F36</f>
        <v>0.32993032800055583</v>
      </c>
    </row>
    <row r="37" spans="2:6" x14ac:dyDescent="0.2">
      <c r="B37" s="170" t="s">
        <v>354</v>
      </c>
      <c r="C37" s="171">
        <f>'A-CP'!C37</f>
        <v>954455</v>
      </c>
      <c r="D37" s="172">
        <f>'A-CP'!D37</f>
        <v>0.21956641811971891</v>
      </c>
      <c r="E37" s="171">
        <f>'A-CP'!E37</f>
        <v>36213765496.866898</v>
      </c>
      <c r="F37" s="172">
        <f>'A-CP'!F37</f>
        <v>0.48471512723428051</v>
      </c>
    </row>
    <row r="38" spans="2:6" x14ac:dyDescent="0.2">
      <c r="B38" s="170" t="s">
        <v>355</v>
      </c>
      <c r="C38" s="171">
        <f>'A-CP'!C38</f>
        <v>681724</v>
      </c>
      <c r="D38" s="172">
        <f>'A-CP'!D38</f>
        <v>0.15682635307714587</v>
      </c>
      <c r="E38" s="171">
        <f>'A-CP'!E38</f>
        <v>7355538305.2009764</v>
      </c>
      <c r="F38" s="172">
        <f>'A-CP'!F38</f>
        <v>9.8452636354277423E-2</v>
      </c>
    </row>
    <row r="39" spans="2:6" x14ac:dyDescent="0.2">
      <c r="B39" s="170" t="s">
        <v>356</v>
      </c>
      <c r="C39" s="171">
        <f>'A-CP'!C39</f>
        <v>779199</v>
      </c>
      <c r="D39" s="172">
        <f>'A-CP'!D39</f>
        <v>0.17924986870252327</v>
      </c>
      <c r="E39" s="171">
        <f>'A-CP'!E39</f>
        <v>2567334122.8951287</v>
      </c>
      <c r="F39" s="172">
        <f>'A-CP'!F39</f>
        <v>3.4363333085030506E-2</v>
      </c>
    </row>
    <row r="40" spans="2:6" x14ac:dyDescent="0.2">
      <c r="B40" s="170" t="s">
        <v>357</v>
      </c>
      <c r="C40" s="171">
        <f>'A-CP'!C40</f>
        <v>436041</v>
      </c>
      <c r="D40" s="172">
        <f>'A-CP'!D40</f>
        <v>0.10030851168817845</v>
      </c>
      <c r="E40" s="171">
        <f>'A-CP'!E40</f>
        <v>1526785851.204</v>
      </c>
      <c r="F40" s="172">
        <f>'A-CP'!F40</f>
        <v>2.0435770430718495E-2</v>
      </c>
    </row>
    <row r="41" spans="2:6" x14ac:dyDescent="0.2">
      <c r="B41" s="170" t="s">
        <v>358</v>
      </c>
      <c r="C41" s="171">
        <f>'A-CP'!C41</f>
        <v>225376</v>
      </c>
      <c r="D41" s="172">
        <f>'A-CP'!D41</f>
        <v>5.1846342729777485E-2</v>
      </c>
      <c r="E41" s="171">
        <f>'A-CP'!E41</f>
        <v>536827662.8085556</v>
      </c>
      <c r="F41" s="172">
        <f>'A-CP'!F41</f>
        <v>7.1853474862657706E-3</v>
      </c>
    </row>
    <row r="42" spans="2:6" x14ac:dyDescent="0.2">
      <c r="B42" s="170" t="s">
        <v>359</v>
      </c>
      <c r="C42" s="171">
        <f>'A-CP'!C42</f>
        <v>333918</v>
      </c>
      <c r="D42" s="172">
        <f>'A-CP'!D42</f>
        <v>7.6815752660628636E-2</v>
      </c>
      <c r="E42" s="171">
        <f>'A-CP'!E42</f>
        <v>498024684.29195523</v>
      </c>
      <c r="F42" s="172">
        <f>'A-CP'!F42</f>
        <v>6.6659761806121083E-3</v>
      </c>
    </row>
    <row r="43" spans="2:6" x14ac:dyDescent="0.2">
      <c r="B43" s="170" t="s">
        <v>360</v>
      </c>
      <c r="C43" s="171">
        <f>'A-CP'!C43</f>
        <v>29718</v>
      </c>
      <c r="D43" s="172">
        <f>'A-CP'!D43</f>
        <v>6.8364404960755687E-3</v>
      </c>
      <c r="E43" s="171">
        <f>'A-CP'!E43</f>
        <v>233982297.19614401</v>
      </c>
      <c r="F43" s="172">
        <f>'A-CP'!F43</f>
        <v>3.1318134803134589E-3</v>
      </c>
    </row>
    <row r="44" spans="2:6" x14ac:dyDescent="0.2">
      <c r="B44" s="170" t="s">
        <v>361</v>
      </c>
      <c r="C44" s="171">
        <f>'A-CP'!C44</f>
        <v>44470</v>
      </c>
      <c r="D44" s="172">
        <f>'A-CP'!D44</f>
        <v>1.023004606166231E-2</v>
      </c>
      <c r="E44" s="171">
        <f>'A-CP'!E44</f>
        <v>72960088.4190799</v>
      </c>
      <c r="F44" s="172">
        <f>'A-CP'!F44</f>
        <v>9.7655844554851321E-4</v>
      </c>
    </row>
    <row r="45" spans="2:6" x14ac:dyDescent="0.2">
      <c r="B45" s="170" t="s">
        <v>362</v>
      </c>
      <c r="C45" s="171">
        <f>'A-CP'!C45</f>
        <v>54</v>
      </c>
      <c r="D45" s="172">
        <f>'A-CP'!D45</f>
        <v>1.2422363106133671E-5</v>
      </c>
      <c r="E45" s="171">
        <f>'A-CP'!E45</f>
        <v>55868.36</v>
      </c>
      <c r="F45" s="172">
        <f>'A-CP'!F45</f>
        <v>7.4778855096174644E-7</v>
      </c>
    </row>
    <row r="46" spans="2:6" x14ac:dyDescent="0.2">
      <c r="B46" s="170" t="s">
        <v>312</v>
      </c>
      <c r="C46" s="171">
        <f>'A-CP'!C46</f>
        <v>4346999</v>
      </c>
      <c r="D46" s="172">
        <f>'A-CP'!D46</f>
        <v>1</v>
      </c>
      <c r="E46" s="171">
        <f>'A-CP'!E46</f>
        <v>74711440724.983734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46112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0.38752415058133849</v>
      </c>
      <c r="D7" s="31">
        <f>BS!D7</f>
        <v>0.38018206073155358</v>
      </c>
      <c r="E7" s="31">
        <f>BS!E7</f>
        <v>0.38911785847768132</v>
      </c>
      <c r="F7" s="31">
        <f>BS!F7</f>
        <v>0.40401497476887227</v>
      </c>
      <c r="G7" s="31">
        <f>BS!G7</f>
        <v>0.40900317514301882</v>
      </c>
      <c r="H7" s="31">
        <f>BS!H7</f>
        <v>0.33961020245755691</v>
      </c>
      <c r="I7" s="31">
        <f>BS!I7</f>
        <v>0.45769861385257776</v>
      </c>
      <c r="J7" s="32">
        <f>BS!J7</f>
        <v>0.37858636126238449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0.36755759406059796</v>
      </c>
      <c r="D8" s="34">
        <f>BS!D8</f>
        <v>0.36926537584610919</v>
      </c>
      <c r="E8" s="34">
        <f>BS!E8</f>
        <v>0.36995256165278456</v>
      </c>
      <c r="F8" s="34">
        <f>BS!F8</f>
        <v>0.36726285460057095</v>
      </c>
      <c r="G8" s="34">
        <f>BS!G8</f>
        <v>0.35303567911637346</v>
      </c>
      <c r="H8" s="34">
        <f>BS!H8</f>
        <v>0.363052026111441</v>
      </c>
      <c r="I8" s="34">
        <f>BS!I8</f>
        <v>0.3460068634839501</v>
      </c>
      <c r="J8" s="35">
        <f>BS!J8</f>
        <v>0.35412620009225787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5.7531804148809942E-2</v>
      </c>
      <c r="D9" s="31">
        <f>BS!D9</f>
        <v>6.0429112286616127E-2</v>
      </c>
      <c r="E9" s="31">
        <f>BS!E9</f>
        <v>5.944541604782097E-2</v>
      </c>
      <c r="F9" s="31">
        <f>BS!F9</f>
        <v>6.3371780290278429E-2</v>
      </c>
      <c r="G9" s="31">
        <f>BS!G9</f>
        <v>6.9313535173958524E-2</v>
      </c>
      <c r="H9" s="31">
        <f>BS!H9</f>
        <v>8.1218355227276287E-2</v>
      </c>
      <c r="I9" s="31">
        <f>BS!I9</f>
        <v>6.0959512960754789E-2</v>
      </c>
      <c r="J9" s="32">
        <f>BS!J9</f>
        <v>4.6799937390196993E-2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4.7658192524510298E-2</v>
      </c>
      <c r="D10" s="34">
        <f>BS!D10</f>
        <v>4.9084510380407322E-2</v>
      </c>
      <c r="E10" s="34">
        <f>BS!E10</f>
        <v>4.8336392965869793E-2</v>
      </c>
      <c r="F10" s="34">
        <f>BS!F10</f>
        <v>5.2439574763204141E-2</v>
      </c>
      <c r="G10" s="34">
        <f>BS!G10</f>
        <v>5.4602190373437262E-2</v>
      </c>
      <c r="H10" s="34">
        <f>BS!H10</f>
        <v>6.891357400557889E-2</v>
      </c>
      <c r="I10" s="34">
        <f>BS!I10</f>
        <v>4.4559399619008608E-2</v>
      </c>
      <c r="J10" s="35">
        <f>BS!J10</f>
        <v>4.3854727095982808E-2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3.6185056792413454E-2</v>
      </c>
      <c r="D11" s="31">
        <f>BS!D11</f>
        <v>4.314202899580525E-2</v>
      </c>
      <c r="E11" s="31">
        <f>BS!E11</f>
        <v>3.725693684518238E-2</v>
      </c>
      <c r="F11" s="31">
        <f>BS!F11</f>
        <v>2.6002354339273507E-2</v>
      </c>
      <c r="G11" s="31">
        <f>BS!G11</f>
        <v>2.9465160232149679E-2</v>
      </c>
      <c r="H11" s="31">
        <f>BS!H11</f>
        <v>2.5065194360437824E-2</v>
      </c>
      <c r="I11" s="31">
        <f>BS!I11</f>
        <v>3.2552767811684515E-2</v>
      </c>
      <c r="J11" s="32">
        <f>BS!J11</f>
        <v>3.0173767902486066E-2</v>
      </c>
    </row>
    <row r="12" spans="1:10" x14ac:dyDescent="0.2">
      <c r="A12" s="55">
        <f t="shared" si="0"/>
        <v>6</v>
      </c>
      <c r="B12" s="15" t="str">
        <f t="shared" si="1"/>
        <v>ProCredit Bank</v>
      </c>
      <c r="C12" s="33">
        <f>BS!C12</f>
        <v>2.109463554385968E-2</v>
      </c>
      <c r="D12" s="34">
        <f>BS!D12</f>
        <v>1.9117883927420653E-2</v>
      </c>
      <c r="E12" s="34">
        <f>BS!E12</f>
        <v>2.1206154894915744E-2</v>
      </c>
      <c r="F12" s="34">
        <f>BS!F12</f>
        <v>2.1503184875641481E-2</v>
      </c>
      <c r="G12" s="34">
        <f>BS!G12</f>
        <v>2.3639972183744872E-2</v>
      </c>
      <c r="H12" s="34">
        <f>BS!H12</f>
        <v>3.2286390415566732E-2</v>
      </c>
      <c r="I12" s="34">
        <f>BS!I12</f>
        <v>1.7572482742511164E-2</v>
      </c>
      <c r="J12" s="35">
        <f>BS!J12</f>
        <v>2.0469215741047632E-2</v>
      </c>
    </row>
    <row r="13" spans="1:10" x14ac:dyDescent="0.2">
      <c r="A13" s="54">
        <f t="shared" si="0"/>
        <v>7</v>
      </c>
      <c r="B13" s="12" t="str">
        <f t="shared" si="1"/>
        <v>Tera bank</v>
      </c>
      <c r="C13" s="30">
        <f>BS!C13</f>
        <v>2.0227507382742673E-2</v>
      </c>
      <c r="D13" s="31">
        <f>BS!D13</f>
        <v>2.2415239673192332E-2</v>
      </c>
      <c r="E13" s="31">
        <f>BS!E13</f>
        <v>2.0368070594083826E-2</v>
      </c>
      <c r="F13" s="31">
        <f>BS!F13</f>
        <v>1.95092615853821E-2</v>
      </c>
      <c r="G13" s="31">
        <f>BS!G13</f>
        <v>1.9691585896046821E-2</v>
      </c>
      <c r="H13" s="31">
        <f>BS!H13</f>
        <v>2.4224880602870227E-2</v>
      </c>
      <c r="I13" s="31">
        <f>BS!I13</f>
        <v>1.6510416881295602E-2</v>
      </c>
      <c r="J13" s="32">
        <f>BS!J13</f>
        <v>1.9439204543839777E-2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1.7888035716411621E-2</v>
      </c>
      <c r="D14" s="34">
        <f>BS!D14</f>
        <v>1.5589595374304351E-2</v>
      </c>
      <c r="E14" s="34">
        <f>BS!E14</f>
        <v>1.5725857246573112E-2</v>
      </c>
      <c r="F14" s="34">
        <f>BS!F14</f>
        <v>1.88226253352771E-2</v>
      </c>
      <c r="G14" s="34">
        <f>BS!G14</f>
        <v>2.0249828054556881E-2</v>
      </c>
      <c r="H14" s="34">
        <f>BS!H14</f>
        <v>2.9323821170556593E-2</v>
      </c>
      <c r="I14" s="34">
        <f>BS!I14</f>
        <v>1.3882294592142363E-2</v>
      </c>
      <c r="J14" s="35">
        <f>BS!J14</f>
        <v>3.0013907352714184E-2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1.0603086506976276E-2</v>
      </c>
      <c r="D15" s="31">
        <f>BS!D15</f>
        <v>1.3270736524382877E-2</v>
      </c>
      <c r="E15" s="31">
        <f>BS!E15</f>
        <v>9.4497836034564704E-3</v>
      </c>
      <c r="F15" s="31">
        <f>BS!F15</f>
        <v>4.7769407824988317E-3</v>
      </c>
      <c r="G15" s="31">
        <f>BS!G15</f>
        <v>3.1712820269900804E-3</v>
      </c>
      <c r="H15" s="31">
        <f>BS!H15</f>
        <v>3.6279328894621128E-3</v>
      </c>
      <c r="I15" s="31">
        <f>BS!I15</f>
        <v>2.8508343905130429E-3</v>
      </c>
      <c r="J15" s="32">
        <f>BS!J15</f>
        <v>1.7071008867301465E-2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6.2765988126148291E-3</v>
      </c>
      <c r="D16" s="34">
        <f>BS!D16</f>
        <v>7.9497390881909605E-3</v>
      </c>
      <c r="E16" s="34">
        <f>BS!E16</f>
        <v>6.1793377988401104E-3</v>
      </c>
      <c r="F16" s="34">
        <f>BS!F16</f>
        <v>5.4444547117307881E-4</v>
      </c>
      <c r="G16" s="34">
        <f>BS!G16</f>
        <v>6.2188929199123017E-4</v>
      </c>
      <c r="H16" s="34">
        <f>BS!H16</f>
        <v>1.2576025614140288E-5</v>
      </c>
      <c r="I16" s="34">
        <f>BS!I16</f>
        <v>1.0494653947224629E-3</v>
      </c>
      <c r="J16" s="35">
        <f>BS!J16</f>
        <v>6.8220554113555109E-3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6.1870686366844972E-3</v>
      </c>
      <c r="D17" s="31">
        <f>BS!D17</f>
        <v>5.6314247054905569E-3</v>
      </c>
      <c r="E17" s="31">
        <f>BS!E17</f>
        <v>5.7203860452314749E-3</v>
      </c>
      <c r="F17" s="31">
        <f>BS!F17</f>
        <v>5.9872400681733112E-3</v>
      </c>
      <c r="G17" s="31">
        <f>BS!G17</f>
        <v>4.6291342989118233E-3</v>
      </c>
      <c r="H17" s="31">
        <f>BS!H17</f>
        <v>7.9271034459053712E-3</v>
      </c>
      <c r="I17" s="31">
        <f>BS!I17</f>
        <v>2.3148357720081977E-3</v>
      </c>
      <c r="J17" s="32">
        <f>BS!J17</f>
        <v>8.8043054105141905E-3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5.8372248931067303E-3</v>
      </c>
      <c r="D18" s="34">
        <f>BS!D18</f>
        <v>4.3552282574661084E-3</v>
      </c>
      <c r="E18" s="34">
        <f>BS!E18</f>
        <v>5.0875691885828092E-3</v>
      </c>
      <c r="F18" s="34">
        <f>BS!F18</f>
        <v>5.5100728964487767E-3</v>
      </c>
      <c r="G18" s="34">
        <f>BS!G18</f>
        <v>3.1856729940810797E-3</v>
      </c>
      <c r="H18" s="34">
        <f>BS!H18</f>
        <v>6.9439812705853381E-3</v>
      </c>
      <c r="I18" s="34">
        <f>BS!I18</f>
        <v>5.4833864670173502E-4</v>
      </c>
      <c r="J18" s="35">
        <f>BS!J18</f>
        <v>1.0041423874724826E-2</v>
      </c>
    </row>
    <row r="19" spans="1:26" x14ac:dyDescent="0.2">
      <c r="A19" s="54">
        <f t="shared" si="0"/>
        <v>13</v>
      </c>
      <c r="B19" s="12" t="str">
        <f t="shared" si="1"/>
        <v>Ziraat Bank</v>
      </c>
      <c r="C19" s="30">
        <f>BS!C19</f>
        <v>4.1287707975123855E-3</v>
      </c>
      <c r="D19" s="31">
        <f>BS!D19</f>
        <v>3.5041901774698321E-3</v>
      </c>
      <c r="E19" s="31">
        <f>BS!E19</f>
        <v>3.8757967968581011E-3</v>
      </c>
      <c r="F19" s="31">
        <f>BS!F19</f>
        <v>4.6555978450325101E-3</v>
      </c>
      <c r="G19" s="31">
        <f>BS!G19</f>
        <v>3.3835033945170648E-3</v>
      </c>
      <c r="H19" s="31">
        <f>BS!H19</f>
        <v>6.12828497897153E-3</v>
      </c>
      <c r="I19" s="31">
        <f>BS!I19</f>
        <v>1.4573956310875841E-3</v>
      </c>
      <c r="J19" s="32">
        <f>BS!J19</f>
        <v>5.5474927939146018E-3</v>
      </c>
    </row>
    <row r="20" spans="1:26" x14ac:dyDescent="0.2">
      <c r="A20" s="55">
        <f t="shared" si="0"/>
        <v>14</v>
      </c>
      <c r="B20" s="15" t="str">
        <f t="shared" si="1"/>
        <v>VTB Bank Georgia</v>
      </c>
      <c r="C20" s="33">
        <f>BS!C20</f>
        <v>4.028941546678824E-3</v>
      </c>
      <c r="D20" s="34">
        <f>BS!D20</f>
        <v>2.1270042632743017E-3</v>
      </c>
      <c r="E20" s="34">
        <f>BS!E20</f>
        <v>1.7658620754696186E-3</v>
      </c>
      <c r="F20" s="34">
        <f>BS!F20</f>
        <v>1.8336563680167102E-4</v>
      </c>
      <c r="G20" s="34">
        <f>BS!G20</f>
        <v>2.0480465890382034E-4</v>
      </c>
      <c r="H20" s="34">
        <f>BS!H20</f>
        <v>3.6738552528980798E-4</v>
      </c>
      <c r="I20" s="34">
        <f>BS!I20</f>
        <v>9.0716065951758083E-5</v>
      </c>
      <c r="J20" s="35">
        <f>BS!J20</f>
        <v>1.6720683021288197E-2</v>
      </c>
    </row>
    <row r="21" spans="1:26" x14ac:dyDescent="0.2">
      <c r="A21" s="54">
        <f t="shared" si="0"/>
        <v>15</v>
      </c>
      <c r="B21" s="12" t="str">
        <f t="shared" si="1"/>
        <v>PaveBank</v>
      </c>
      <c r="C21" s="30">
        <f>BS!C21</f>
        <v>2.3499306319030794E-3</v>
      </c>
      <c r="D21" s="31">
        <f>BS!D21</f>
        <v>0</v>
      </c>
      <c r="E21" s="31">
        <f>BS!E21</f>
        <v>2.549963408549673E-3</v>
      </c>
      <c r="F21" s="31">
        <f>BS!F21</f>
        <v>3.039528419705942E-3</v>
      </c>
      <c r="G21" s="31">
        <f>BS!G21</f>
        <v>3.4718700282578055E-3</v>
      </c>
      <c r="H21" s="31">
        <f>BS!H21</f>
        <v>8.4194254548627338E-3</v>
      </c>
      <c r="I21" s="31">
        <f>BS!I21</f>
        <v>0</v>
      </c>
      <c r="J21" s="32">
        <f>BS!J21</f>
        <v>1.2281121924286006E-3</v>
      </c>
    </row>
    <row r="22" spans="1:26" s="77" customFormat="1" x14ac:dyDescent="0.2">
      <c r="A22" s="55">
        <f t="shared" si="0"/>
        <v>16</v>
      </c>
      <c r="B22" s="15" t="str">
        <f t="shared" si="1"/>
        <v>Silk Bank</v>
      </c>
      <c r="C22" s="33">
        <f>BS!C22</f>
        <v>2.2505982393489607E-3</v>
      </c>
      <c r="D22" s="34">
        <f>BS!D22</f>
        <v>1.8651942291736732E-3</v>
      </c>
      <c r="E22" s="34">
        <f>BS!E22</f>
        <v>1.8933385853403294E-3</v>
      </c>
      <c r="F22" s="34">
        <f>BS!F22</f>
        <v>2.1237193695755473E-3</v>
      </c>
      <c r="G22" s="34">
        <f>BS!G22</f>
        <v>2.0502627636697422E-3</v>
      </c>
      <c r="H22" s="34">
        <f>BS!H22</f>
        <v>2.5603395306882369E-3</v>
      </c>
      <c r="I22" s="34">
        <f>BS!I22</f>
        <v>1.6923243300750012E-3</v>
      </c>
      <c r="J22" s="35">
        <f>BS!J22</f>
        <v>4.2541722147574641E-3</v>
      </c>
    </row>
    <row r="23" spans="1:26" x14ac:dyDescent="0.2">
      <c r="A23" s="54">
        <f t="shared" si="0"/>
        <v>17</v>
      </c>
      <c r="B23" s="12" t="str">
        <f t="shared" si="1"/>
        <v>Microbank MBC</v>
      </c>
      <c r="C23" s="30">
        <f>BS!C23</f>
        <v>1.8426151454447801E-3</v>
      </c>
      <c r="D23" s="31">
        <f>BS!D23</f>
        <v>2.055337897581088E-3</v>
      </c>
      <c r="E23" s="31">
        <f>BS!E23</f>
        <v>1.8529475854136971E-3</v>
      </c>
      <c r="F23" s="31">
        <f>BS!F23</f>
        <v>7.7453268333931076E-5</v>
      </c>
      <c r="G23" s="31">
        <f>BS!G23</f>
        <v>8.847049056035518E-5</v>
      </c>
      <c r="H23" s="31">
        <f>BS!H23</f>
        <v>5.9057941139080477E-6</v>
      </c>
      <c r="I23" s="31">
        <f>BS!I23</f>
        <v>1.4640898144479807E-4</v>
      </c>
      <c r="J23" s="32">
        <f>BS!J23</f>
        <v>1.784669035356265E-3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6.7762264451544699E-4</v>
      </c>
      <c r="D24" s="34">
        <f>BS!D24</f>
        <v>1.5261908316927662E-5</v>
      </c>
      <c r="E24" s="34">
        <f>BS!E24</f>
        <v>1.1846776420734177E-4</v>
      </c>
      <c r="F24" s="34">
        <f>BS!F24</f>
        <v>8.959132765498221E-5</v>
      </c>
      <c r="G24" s="34">
        <f>BS!G24</f>
        <v>1.0233511034184161E-4</v>
      </c>
      <c r="H24" s="34">
        <f>BS!H24</f>
        <v>1.518762019566673E-4</v>
      </c>
      <c r="I24" s="34">
        <f>BS!I24</f>
        <v>6.7570420244632311E-5</v>
      </c>
      <c r="J24" s="35">
        <f>BS!J24</f>
        <v>3.8134600181339009E-3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1.5056539453661022E-4</v>
      </c>
      <c r="D25" s="31">
        <f>BS!D25</f>
        <v>7.573324612660432E-8</v>
      </c>
      <c r="E25" s="31">
        <f>BS!E25</f>
        <v>9.7298423137964773E-5</v>
      </c>
      <c r="F25" s="31">
        <f>BS!F25</f>
        <v>8.5434356103407974E-5</v>
      </c>
      <c r="G25" s="31">
        <f>BS!G25</f>
        <v>8.9648768488012409E-5</v>
      </c>
      <c r="H25" s="31">
        <f>BS!H25</f>
        <v>1.6074453126757102E-4</v>
      </c>
      <c r="I25" s="31">
        <f>BS!I25</f>
        <v>3.9758423328229677E-5</v>
      </c>
      <c r="J25" s="32">
        <f>BS!J25</f>
        <v>4.4929577931830992E-4</v>
      </c>
    </row>
    <row r="26" spans="1:26" ht="13.5" thickBot="1" x14ac:dyDescent="0.25">
      <c r="A26" s="55"/>
      <c r="B26" s="19" t="s">
        <v>49</v>
      </c>
      <c r="C26" s="20">
        <f>SUM(C7:C25)</f>
        <v>1.0000000000000067</v>
      </c>
      <c r="D26" s="21">
        <f t="shared" ref="D26:J26" si="2">SUM(D7:D25)</f>
        <v>1.0000000000000013</v>
      </c>
      <c r="E26" s="21">
        <f t="shared" si="2"/>
        <v>0.99999999999999922</v>
      </c>
      <c r="F26" s="21">
        <f t="shared" si="2"/>
        <v>1.000000000000002</v>
      </c>
      <c r="G26" s="21">
        <f t="shared" si="2"/>
        <v>0.99999999999999956</v>
      </c>
      <c r="H26" s="21">
        <f t="shared" si="2"/>
        <v>1.0000000000000016</v>
      </c>
      <c r="I26" s="21">
        <f t="shared" si="2"/>
        <v>1.0000000000000024</v>
      </c>
      <c r="J26" s="22">
        <f t="shared" si="2"/>
        <v>1.0000000000000029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3 months 2026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108136261921.99899</v>
      </c>
      <c r="D31" s="121">
        <f>BS!D31</f>
        <v>12828582011.88768</v>
      </c>
      <c r="E31" s="121">
        <f>BS!E31</f>
        <v>75264171173.532303</v>
      </c>
      <c r="F31" s="122">
        <f>BS!F31</f>
        <v>-1175398722.4970701</v>
      </c>
      <c r="G31" s="120">
        <f>BS!G31</f>
        <v>91772244215.496307</v>
      </c>
      <c r="H31" s="121">
        <f>BS!H31</f>
        <v>71273412801.634048</v>
      </c>
      <c r="I31" s="121">
        <f>BS!I31</f>
        <v>6628678213.1032896</v>
      </c>
      <c r="J31" s="121">
        <f>BS!J31</f>
        <v>62397740697.8881</v>
      </c>
      <c r="K31" s="121">
        <f>BS!K31</f>
        <v>25730597286.1698</v>
      </c>
      <c r="L31" s="121">
        <f>BS!L31</f>
        <v>36667143411.718201</v>
      </c>
      <c r="M31" s="121">
        <f>BS!M31</f>
        <v>1507674241.0755999</v>
      </c>
      <c r="N31" s="122">
        <f>BS!N31</f>
        <v>18535161897.339371</v>
      </c>
      <c r="O31" s="120">
        <f>BS!O31</f>
        <v>16364017688.203501</v>
      </c>
      <c r="P31" s="121">
        <f>BS!P31</f>
        <v>1236484127.1199999</v>
      </c>
      <c r="Q31" s="122">
        <f>BS!Q31</f>
        <v>19302513932.773102</v>
      </c>
      <c r="R31" s="123">
        <f>BS!R31</f>
        <v>894341253.05353403</v>
      </c>
      <c r="S31" s="124">
        <f>BS!S31</f>
        <v>3.3408200350853443E-2</v>
      </c>
      <c r="T31" s="125">
        <f>BS!T31</f>
        <v>0.22277511610758446</v>
      </c>
    </row>
    <row r="32" spans="1:26" x14ac:dyDescent="0.2">
      <c r="A32" s="55">
        <v>1</v>
      </c>
      <c r="B32" s="15" t="s">
        <v>148</v>
      </c>
      <c r="C32" s="27">
        <f>BS!C32</f>
        <v>41905413048.3638</v>
      </c>
      <c r="D32" s="28">
        <f>BS!D32</f>
        <v>3846242205.32199</v>
      </c>
      <c r="E32" s="28">
        <f>BS!E32</f>
        <v>28614087696.005901</v>
      </c>
      <c r="F32" s="29">
        <f>BS!F32</f>
        <v>-352831870.89239997</v>
      </c>
      <c r="G32" s="27">
        <f>BS!G32</f>
        <v>35710219136.824699</v>
      </c>
      <c r="H32" s="28">
        <f>BS!H32</f>
        <v>28795526074.743599</v>
      </c>
      <c r="I32" s="28">
        <f>BS!I32</f>
        <v>2491874657.1065001</v>
      </c>
      <c r="J32" s="28">
        <f>BS!J32</f>
        <v>25520874067.187</v>
      </c>
      <c r="K32" s="28">
        <f>BS!K32</f>
        <v>8738373353.7099895</v>
      </c>
      <c r="L32" s="28">
        <f>BS!L32</f>
        <v>16782500713.4771</v>
      </c>
      <c r="M32" s="84"/>
      <c r="N32" s="29">
        <f>BS!N32</f>
        <v>6132292443.1599998</v>
      </c>
      <c r="O32" s="27">
        <f>BS!O32</f>
        <v>6195193912.2102604</v>
      </c>
      <c r="P32" s="28">
        <f>BS!P32</f>
        <v>27993660.18</v>
      </c>
      <c r="Q32" s="29">
        <f>BS!Q32</f>
        <v>7321196207.6119604</v>
      </c>
      <c r="R32" s="27">
        <f>BS!R32</f>
        <v>447526415.09908998</v>
      </c>
      <c r="S32" s="69">
        <f>BS!S32</f>
        <v>4.2594504655437862E-2</v>
      </c>
      <c r="T32" s="70">
        <f>BS!T32</f>
        <v>0.2965426818073626</v>
      </c>
    </row>
    <row r="33" spans="1:21" x14ac:dyDescent="0.2">
      <c r="A33" s="54">
        <v>2</v>
      </c>
      <c r="B33" s="12" t="s">
        <v>149</v>
      </c>
      <c r="C33" s="24">
        <f>BS!C33</f>
        <v>39746304262.756599</v>
      </c>
      <c r="D33" s="25">
        <f>BS!D33</f>
        <v>4486660152.9680004</v>
      </c>
      <c r="E33" s="25">
        <f>BS!E33</f>
        <v>27792452456.140301</v>
      </c>
      <c r="F33" s="26">
        <f>BS!F33</f>
        <v>-380689593.49580002</v>
      </c>
      <c r="G33" s="24">
        <f>BS!G33</f>
        <v>33951376836.1478</v>
      </c>
      <c r="H33" s="25">
        <f>BS!H33</f>
        <v>26176077042.653</v>
      </c>
      <c r="I33" s="25">
        <f>BS!I33</f>
        <v>3063071910.7751198</v>
      </c>
      <c r="J33" s="25">
        <f>BS!J33</f>
        <v>22028628762.6063</v>
      </c>
      <c r="K33" s="25">
        <f>BS!K33</f>
        <v>9341545477.8014908</v>
      </c>
      <c r="L33" s="25">
        <f>BS!L33</f>
        <v>12687083284.8048</v>
      </c>
      <c r="M33" s="84"/>
      <c r="N33" s="26">
        <f>BS!N33</f>
        <v>7062952791.239399</v>
      </c>
      <c r="O33" s="24">
        <f>BS!O33</f>
        <v>5794927402.1660004</v>
      </c>
      <c r="P33" s="25">
        <f>BS!P33</f>
        <v>21015907.690000001</v>
      </c>
      <c r="Q33" s="26">
        <f>BS!Q33</f>
        <v>7151158962.6086998</v>
      </c>
      <c r="R33" s="24">
        <f>BS!R33</f>
        <v>330303367.18000001</v>
      </c>
      <c r="S33" s="71">
        <f>BS!S33</f>
        <v>3.3897545259729128E-2</v>
      </c>
      <c r="T33" s="72">
        <f>BS!T33</f>
        <v>0.23064433935666115</v>
      </c>
    </row>
    <row r="34" spans="1:21" x14ac:dyDescent="0.2">
      <c r="A34" s="55">
        <v>3</v>
      </c>
      <c r="B34" s="15" t="s">
        <v>150</v>
      </c>
      <c r="C34" s="27">
        <f>BS!C34</f>
        <v>6221274242.2808599</v>
      </c>
      <c r="D34" s="28">
        <f>BS!D34</f>
        <v>572069977.05448103</v>
      </c>
      <c r="E34" s="28">
        <f>BS!E34</f>
        <v>4548147051.0044804</v>
      </c>
      <c r="F34" s="29">
        <f>BS!F34</f>
        <v>-141426049.223452</v>
      </c>
      <c r="G34" s="27">
        <f>BS!G34</f>
        <v>5455439239.0324097</v>
      </c>
      <c r="H34" s="28">
        <f>BS!H34</f>
        <v>4516723056.6034708</v>
      </c>
      <c r="I34" s="28">
        <f>BS!I34</f>
        <v>103563664.088359</v>
      </c>
      <c r="J34" s="28">
        <f>BS!J34</f>
        <v>4325007994.6386099</v>
      </c>
      <c r="K34" s="28">
        <f>BS!K34</f>
        <v>2089796790.59813</v>
      </c>
      <c r="L34" s="28">
        <f>BS!L34</f>
        <v>2235211204.0404902</v>
      </c>
      <c r="M34" s="84"/>
      <c r="N34" s="29">
        <f>BS!N34</f>
        <v>837012206.89393806</v>
      </c>
      <c r="O34" s="27">
        <f>BS!O34</f>
        <v>765835003.25999999</v>
      </c>
      <c r="P34" s="28">
        <f>BS!P34</f>
        <v>44490459.259999998</v>
      </c>
      <c r="Q34" s="29">
        <f>BS!Q34</f>
        <v>770545866.60614002</v>
      </c>
      <c r="R34" s="27">
        <f>BS!R34</f>
        <v>32400773.627758998</v>
      </c>
      <c r="S34" s="69">
        <f>BS!S34</f>
        <v>2.1193481971706399E-2</v>
      </c>
      <c r="T34" s="70">
        <f>BS!T34</f>
        <v>0.17308462634456434</v>
      </c>
    </row>
    <row r="35" spans="1:21" x14ac:dyDescent="0.2">
      <c r="A35" s="54">
        <v>4</v>
      </c>
      <c r="B35" s="12" t="s">
        <v>153</v>
      </c>
      <c r="C35" s="24">
        <f>BS!C35</f>
        <v>5153578789.5594997</v>
      </c>
      <c r="D35" s="25">
        <f>BS!D35</f>
        <v>801783928.65919995</v>
      </c>
      <c r="E35" s="25">
        <f>BS!E35</f>
        <v>3694304991.2399998</v>
      </c>
      <c r="F35" s="26">
        <f>BS!F35</f>
        <v>-31448013.239999998</v>
      </c>
      <c r="G35" s="24">
        <f>BS!G35</f>
        <v>4435939259.7600002</v>
      </c>
      <c r="H35" s="25">
        <f>BS!H35</f>
        <v>3737547459.2399998</v>
      </c>
      <c r="I35" s="25">
        <f>BS!I35</f>
        <v>326222514.90311599</v>
      </c>
      <c r="J35" s="25">
        <f>BS!J35</f>
        <v>3407053316.4584599</v>
      </c>
      <c r="K35" s="25">
        <f>BS!K35</f>
        <v>1773187420.2882099</v>
      </c>
      <c r="L35" s="25">
        <f>BS!L35</f>
        <v>1633865896.1702499</v>
      </c>
      <c r="M35" s="84"/>
      <c r="N35" s="26">
        <f>BS!N35</f>
        <v>645353812.63999999</v>
      </c>
      <c r="O35" s="24">
        <f>BS!O35</f>
        <v>717639529.90999997</v>
      </c>
      <c r="P35" s="25">
        <f>BS!P35</f>
        <v>18251557</v>
      </c>
      <c r="Q35" s="26">
        <f>BS!Q35</f>
        <v>841932651.28999996</v>
      </c>
      <c r="R35" s="24">
        <f>BS!R35</f>
        <v>28167580.25</v>
      </c>
      <c r="S35" s="71">
        <f>BS!S35</f>
        <v>2.256360720076046E-2</v>
      </c>
      <c r="T35" s="72">
        <f>BS!T35</f>
        <v>0.16072236741393325</v>
      </c>
    </row>
    <row r="36" spans="1:21" x14ac:dyDescent="0.2">
      <c r="A36" s="55">
        <v>5</v>
      </c>
      <c r="B36" s="15" t="s">
        <v>156</v>
      </c>
      <c r="C36" s="27">
        <f>BS!C36</f>
        <v>3912916778.9668298</v>
      </c>
      <c r="D36" s="28">
        <f>BS!D36</f>
        <v>524486548.09478498</v>
      </c>
      <c r="E36" s="28">
        <f>BS!E36</f>
        <v>3247049055.11378</v>
      </c>
      <c r="F36" s="29">
        <f>BS!F36</f>
        <v>-75169539.501736999</v>
      </c>
      <c r="G36" s="27">
        <f>BS!G36</f>
        <v>3419152706.8773999</v>
      </c>
      <c r="H36" s="28">
        <f>BS!H36</f>
        <v>1853276534.6374011</v>
      </c>
      <c r="I36" s="28">
        <f>BS!I36</f>
        <v>0</v>
      </c>
      <c r="J36" s="28">
        <f>BS!J36</f>
        <v>1838559427.7874</v>
      </c>
      <c r="K36" s="28">
        <f>BS!K36</f>
        <v>644942421.98800004</v>
      </c>
      <c r="L36" s="28">
        <f>BS!L36</f>
        <v>1193617005.7994001</v>
      </c>
      <c r="M36" s="84"/>
      <c r="N36" s="29">
        <f>BS!N36</f>
        <v>1466677794.97</v>
      </c>
      <c r="O36" s="27">
        <f>BS!O36</f>
        <v>493764071.67602903</v>
      </c>
      <c r="P36" s="28">
        <f>BS!P36</f>
        <v>5270620</v>
      </c>
      <c r="Q36" s="29">
        <f>BS!Q36</f>
        <v>614574202.24602902</v>
      </c>
      <c r="R36" s="27">
        <f>BS!R36</f>
        <v>20854349.686028998</v>
      </c>
      <c r="S36" s="69">
        <f>BS!S36</f>
        <v>2.1483672509912295E-2</v>
      </c>
      <c r="T36" s="70">
        <f>BS!T36</f>
        <v>0.17272718797717818</v>
      </c>
    </row>
    <row r="37" spans="1:21" x14ac:dyDescent="0.2">
      <c r="A37" s="54">
        <v>6</v>
      </c>
      <c r="B37" s="12" t="s">
        <v>152</v>
      </c>
      <c r="C37" s="24">
        <f>BS!C37</f>
        <v>2281095034.3199201</v>
      </c>
      <c r="D37" s="25">
        <f>BS!D37</f>
        <v>637307367.35159397</v>
      </c>
      <c r="E37" s="25">
        <f>BS!E37</f>
        <v>1438891688.3891101</v>
      </c>
      <c r="F37" s="26">
        <f>BS!F37</f>
        <v>-27549718.795844998</v>
      </c>
      <c r="G37" s="24">
        <f>BS!G37</f>
        <v>1946136425.88785</v>
      </c>
      <c r="H37" s="25">
        <f>BS!H37</f>
        <v>1532605372.1914492</v>
      </c>
      <c r="I37" s="25">
        <f>BS!I37</f>
        <v>57524517.7685</v>
      </c>
      <c r="J37" s="25">
        <f>BS!J37</f>
        <v>1475080854.4266</v>
      </c>
      <c r="K37" s="25">
        <f>BS!K37</f>
        <v>830748109.60699999</v>
      </c>
      <c r="L37" s="25">
        <f>BS!L37</f>
        <v>644332744.81959999</v>
      </c>
      <c r="M37" s="84"/>
      <c r="N37" s="26">
        <f>BS!N37</f>
        <v>396327613.66008902</v>
      </c>
      <c r="O37" s="24">
        <f>BS!O37</f>
        <v>334958608.45015699</v>
      </c>
      <c r="P37" s="25">
        <f>BS!P37</f>
        <v>112482804.98999999</v>
      </c>
      <c r="Q37" s="26">
        <f>BS!Q37</f>
        <v>380489883.82276601</v>
      </c>
      <c r="R37" s="24">
        <f>BS!R37</f>
        <v>9601116.6080740001</v>
      </c>
      <c r="S37" s="71">
        <f>BS!S37</f>
        <v>1.6980873087695216E-2</v>
      </c>
      <c r="T37" s="72">
        <f>BS!T37</f>
        <v>0.11632489659045737</v>
      </c>
    </row>
    <row r="38" spans="1:21" x14ac:dyDescent="0.2">
      <c r="A38" s="55">
        <v>7</v>
      </c>
      <c r="B38" s="15" t="s">
        <v>155</v>
      </c>
      <c r="C38" s="27">
        <f>BS!C38</f>
        <v>2187327036.3694301</v>
      </c>
      <c r="D38" s="28">
        <f>BS!D38</f>
        <v>194460752.06999999</v>
      </c>
      <c r="E38" s="28">
        <f>BS!E38</f>
        <v>1687064435.6589</v>
      </c>
      <c r="F38" s="29">
        <f>BS!F38</f>
        <v>-34943558.624673001</v>
      </c>
      <c r="G38" s="27">
        <f>BS!G38</f>
        <v>1869223548.7587299</v>
      </c>
      <c r="H38" s="28">
        <f>BS!H38</f>
        <v>1390491654.4300001</v>
      </c>
      <c r="I38" s="28">
        <f>BS!I38</f>
        <v>150248351.3919</v>
      </c>
      <c r="J38" s="28">
        <f>BS!J38</f>
        <v>1228710470.67172</v>
      </c>
      <c r="K38" s="28">
        <f>BS!K38</f>
        <v>623320647.09800005</v>
      </c>
      <c r="L38" s="28">
        <f>BS!L38</f>
        <v>605389823.57371902</v>
      </c>
      <c r="M38" s="84"/>
      <c r="N38" s="29">
        <f>BS!N38</f>
        <v>444359561.02999997</v>
      </c>
      <c r="O38" s="27">
        <f>BS!O38</f>
        <v>318103487</v>
      </c>
      <c r="P38" s="28">
        <f>BS!P38</f>
        <v>128022000</v>
      </c>
      <c r="Q38" s="29">
        <f>BS!Q38</f>
        <v>382985323.915007</v>
      </c>
      <c r="R38" s="27">
        <f>BS!R38</f>
        <v>7987643.9745800002</v>
      </c>
      <c r="S38" s="69">
        <f>BS!S38</f>
        <v>1.443414225887741E-2</v>
      </c>
      <c r="T38" s="70">
        <f>BS!T38</f>
        <v>0.10174802268425705</v>
      </c>
    </row>
    <row r="39" spans="1:21" x14ac:dyDescent="0.2">
      <c r="A39" s="54">
        <v>8</v>
      </c>
      <c r="B39" s="12" t="s">
        <v>154</v>
      </c>
      <c r="C39" s="24">
        <f>BS!C39</f>
        <v>1934345315.4999599</v>
      </c>
      <c r="D39" s="25">
        <f>BS!D39</f>
        <v>611108459.22650898</v>
      </c>
      <c r="E39" s="25">
        <f>BS!E39</f>
        <v>1173337974.77775</v>
      </c>
      <c r="F39" s="26">
        <f>BS!F39</f>
        <v>-34532494.034186997</v>
      </c>
      <c r="G39" s="24">
        <f>BS!G39</f>
        <v>1443197211.73054</v>
      </c>
      <c r="H39" s="25">
        <f>BS!H39</f>
        <v>1341552745.5317001</v>
      </c>
      <c r="I39" s="25">
        <f>BS!I39</f>
        <v>77897000.722806007</v>
      </c>
      <c r="J39" s="25">
        <f>BS!J39</f>
        <v>1263543520.1250601</v>
      </c>
      <c r="K39" s="25">
        <f>BS!K39</f>
        <v>754519433.431252</v>
      </c>
      <c r="L39" s="25">
        <f>BS!L39</f>
        <v>509024086.69380403</v>
      </c>
      <c r="M39" s="84"/>
      <c r="N39" s="26">
        <f>BS!N39</f>
        <v>81463938.573200002</v>
      </c>
      <c r="O39" s="24">
        <f>BS!O39</f>
        <v>491148110.81191599</v>
      </c>
      <c r="P39" s="25">
        <f>BS!P39</f>
        <v>114430000</v>
      </c>
      <c r="Q39" s="26">
        <f>BS!Q39</f>
        <v>533751613.31191599</v>
      </c>
      <c r="R39" s="24">
        <f>BS!R39</f>
        <v>5965653.7008260004</v>
      </c>
      <c r="S39" s="71">
        <f>BS!S39</f>
        <v>1.2200693497598784E-2</v>
      </c>
      <c r="T39" s="72">
        <f>BS!T39</f>
        <v>4.8914853478315742E-2</v>
      </c>
    </row>
    <row r="40" spans="1:21" x14ac:dyDescent="0.2">
      <c r="A40" s="55">
        <v>9</v>
      </c>
      <c r="B40" s="15" t="s">
        <v>157</v>
      </c>
      <c r="C40" s="27">
        <f>BS!C40</f>
        <v>1146578139.7</v>
      </c>
      <c r="D40" s="28">
        <f>BS!D40</f>
        <v>113327654.91999999</v>
      </c>
      <c r="E40" s="28">
        <f>BS!E40</f>
        <v>998810985.37</v>
      </c>
      <c r="F40" s="29">
        <f>BS!F40</f>
        <v>-17877418.379999999</v>
      </c>
      <c r="G40" s="27">
        <f>BS!G40</f>
        <v>867227848.63999999</v>
      </c>
      <c r="H40" s="28">
        <f>BS!H40</f>
        <v>340468872.31999999</v>
      </c>
      <c r="I40" s="28">
        <f>BS!I40</f>
        <v>131434506.05</v>
      </c>
      <c r="J40" s="28">
        <f>BS!J40</f>
        <v>197880833.59999999</v>
      </c>
      <c r="K40" s="28">
        <f>BS!K40</f>
        <v>93348880.159999996</v>
      </c>
      <c r="L40" s="28">
        <f>BS!L40</f>
        <v>104531953.44</v>
      </c>
      <c r="M40" s="84"/>
      <c r="N40" s="29">
        <f>BS!N40</f>
        <v>509802551.89000005</v>
      </c>
      <c r="O40" s="27">
        <f>BS!O40</f>
        <v>279350291.06</v>
      </c>
      <c r="P40" s="28">
        <f>BS!P40</f>
        <v>76000000</v>
      </c>
      <c r="Q40" s="29">
        <f>BS!Q40</f>
        <v>298158233.22000003</v>
      </c>
      <c r="R40" s="27">
        <f>BS!R40</f>
        <v>6051004.8799999999</v>
      </c>
      <c r="S40" s="69">
        <f>BS!S40</f>
        <v>2.1636396717614626E-2</v>
      </c>
      <c r="T40" s="70">
        <f>BS!T40</f>
        <v>8.7615231999145948E-2</v>
      </c>
    </row>
    <row r="41" spans="1:21" x14ac:dyDescent="0.2">
      <c r="A41" s="54">
        <v>10</v>
      </c>
      <c r="B41" s="12" t="s">
        <v>289</v>
      </c>
      <c r="C41" s="24">
        <f>BS!C41</f>
        <v>678727933.18022501</v>
      </c>
      <c r="D41" s="25">
        <f>BS!D41</f>
        <v>53958782.001199998</v>
      </c>
      <c r="E41" s="25">
        <f>BS!E41</f>
        <v>598330523.518525</v>
      </c>
      <c r="F41" s="26">
        <f>BS!F41</f>
        <v>-21559894.515499998</v>
      </c>
      <c r="G41" s="24">
        <f>BS!G41</f>
        <v>567091697.565202</v>
      </c>
      <c r="H41" s="25">
        <f>BS!H41</f>
        <v>38804486.814898998</v>
      </c>
      <c r="I41" s="25">
        <f>BS!I41</f>
        <v>0</v>
      </c>
      <c r="J41" s="25">
        <f>BS!J41</f>
        <v>38804486.784461997</v>
      </c>
      <c r="K41" s="25">
        <f>BS!K41</f>
        <v>323588.65053799999</v>
      </c>
      <c r="L41" s="25">
        <f>BS!L41</f>
        <v>38480898.133924</v>
      </c>
      <c r="M41" s="84"/>
      <c r="N41" s="26">
        <f>BS!N41</f>
        <v>494738547.80070305</v>
      </c>
      <c r="O41" s="24">
        <f>BS!O41</f>
        <v>111636235.421326</v>
      </c>
      <c r="P41" s="25">
        <f>BS!P41</f>
        <v>3634576</v>
      </c>
      <c r="Q41" s="26">
        <f>BS!Q41</f>
        <v>128367858.201326</v>
      </c>
      <c r="R41" s="24">
        <f>BS!R41</f>
        <v>4889077.9400000004</v>
      </c>
      <c r="S41" s="71">
        <f>BS!S41</f>
        <v>2.8718655908394855E-2</v>
      </c>
      <c r="T41" s="72">
        <f>BS!T41</f>
        <v>0.17879336862254666</v>
      </c>
    </row>
    <row r="42" spans="1:21" x14ac:dyDescent="0.2">
      <c r="A42" s="55">
        <v>11</v>
      </c>
      <c r="B42" s="15" t="s">
        <v>158</v>
      </c>
      <c r="C42" s="27">
        <f>BS!C42</f>
        <v>669046474.62590003</v>
      </c>
      <c r="D42" s="28">
        <f>BS!D42</f>
        <v>110713357.3037</v>
      </c>
      <c r="E42" s="28">
        <f>BS!E42</f>
        <v>423844512.9849</v>
      </c>
      <c r="F42" s="29">
        <f>BS!F42</f>
        <v>-6565879.9479999999</v>
      </c>
      <c r="G42" s="27">
        <f>BS!G42</f>
        <v>524972665.14990002</v>
      </c>
      <c r="H42" s="28">
        <f>BS!H42</f>
        <v>426731032.92140001</v>
      </c>
      <c r="I42" s="28">
        <f>BS!I42</f>
        <v>80295478.167400002</v>
      </c>
      <c r="J42" s="28">
        <f>BS!J42</f>
        <v>288847521.63919997</v>
      </c>
      <c r="K42" s="28">
        <f>BS!K42</f>
        <v>203969106.41240001</v>
      </c>
      <c r="L42" s="28">
        <f>BS!L42</f>
        <v>84878415.226799995</v>
      </c>
      <c r="M42" s="84"/>
      <c r="N42" s="29">
        <f>BS!N42</f>
        <v>84349555.809599996</v>
      </c>
      <c r="O42" s="27">
        <f>BS!O42</f>
        <v>144073809.47</v>
      </c>
      <c r="P42" s="28">
        <f>BS!P42</f>
        <v>136800000</v>
      </c>
      <c r="Q42" s="29">
        <f>BS!Q42</f>
        <v>165035870.37650001</v>
      </c>
      <c r="R42" s="27">
        <f>BS!R42</f>
        <v>4074193.2376000001</v>
      </c>
      <c r="S42" s="69">
        <f>BS!S42</f>
        <v>2.4163580126523785E-2</v>
      </c>
      <c r="T42" s="70">
        <f>BS!T42</f>
        <v>0.11424270003234747</v>
      </c>
    </row>
    <row r="43" spans="1:21" x14ac:dyDescent="0.2">
      <c r="A43" s="54">
        <v>12</v>
      </c>
      <c r="B43" s="12" t="s">
        <v>240</v>
      </c>
      <c r="C43" s="24">
        <f>BS!C43</f>
        <v>631215679.93860197</v>
      </c>
      <c r="D43" s="25">
        <f>BS!D43</f>
        <v>145703804.00847399</v>
      </c>
      <c r="E43" s="25">
        <f>BS!E43</f>
        <v>327792645.06973398</v>
      </c>
      <c r="F43" s="26">
        <f>BS!F43</f>
        <v>-2184332.209055</v>
      </c>
      <c r="G43" s="24">
        <f>BS!G43</f>
        <v>466897642.03785598</v>
      </c>
      <c r="H43" s="25">
        <f>BS!H43</f>
        <v>392721700.11568904</v>
      </c>
      <c r="I43" s="25">
        <f>BS!I43</f>
        <v>110449961.873711</v>
      </c>
      <c r="J43" s="25">
        <f>BS!J43</f>
        <v>198778797.43293601</v>
      </c>
      <c r="K43" s="25">
        <f>BS!K43</f>
        <v>178672785.63613701</v>
      </c>
      <c r="L43" s="25">
        <f>BS!L43</f>
        <v>20106011.796799999</v>
      </c>
      <c r="M43" s="84"/>
      <c r="N43" s="26">
        <f>BS!N43</f>
        <v>59195667.313857004</v>
      </c>
      <c r="O43" s="24">
        <f>BS!O43</f>
        <v>164318037.90074599</v>
      </c>
      <c r="P43" s="25">
        <f>BS!P43</f>
        <v>69161600</v>
      </c>
      <c r="Q43" s="26">
        <f>BS!Q43</f>
        <v>175353447.71074599</v>
      </c>
      <c r="R43" s="24">
        <f>BS!R43</f>
        <v>4016817.5958190002</v>
      </c>
      <c r="S43" s="71">
        <f>BS!S43</f>
        <v>2.5513647452372973E-2</v>
      </c>
      <c r="T43" s="72">
        <f>BS!T43</f>
        <v>9.904272053843978E-2</v>
      </c>
    </row>
    <row r="44" spans="1:21" x14ac:dyDescent="0.2">
      <c r="A44" s="55">
        <v>13</v>
      </c>
      <c r="B44" s="15" t="s">
        <v>159</v>
      </c>
      <c r="C44" s="27">
        <f>BS!C44</f>
        <v>446469840.3757</v>
      </c>
      <c r="D44" s="28">
        <f>BS!D44</f>
        <v>180269794.54079998</v>
      </c>
      <c r="E44" s="28">
        <f>BS!E44</f>
        <v>263739969.34169999</v>
      </c>
      <c r="F44" s="29">
        <f>BS!F44</f>
        <v>-6817080.6348000001</v>
      </c>
      <c r="G44" s="27">
        <f>BS!G44</f>
        <v>355690570.17089999</v>
      </c>
      <c r="H44" s="28">
        <f>BS!H44</f>
        <v>331820347.0474</v>
      </c>
      <c r="I44" s="28">
        <f>BS!I44</f>
        <v>12167369.723300001</v>
      </c>
      <c r="J44" s="28">
        <f>BS!J44</f>
        <v>211122967.46149999</v>
      </c>
      <c r="K44" s="28">
        <f>BS!K44</f>
        <v>157684432.8488</v>
      </c>
      <c r="L44" s="28">
        <f>BS!L44</f>
        <v>53438534.6127</v>
      </c>
      <c r="M44" s="84"/>
      <c r="N44" s="29">
        <f>BS!N44</f>
        <v>15263903.706900001</v>
      </c>
      <c r="O44" s="27">
        <f>BS!O44</f>
        <v>90779270.204799995</v>
      </c>
      <c r="P44" s="28">
        <f>BS!P44</f>
        <v>50000000</v>
      </c>
      <c r="Q44" s="29">
        <f>BS!Q44</f>
        <v>89749073.314799994</v>
      </c>
      <c r="R44" s="27">
        <f>BS!R44</f>
        <v>1696843.4154000001</v>
      </c>
      <c r="S44" s="69">
        <f>BS!S44</f>
        <v>1.6030719240507325E-2</v>
      </c>
      <c r="T44" s="70">
        <f>BS!T44</f>
        <v>7.5452516479853057E-2</v>
      </c>
    </row>
    <row r="45" spans="1:21" x14ac:dyDescent="0.2">
      <c r="A45" s="54">
        <v>14</v>
      </c>
      <c r="B45" s="12" t="s">
        <v>151</v>
      </c>
      <c r="C45" s="24">
        <f>BS!C45</f>
        <v>435674678.36008501</v>
      </c>
      <c r="D45" s="25">
        <f>BS!D45</f>
        <v>205376359.82619998</v>
      </c>
      <c r="E45" s="25">
        <f>BS!E45</f>
        <v>160087212.95791</v>
      </c>
      <c r="F45" s="26">
        <f>BS!F45</f>
        <v>-32743571.759438999</v>
      </c>
      <c r="G45" s="24">
        <f>BS!G45</f>
        <v>162057125.640881</v>
      </c>
      <c r="H45" s="25">
        <f>BS!H45</f>
        <v>13069094.725399999</v>
      </c>
      <c r="I45" s="25">
        <f>BS!I45</f>
        <v>0</v>
      </c>
      <c r="J45" s="25">
        <f>BS!J45</f>
        <v>12779348</v>
      </c>
      <c r="K45" s="25">
        <f>BS!K45</f>
        <v>9453049</v>
      </c>
      <c r="L45" s="25">
        <f>BS!L45</f>
        <v>3326299</v>
      </c>
      <c r="M45" s="84"/>
      <c r="N45" s="26">
        <f>BS!N45</f>
        <v>129341594.23379999</v>
      </c>
      <c r="O45" s="24">
        <f>BS!O45</f>
        <v>273617552.71920401</v>
      </c>
      <c r="P45" s="25">
        <f>BS!P45</f>
        <v>209008277</v>
      </c>
      <c r="Q45" s="26">
        <f>BS!Q45</f>
        <v>284669648.098804</v>
      </c>
      <c r="R45" s="24">
        <f>BS!R45</f>
        <v>-3251607.8797399998</v>
      </c>
      <c r="S45" s="71">
        <f>BS!S45</f>
        <v>-2.9672147946591541E-2</v>
      </c>
      <c r="T45" s="72">
        <f>BS!T45</f>
        <v>-4.769833428866508E-2</v>
      </c>
      <c r="U45" s="73"/>
    </row>
    <row r="46" spans="1:21" x14ac:dyDescent="0.2">
      <c r="A46" s="55">
        <v>15</v>
      </c>
      <c r="B46" s="15" t="s">
        <v>271</v>
      </c>
      <c r="C46" s="27">
        <f>BS!C46</f>
        <v>254112714.31</v>
      </c>
      <c r="D46" s="28">
        <f>BS!D46</f>
        <v>207059396.27000001</v>
      </c>
      <c r="E46" s="28">
        <f>BS!E46</f>
        <v>0</v>
      </c>
      <c r="F46" s="29">
        <f>BS!F46</f>
        <v>0</v>
      </c>
      <c r="G46" s="27">
        <f>BS!G46</f>
        <v>234015864.66999999</v>
      </c>
      <c r="H46" s="28">
        <f>BS!H46</f>
        <v>216637563.78</v>
      </c>
      <c r="I46" s="28">
        <f>BS!I46</f>
        <v>0</v>
      </c>
      <c r="J46" s="28">
        <f>BS!J46</f>
        <v>216636845.75999999</v>
      </c>
      <c r="K46" s="28">
        <f>BS!K46</f>
        <v>216636845.75999999</v>
      </c>
      <c r="L46" s="28">
        <f>BS!L46</f>
        <v>0</v>
      </c>
      <c r="M46" s="84"/>
      <c r="N46" s="29">
        <f>BS!N46</f>
        <v>0</v>
      </c>
      <c r="O46" s="27">
        <f>BS!O46</f>
        <v>20096849.640000001</v>
      </c>
      <c r="P46" s="28">
        <f>BS!P46</f>
        <v>16577760</v>
      </c>
      <c r="Q46" s="29">
        <f>BS!Q46</f>
        <v>19850639.050000001</v>
      </c>
      <c r="R46" s="27">
        <f>BS!R46</f>
        <v>2627574.09</v>
      </c>
      <c r="S46" s="69">
        <f>BS!S46</f>
        <v>6.1263714545507192E-2</v>
      </c>
      <c r="T46" s="70">
        <f>BS!T46</f>
        <v>0.8585943283954669</v>
      </c>
      <c r="U46" s="74"/>
    </row>
    <row r="47" spans="1:21" x14ac:dyDescent="0.2">
      <c r="A47" s="55">
        <v>16</v>
      </c>
      <c r="B47" s="12" t="s">
        <v>160</v>
      </c>
      <c r="C47" s="24">
        <f>BS!C47</f>
        <v>243371280.69142899</v>
      </c>
      <c r="D47" s="25">
        <f>BS!D47</f>
        <v>40077812.809999995</v>
      </c>
      <c r="E47" s="25">
        <f>BS!E47</f>
        <v>140382297.73641199</v>
      </c>
      <c r="F47" s="26">
        <f>BS!F47</f>
        <v>-6827649.3974949997</v>
      </c>
      <c r="G47" s="24">
        <f>BS!G47</f>
        <v>173755931.036475</v>
      </c>
      <c r="H47" s="25">
        <f>BS!H47</f>
        <v>151364727.30258399</v>
      </c>
      <c r="I47" s="25">
        <f>BS!I47</f>
        <v>23432963.012584001</v>
      </c>
      <c r="J47" s="25">
        <f>BS!J47</f>
        <v>127931764.29000001</v>
      </c>
      <c r="K47" s="25">
        <f>BS!K47</f>
        <v>65879065.380000003</v>
      </c>
      <c r="L47" s="25">
        <f>BS!L47</f>
        <v>62052698.909999996</v>
      </c>
      <c r="M47" s="84"/>
      <c r="N47" s="26">
        <f>BS!N47</f>
        <v>19240769.387603</v>
      </c>
      <c r="O47" s="24">
        <f>BS!O47</f>
        <v>69615349.370955005</v>
      </c>
      <c r="P47" s="25">
        <f>BS!P47</f>
        <v>111246400</v>
      </c>
      <c r="Q47" s="26">
        <f>BS!Q47</f>
        <v>53172645.760309003</v>
      </c>
      <c r="R47" s="24">
        <f>BS!R47</f>
        <v>-6245942.2618770003</v>
      </c>
      <c r="S47" s="71">
        <f>BS!S47</f>
        <v>-0.10856060751429548</v>
      </c>
      <c r="T47" s="72">
        <f>BS!T47</f>
        <v>-0.3979420667760053</v>
      </c>
    </row>
    <row r="48" spans="1:21" x14ac:dyDescent="0.2">
      <c r="A48" s="55">
        <v>17</v>
      </c>
      <c r="B48" s="15" t="s">
        <v>290</v>
      </c>
      <c r="C48" s="27">
        <f>BS!C48</f>
        <v>199253513.989259</v>
      </c>
      <c r="D48" s="28">
        <f>BS!D48</f>
        <v>36004902.320956998</v>
      </c>
      <c r="E48" s="28">
        <f>BS!E48</f>
        <v>154693303.34299099</v>
      </c>
      <c r="F48" s="29">
        <f>BS!F48</f>
        <v>-2203393.444689</v>
      </c>
      <c r="G48" s="27">
        <f>BS!G48</f>
        <v>170049158.32710001</v>
      </c>
      <c r="H48" s="28">
        <f>BS!H48</f>
        <v>5520358.7668000003</v>
      </c>
      <c r="I48" s="28">
        <f>BS!I48</f>
        <v>0</v>
      </c>
      <c r="J48" s="28">
        <f>BS!J48</f>
        <v>5520358.7293999996</v>
      </c>
      <c r="K48" s="28">
        <f>BS!K48</f>
        <v>151959.60999999999</v>
      </c>
      <c r="L48" s="28">
        <f>BS!L48</f>
        <v>5368399.1194000002</v>
      </c>
      <c r="M48" s="84"/>
      <c r="N48" s="29">
        <f>BS!N48</f>
        <v>156789145.03030002</v>
      </c>
      <c r="O48" s="27">
        <f>BS!O48</f>
        <v>29204355.662159</v>
      </c>
      <c r="P48" s="28">
        <f>BS!P48</f>
        <v>2313500</v>
      </c>
      <c r="Q48" s="29">
        <f>BS!Q48</f>
        <v>31210629.338158999</v>
      </c>
      <c r="R48" s="27">
        <f>BS!R48</f>
        <v>954938.076275</v>
      </c>
      <c r="S48" s="69">
        <f>BS!S48</f>
        <v>1.9359799488430127E-2</v>
      </c>
      <c r="T48" s="70">
        <f>BS!T48</f>
        <v>0.13247063386162911</v>
      </c>
      <c r="U48" s="74"/>
    </row>
    <row r="49" spans="1:21" x14ac:dyDescent="0.2">
      <c r="A49" s="55">
        <v>18</v>
      </c>
      <c r="B49" s="12" t="s">
        <v>273</v>
      </c>
      <c r="C49" s="24">
        <f>BS!C49</f>
        <v>73275579.771599993</v>
      </c>
      <c r="D49" s="25">
        <f>BS!D49</f>
        <v>50211349.969800003</v>
      </c>
      <c r="E49" s="25">
        <f>BS!E49</f>
        <v>1148674.8799999999</v>
      </c>
      <c r="F49" s="26">
        <f>BS!F49</f>
        <v>-28664.400000000001</v>
      </c>
      <c r="G49" s="24">
        <f>BS!G49</f>
        <v>10872052.588500001</v>
      </c>
      <c r="H49" s="25">
        <f>BS!H49</f>
        <v>6385479.6793999998</v>
      </c>
      <c r="I49" s="25">
        <f>BS!I49</f>
        <v>0</v>
      </c>
      <c r="J49" s="25">
        <f>BS!J49</f>
        <v>6385479.6793999998</v>
      </c>
      <c r="K49" s="25">
        <f>BS!K49</f>
        <v>3907865.3898999998</v>
      </c>
      <c r="L49" s="25">
        <f>BS!L49</f>
        <v>2477614.2895</v>
      </c>
      <c r="M49" s="84"/>
      <c r="N49" s="26">
        <f>BS!N49</f>
        <v>0</v>
      </c>
      <c r="O49" s="24">
        <f>BS!O49</f>
        <v>62403527.189999998</v>
      </c>
      <c r="P49" s="25">
        <f>BS!P49</f>
        <v>83160000</v>
      </c>
      <c r="Q49" s="26">
        <f>BS!Q49</f>
        <v>53182089.75</v>
      </c>
      <c r="R49" s="24">
        <f>BS!R49</f>
        <v>-2737659.94</v>
      </c>
      <c r="S49" s="71">
        <f>BS!S49</f>
        <v>-0.15159934791350632</v>
      </c>
      <c r="T49" s="72">
        <f>BS!T49</f>
        <v>-0.1714127133604269</v>
      </c>
    </row>
    <row r="50" spans="1:21" x14ac:dyDescent="0.2">
      <c r="A50" s="55">
        <v>19</v>
      </c>
      <c r="B50" s="15" t="s">
        <v>165</v>
      </c>
      <c r="C50" s="27">
        <f>BS!C50</f>
        <v>16281578.939999999</v>
      </c>
      <c r="D50" s="28">
        <f>BS!D50</f>
        <v>11759407.17</v>
      </c>
      <c r="E50" s="28">
        <f>BS!E50</f>
        <v>5700</v>
      </c>
      <c r="F50" s="29">
        <f>BS!F50</f>
        <v>0</v>
      </c>
      <c r="G50" s="27">
        <f>BS!G50</f>
        <v>8929294.6500000004</v>
      </c>
      <c r="H50" s="28">
        <f>BS!H50</f>
        <v>6089198.1299999999</v>
      </c>
      <c r="I50" s="28">
        <f>BS!I50</f>
        <v>495317.52</v>
      </c>
      <c r="J50" s="28">
        <f>BS!J50</f>
        <v>5593880.6100000003</v>
      </c>
      <c r="K50" s="28">
        <f>BS!K50</f>
        <v>4136052.8</v>
      </c>
      <c r="L50" s="28">
        <f>BS!L50</f>
        <v>1457827.81</v>
      </c>
      <c r="M50" s="84"/>
      <c r="N50" s="29">
        <f>BS!N50</f>
        <v>0</v>
      </c>
      <c r="O50" s="27">
        <f>BS!O50</f>
        <v>7352284.0800000001</v>
      </c>
      <c r="P50" s="28">
        <f>BS!P50</f>
        <v>6625005</v>
      </c>
      <c r="Q50" s="29">
        <f>BS!Q50</f>
        <v>7129086.54</v>
      </c>
      <c r="R50" s="27">
        <f>BS!R50</f>
        <v>-540886.22629999998</v>
      </c>
      <c r="S50" s="69">
        <f>BS!S50</f>
        <v>-0.12170220995283028</v>
      </c>
      <c r="T50" s="70">
        <f>BS!T50</f>
        <v>-0.28474041964062152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topLeftCell="A4" zoomScaleNormal="100" zoomScaleSheetLayoutView="100" workbookViewId="0">
      <selection activeCell="L12" sqref="L12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46112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0.38752415058133849</v>
      </c>
      <c r="D7" s="14">
        <f>IFERROR(H32/ABS(H$31),0)</f>
        <v>0.400810384184492</v>
      </c>
      <c r="E7" s="14">
        <f>IFERROR(I32/ABS(I$31),0)</f>
        <v>0.53572384565385978</v>
      </c>
      <c r="F7" s="14">
        <f t="shared" ref="F7:F20" si="2">IFERROR(O32/ABS(O$31),0)</f>
        <v>0.50039782194001248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0.36755759406059796</v>
      </c>
      <c r="D8" s="17">
        <f t="shared" ref="D8:E8" si="3">IFERROR(H33/ABS(H$31),0)</f>
        <v>0.33092865783193731</v>
      </c>
      <c r="E8" s="17">
        <f t="shared" si="3"/>
        <v>0.32319263515465901</v>
      </c>
      <c r="F8" s="17">
        <f t="shared" si="2"/>
        <v>0.36932587650659171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5.7531804148809942E-2</v>
      </c>
      <c r="D9" s="14">
        <f t="shared" ref="D9:E9" si="4">IFERROR(H34/ABS(H$31),0)</f>
        <v>6.9353872229594118E-2</v>
      </c>
      <c r="E9" s="14">
        <f t="shared" si="4"/>
        <v>3.2310405159574632E-2</v>
      </c>
      <c r="F9" s="14">
        <f t="shared" si="2"/>
        <v>3.6228647082009909E-2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4.7658192524510298E-2</v>
      </c>
      <c r="D10" s="17">
        <f t="shared" ref="D10:E10" si="5">IFERROR(H35/ABS(H$31),0)</f>
        <v>3.3463108606995667E-2</v>
      </c>
      <c r="E10" s="17">
        <f t="shared" si="5"/>
        <v>1.8268340923897296E-2</v>
      </c>
      <c r="F10" s="17">
        <f t="shared" si="2"/>
        <v>3.1495338221096153E-2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3.6185056792413454E-2</v>
      </c>
      <c r="D11" s="14">
        <f t="shared" ref="D11:E11" si="6">IFERROR(H36/ABS(H$31),0)</f>
        <v>6.9474206915131731E-2</v>
      </c>
      <c r="E11" s="14">
        <f t="shared" si="6"/>
        <v>5.0753822761928344E-2</v>
      </c>
      <c r="F11" s="14">
        <f t="shared" si="2"/>
        <v>2.331811220250251E-2</v>
      </c>
    </row>
    <row r="12" spans="1:6" x14ac:dyDescent="0.2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2.109463554385968E-2</v>
      </c>
      <c r="D12" s="17">
        <f t="shared" ref="D12:E12" si="7">IFERROR(H37/ABS(H$31),0)</f>
        <v>1.3569311630644213E-2</v>
      </c>
      <c r="E12" s="17">
        <f t="shared" si="7"/>
        <v>5.9944410340006162E-3</v>
      </c>
      <c r="F12" s="17">
        <f t="shared" si="2"/>
        <v>1.0735406172188829E-2</v>
      </c>
    </row>
    <row r="13" spans="1:6" x14ac:dyDescent="0.2">
      <c r="A13" s="54">
        <f t="shared" si="0"/>
        <v>7</v>
      </c>
      <c r="B13" s="12" t="str">
        <f>BS!B13</f>
        <v>ტერა ბანკი</v>
      </c>
      <c r="C13" s="13">
        <f t="shared" si="1"/>
        <v>2.0227507382742673E-2</v>
      </c>
      <c r="D13" s="14">
        <f t="shared" ref="D13:E13" si="8">IFERROR(H38/ABS(H$31),0)</f>
        <v>1.5627774095657711E-2</v>
      </c>
      <c r="E13" s="14">
        <f t="shared" si="8"/>
        <v>3.079053580264648E-3</v>
      </c>
      <c r="F13" s="14">
        <f t="shared" si="2"/>
        <v>8.9313155882141462E-3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1.7888035716411621E-2</v>
      </c>
      <c r="D14" s="17">
        <f t="shared" ref="D14:E14" si="9">IFERROR(H39/ABS(H$31),0)</f>
        <v>1.4040192187064643E-2</v>
      </c>
      <c r="E14" s="17">
        <f t="shared" si="9"/>
        <v>3.9129321018058529E-3</v>
      </c>
      <c r="F14" s="17">
        <f t="shared" si="2"/>
        <v>6.6704445092492055E-3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1.0603086506976276E-2</v>
      </c>
      <c r="D15" s="14">
        <f t="shared" ref="D15:E15" si="10">IFERROR(H40/ABS(H$31),0)</f>
        <v>1.0236556113170129E-2</v>
      </c>
      <c r="E15" s="14">
        <f t="shared" si="10"/>
        <v>2.1016425973520927E-4</v>
      </c>
      <c r="F15" s="14">
        <f t="shared" si="2"/>
        <v>6.7658791980579648E-3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6.2765988126148291E-3</v>
      </c>
      <c r="D16" s="17">
        <f t="shared" ref="D16:E16" si="11">IFERROR(H41/ABS(H$31),0)</f>
        <v>2.1400936462552214E-2</v>
      </c>
      <c r="E16" s="17">
        <f t="shared" si="11"/>
        <v>4.0838494966231893E-3</v>
      </c>
      <c r="F16" s="17">
        <f t="shared" si="2"/>
        <v>5.466680557681204E-3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6.1870686366844972E-3</v>
      </c>
      <c r="D17" s="14">
        <f t="shared" ref="D17:E17" si="12">IFERROR(H42/ABS(H$31),0)</f>
        <v>4.0117722970601363E-3</v>
      </c>
      <c r="E17" s="14">
        <f t="shared" si="12"/>
        <v>7.1849246411836087E-4</v>
      </c>
      <c r="F17" s="14">
        <f t="shared" si="2"/>
        <v>4.5555242181768447E-3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5.8372248931067303E-3</v>
      </c>
      <c r="D18" s="17">
        <f t="shared" ref="D18:E18" si="13">IFERROR(H43/ABS(H$31),0)</f>
        <v>4.3367928512385535E-3</v>
      </c>
      <c r="E18" s="17">
        <f t="shared" si="13"/>
        <v>3.5382259797297304E-3</v>
      </c>
      <c r="F18" s="17">
        <f t="shared" si="2"/>
        <v>4.4913701365160656E-3</v>
      </c>
    </row>
    <row r="19" spans="1:22" x14ac:dyDescent="0.2">
      <c r="A19" s="54">
        <f t="shared" si="0"/>
        <v>13</v>
      </c>
      <c r="B19" s="12" t="str">
        <f>BS!B19</f>
        <v>ზირაათ ბანკი</v>
      </c>
      <c r="C19" s="13">
        <f t="shared" si="1"/>
        <v>4.1287707975123855E-3</v>
      </c>
      <c r="D19" s="14">
        <f t="shared" ref="D19:E19" si="14">IFERROR(H44/ABS(H$31),0)</f>
        <v>3.5909026950157177E-3</v>
      </c>
      <c r="E19" s="14">
        <f t="shared" si="14"/>
        <v>4.8338884392130944E-3</v>
      </c>
      <c r="F19" s="14">
        <f t="shared" si="2"/>
        <v>1.8973109085670562E-3</v>
      </c>
    </row>
    <row r="20" spans="1:22" x14ac:dyDescent="0.2">
      <c r="A20" s="55">
        <f t="shared" si="0"/>
        <v>14</v>
      </c>
      <c r="B20" s="15" t="str">
        <f>BS!B20</f>
        <v>ვი–თი–ბი ბანკი</v>
      </c>
      <c r="C20" s="16">
        <f t="shared" si="1"/>
        <v>4.028941546678824E-3</v>
      </c>
      <c r="D20" s="17">
        <f t="shared" ref="D20:E20" si="15">IFERROR(H45/ABS(H$31),0)</f>
        <v>9.9972288485130032E-6</v>
      </c>
      <c r="E20" s="17">
        <f t="shared" si="15"/>
        <v>1.3262232234303747E-6</v>
      </c>
      <c r="F20" s="17">
        <f t="shared" si="2"/>
        <v>-3.6357574568299188E-3</v>
      </c>
    </row>
    <row r="21" spans="1:22" x14ac:dyDescent="0.2">
      <c r="A21" s="54">
        <f t="shared" ref="A21:A25" si="16">A46</f>
        <v>15</v>
      </c>
      <c r="B21" s="12" t="str">
        <f>BS!B21</f>
        <v>პეივბანკი</v>
      </c>
      <c r="C21" s="13">
        <f t="shared" ref="C21:C25" si="17">IFERROR(C46/C$31,0)</f>
        <v>2.3499306319030794E-3</v>
      </c>
      <c r="D21" s="14">
        <f t="shared" ref="D21:D24" si="18">IFERROR(H46/ABS(H$31),0)</f>
        <v>8.2272269618301761E-4</v>
      </c>
      <c r="E21" s="14">
        <f t="shared" ref="E21:E24" si="19">IFERROR(I46/ABS(I$31),0)</f>
        <v>1.3539980610219006E-2</v>
      </c>
      <c r="F21" s="14">
        <f t="shared" ref="F21:F24" si="20">IFERROR(O46/ABS(O$31),0)</f>
        <v>2.9379994281027726E-3</v>
      </c>
    </row>
    <row r="22" spans="1:22" x14ac:dyDescent="0.2">
      <c r="A22" s="55">
        <f t="shared" si="16"/>
        <v>16</v>
      </c>
      <c r="B22" s="15" t="str">
        <f>BS!B22</f>
        <v>სილქ ბანკი</v>
      </c>
      <c r="C22" s="16">
        <f t="shared" si="17"/>
        <v>2.2505982393489607E-3</v>
      </c>
      <c r="D22" s="17">
        <f t="shared" si="18"/>
        <v>2.4435816080005902E-3</v>
      </c>
      <c r="E22" s="17">
        <f t="shared" si="19"/>
        <v>4.4810218296835707E-4</v>
      </c>
      <c r="F22" s="17">
        <f t="shared" si="20"/>
        <v>-6.9838467593344115E-3</v>
      </c>
    </row>
    <row r="23" spans="1:22" x14ac:dyDescent="0.2">
      <c r="A23" s="54">
        <f t="shared" si="16"/>
        <v>17</v>
      </c>
      <c r="B23" s="12" t="str">
        <f>BS!B23</f>
        <v>მიკრობანკი ემბისი</v>
      </c>
      <c r="C23" s="13">
        <f t="shared" si="17"/>
        <v>1.8426151454447801E-3</v>
      </c>
      <c r="D23" s="14">
        <f t="shared" si="18"/>
        <v>4.763171138742894E-3</v>
      </c>
      <c r="E23" s="14">
        <f t="shared" si="19"/>
        <v>-7.00634957499793E-4</v>
      </c>
      <c r="F23" s="14">
        <f t="shared" si="20"/>
        <v>1.0677558180555479E-3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6.7762264451544699E-4</v>
      </c>
      <c r="D24" s="17">
        <f t="shared" si="18"/>
        <v>1.016539263398415E-3</v>
      </c>
      <c r="E24" s="17">
        <f t="shared" si="19"/>
        <v>-8.5305300025668789E-5</v>
      </c>
      <c r="F24" s="17">
        <f t="shared" si="20"/>
        <v>-3.0610909769093783E-3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1.5056539453661022E-4</v>
      </c>
      <c r="D25" s="14">
        <f t="shared" ref="D25" si="21">IFERROR(H50/ABS(H$31),0)</f>
        <v>9.9519964271075728E-5</v>
      </c>
      <c r="E25" s="14">
        <f t="shared" ref="E25" si="22">IFERROR(I50/ABS(I$31),0)</f>
        <v>1.7643423170479643E-4</v>
      </c>
      <c r="F25" s="14">
        <f t="shared" ref="F25" si="23">IFERROR(O50/ABS(O$31),0)</f>
        <v>-6.0478729394765297E-4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1.0000000000000067</v>
      </c>
      <c r="D26" s="20">
        <f t="shared" ref="D26:F26" si="24">SUM(D7:D25)</f>
        <v>0.99999999999999878</v>
      </c>
      <c r="E26" s="20">
        <f t="shared" si="24"/>
        <v>0.99999999999999967</v>
      </c>
      <c r="F26" s="20">
        <f t="shared" si="24"/>
        <v>1.0000000000000011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2026 წლის 3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108136261921.99899</v>
      </c>
      <c r="D31" s="131">
        <v>2697471975.7912698</v>
      </c>
      <c r="E31" s="131">
        <v>2290833270.69028</v>
      </c>
      <c r="F31" s="131">
        <v>-1276278813.8368599</v>
      </c>
      <c r="G31" s="131">
        <v>-865908077.99526906</v>
      </c>
      <c r="H31" s="131">
        <v>1421193161.9544098</v>
      </c>
      <c r="I31" s="131">
        <v>218892261.02459401</v>
      </c>
      <c r="J31" s="131">
        <v>158264380.78819999</v>
      </c>
      <c r="K31" s="131">
        <v>-673031183.486763</v>
      </c>
      <c r="L31" s="131">
        <v>-253953704.771097</v>
      </c>
      <c r="M31" s="131">
        <v>-114959025.886839</v>
      </c>
      <c r="N31" s="131">
        <v>1052280431.2964739</v>
      </c>
      <c r="O31" s="131">
        <v>894341253.05353403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41905413048.3638</v>
      </c>
      <c r="D32" s="27">
        <v>1042247768.85322</v>
      </c>
      <c r="E32" s="28">
        <v>867357073.16977096</v>
      </c>
      <c r="F32" s="28">
        <v>-472618791.6099</v>
      </c>
      <c r="G32" s="28">
        <v>-327429917.20990002</v>
      </c>
      <c r="H32" s="29">
        <v>569628977.24331999</v>
      </c>
      <c r="I32" s="28">
        <v>117265803.859964</v>
      </c>
      <c r="J32" s="28">
        <v>72846516.228200004</v>
      </c>
      <c r="K32" s="28">
        <v>-210504037.78999999</v>
      </c>
      <c r="L32" s="29">
        <v>-13511187.014766</v>
      </c>
      <c r="M32" s="28">
        <v>-31013680.819466997</v>
      </c>
      <c r="N32" s="28">
        <v>525104109.409087</v>
      </c>
      <c r="O32" s="29">
        <v>447526415.09908998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39746304262.756599</v>
      </c>
      <c r="D33" s="24">
        <v>914791077.9418</v>
      </c>
      <c r="E33" s="25">
        <v>775302450.09089994</v>
      </c>
      <c r="F33" s="25">
        <v>-444477532.33630002</v>
      </c>
      <c r="G33" s="25">
        <v>-297368902.1196</v>
      </c>
      <c r="H33" s="26">
        <v>470313545.60549998</v>
      </c>
      <c r="I33" s="25">
        <v>70744366.655499995</v>
      </c>
      <c r="J33" s="25">
        <v>58361672.799999997</v>
      </c>
      <c r="K33" s="25">
        <v>-205555861.7071</v>
      </c>
      <c r="L33" s="26">
        <v>-41326922.190499999</v>
      </c>
      <c r="M33" s="25">
        <v>-42070159.913799994</v>
      </c>
      <c r="N33" s="25">
        <v>386916463.50119996</v>
      </c>
      <c r="O33" s="26">
        <v>330303367.18000001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6221274242.2808599</v>
      </c>
      <c r="D34" s="27">
        <v>196232203.81999999</v>
      </c>
      <c r="E34" s="28">
        <v>171955010.27000001</v>
      </c>
      <c r="F34" s="28">
        <v>-97666954.852240995</v>
      </c>
      <c r="G34" s="28">
        <v>-77243167.131999999</v>
      </c>
      <c r="H34" s="29">
        <v>98565248.967758998</v>
      </c>
      <c r="I34" s="28">
        <v>7072497.6399999997</v>
      </c>
      <c r="J34" s="28">
        <v>7025668.5199999996</v>
      </c>
      <c r="K34" s="28">
        <v>-69725737.239999995</v>
      </c>
      <c r="L34" s="29">
        <v>-52630620.719999999</v>
      </c>
      <c r="M34" s="28">
        <v>-8478565.1400000006</v>
      </c>
      <c r="N34" s="28">
        <v>37456063.107758999</v>
      </c>
      <c r="O34" s="29">
        <v>32400773.627758998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5153578789.5594997</v>
      </c>
      <c r="D35" s="24">
        <v>113822174.01000001</v>
      </c>
      <c r="E35" s="25">
        <v>97615898.290000007</v>
      </c>
      <c r="F35" s="25">
        <v>-66264632.880000003</v>
      </c>
      <c r="G35" s="25">
        <v>-54510242.710000001</v>
      </c>
      <c r="H35" s="26">
        <v>47557541.130000003</v>
      </c>
      <c r="I35" s="25">
        <v>3998798.45</v>
      </c>
      <c r="J35" s="25">
        <v>6448119.9199999999</v>
      </c>
      <c r="K35" s="25">
        <v>-24393354.649999999</v>
      </c>
      <c r="L35" s="26">
        <v>-13326091.09</v>
      </c>
      <c r="M35" s="25">
        <v>-1200453.99</v>
      </c>
      <c r="N35" s="25">
        <v>33030996.050000008</v>
      </c>
      <c r="O35" s="26">
        <v>28167580.25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3912916778.9668298</v>
      </c>
      <c r="D36" s="27">
        <v>173907816.97999099</v>
      </c>
      <c r="E36" s="28">
        <v>158568824.629994</v>
      </c>
      <c r="F36" s="28">
        <v>-75171549.180000007</v>
      </c>
      <c r="G36" s="28">
        <v>-33652226.479999997</v>
      </c>
      <c r="H36" s="29">
        <v>98736267.799990982</v>
      </c>
      <c r="I36" s="28">
        <v>11109619.02</v>
      </c>
      <c r="J36" s="28">
        <v>3355436.75</v>
      </c>
      <c r="K36" s="28">
        <v>-60399201.399999999</v>
      </c>
      <c r="L36" s="29">
        <v>-51132827.859999999</v>
      </c>
      <c r="M36" s="28">
        <v>-21868703.313963007</v>
      </c>
      <c r="N36" s="28">
        <v>25734736.626027975</v>
      </c>
      <c r="O36" s="29">
        <v>20854349.686028998</v>
      </c>
    </row>
    <row r="37" spans="1:16" x14ac:dyDescent="0.2">
      <c r="A37" s="54">
        <f>BS!A37</f>
        <v>6</v>
      </c>
      <c r="B37" s="12" t="str">
        <f>BS!B37</f>
        <v>პროკრედიტ ბანკი</v>
      </c>
      <c r="C37" s="68">
        <v>2281095034.3199201</v>
      </c>
      <c r="D37" s="24">
        <v>40064101.192599997</v>
      </c>
      <c r="E37" s="25">
        <v>33692108.582900003</v>
      </c>
      <c r="F37" s="25">
        <v>-20779488.2907</v>
      </c>
      <c r="G37" s="25">
        <v>-15183110.231899999</v>
      </c>
      <c r="H37" s="26">
        <v>19284612.901899997</v>
      </c>
      <c r="I37" s="25">
        <v>1312136.7515110001</v>
      </c>
      <c r="J37" s="25">
        <v>2889413.99</v>
      </c>
      <c r="K37" s="25">
        <v>-17223944.854100998</v>
      </c>
      <c r="L37" s="26">
        <v>-12420374.868926</v>
      </c>
      <c r="M37" s="25">
        <v>4165577.3451000005</v>
      </c>
      <c r="N37" s="25">
        <v>11029815.378073998</v>
      </c>
      <c r="O37" s="26">
        <v>9601116.6080740001</v>
      </c>
    </row>
    <row r="38" spans="1:16" x14ac:dyDescent="0.2">
      <c r="A38" s="55">
        <f>BS!A38</f>
        <v>7</v>
      </c>
      <c r="B38" s="15" t="str">
        <f>BS!B38</f>
        <v>ტერა ბანკი</v>
      </c>
      <c r="C38" s="67">
        <v>2187327036.3694301</v>
      </c>
      <c r="D38" s="27">
        <v>56378862</v>
      </c>
      <c r="E38" s="28">
        <v>50443709.025159001</v>
      </c>
      <c r="F38" s="28">
        <v>-34168776.318682998</v>
      </c>
      <c r="G38" s="28">
        <v>-24809532.650000002</v>
      </c>
      <c r="H38" s="29">
        <v>22210085.681317002</v>
      </c>
      <c r="I38" s="28">
        <v>673981</v>
      </c>
      <c r="J38" s="28">
        <v>632863</v>
      </c>
      <c r="K38" s="28">
        <v>-13709635.34698</v>
      </c>
      <c r="L38" s="29">
        <v>-12192079.733251</v>
      </c>
      <c r="M38" s="28">
        <v>-624429.97348599997</v>
      </c>
      <c r="N38" s="28">
        <v>9393575.9745800011</v>
      </c>
      <c r="O38" s="29">
        <v>7987643.9745800002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1934345315.4999599</v>
      </c>
      <c r="D39" s="24">
        <v>32932967.726503</v>
      </c>
      <c r="E39" s="25">
        <v>27327090.54115</v>
      </c>
      <c r="F39" s="25">
        <v>-12979142.597720999</v>
      </c>
      <c r="G39" s="25">
        <v>-11359573.9486</v>
      </c>
      <c r="H39" s="26">
        <v>19953825.128782</v>
      </c>
      <c r="I39" s="25">
        <v>856510.55500000005</v>
      </c>
      <c r="J39" s="25">
        <v>2428220.62</v>
      </c>
      <c r="K39" s="25">
        <v>-12487036.581196999</v>
      </c>
      <c r="L39" s="26">
        <v>-8918502.9680780005</v>
      </c>
      <c r="M39" s="25">
        <v>-3224837.7457670001</v>
      </c>
      <c r="N39" s="25">
        <v>7810484.4149369998</v>
      </c>
      <c r="O39" s="26">
        <v>5965653.7008260004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1146578139.7</v>
      </c>
      <c r="D40" s="27">
        <v>25076335.27</v>
      </c>
      <c r="E40" s="28">
        <v>23936396.559999999</v>
      </c>
      <c r="F40" s="28">
        <v>-10528211.720000001</v>
      </c>
      <c r="G40" s="28">
        <v>-5075903.01</v>
      </c>
      <c r="H40" s="29">
        <v>14548123.549999999</v>
      </c>
      <c r="I40" s="28">
        <v>46003.33</v>
      </c>
      <c r="J40" s="28">
        <v>785891.3</v>
      </c>
      <c r="K40" s="28">
        <v>-7440501.7699999996</v>
      </c>
      <c r="L40" s="29">
        <v>-6336917.6900000004</v>
      </c>
      <c r="M40" s="28">
        <v>-717078.98</v>
      </c>
      <c r="N40" s="28">
        <v>7494126.879999999</v>
      </c>
      <c r="O40" s="29">
        <v>6051004.8799999999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678727933.18022501</v>
      </c>
      <c r="D41" s="24">
        <v>43507689.380000003</v>
      </c>
      <c r="E41" s="25">
        <v>39299222.32</v>
      </c>
      <c r="F41" s="25">
        <v>-13092824.82</v>
      </c>
      <c r="G41" s="25">
        <v>-558384.89</v>
      </c>
      <c r="H41" s="26">
        <v>30414864.560000002</v>
      </c>
      <c r="I41" s="25">
        <v>893923.05</v>
      </c>
      <c r="J41" s="25">
        <v>-173085.82</v>
      </c>
      <c r="K41" s="25">
        <v>-15190400.58</v>
      </c>
      <c r="L41" s="26">
        <v>-17536401.050000001</v>
      </c>
      <c r="M41" s="25">
        <v>-6767116.0899999999</v>
      </c>
      <c r="N41" s="25">
        <v>6111347.4200000018</v>
      </c>
      <c r="O41" s="26">
        <v>4889077.9400000004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669046474.62590003</v>
      </c>
      <c r="D42" s="27">
        <v>14379664.220000001</v>
      </c>
      <c r="E42" s="28">
        <v>10306077.66</v>
      </c>
      <c r="F42" s="28">
        <v>-8678160.8640999999</v>
      </c>
      <c r="G42" s="28">
        <v>-7226785.8627999993</v>
      </c>
      <c r="H42" s="29">
        <v>5701503.3559000008</v>
      </c>
      <c r="I42" s="28">
        <v>157272.44</v>
      </c>
      <c r="J42" s="28">
        <v>2340782.86</v>
      </c>
      <c r="K42" s="28">
        <v>-7473833.4000000004</v>
      </c>
      <c r="L42" s="29">
        <v>-4374201.55</v>
      </c>
      <c r="M42" s="28">
        <v>2979517.8617000002</v>
      </c>
      <c r="N42" s="28">
        <v>4306819.6676000012</v>
      </c>
      <c r="O42" s="29">
        <v>4074193.2376000001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631215679.93860197</v>
      </c>
      <c r="D43" s="24">
        <v>11497719.540299</v>
      </c>
      <c r="E43" s="25">
        <v>8123026.423064</v>
      </c>
      <c r="F43" s="25">
        <v>-5334299.1953060003</v>
      </c>
      <c r="G43" s="25">
        <v>-4457490.7682739999</v>
      </c>
      <c r="H43" s="26">
        <v>6163420.3449929999</v>
      </c>
      <c r="I43" s="25">
        <v>774490.28471899999</v>
      </c>
      <c r="J43" s="25">
        <v>94398.6</v>
      </c>
      <c r="K43" s="25">
        <v>-2033526.108972</v>
      </c>
      <c r="L43" s="26">
        <v>-1121125.464253</v>
      </c>
      <c r="M43" s="25">
        <v>-142577.52374400001</v>
      </c>
      <c r="N43" s="25">
        <v>4899717.3569959998</v>
      </c>
      <c r="O43" s="26">
        <v>4016817.5958190002</v>
      </c>
    </row>
    <row r="44" spans="1:16" x14ac:dyDescent="0.2">
      <c r="A44" s="55">
        <f>BS!A44</f>
        <v>13</v>
      </c>
      <c r="B44" s="15" t="str">
        <f>BS!B44</f>
        <v>ზირაათ ბანკი</v>
      </c>
      <c r="C44" s="67">
        <v>446469840.3757</v>
      </c>
      <c r="D44" s="27">
        <v>8610476.8653999995</v>
      </c>
      <c r="E44" s="28">
        <v>7654811.3254000004</v>
      </c>
      <c r="F44" s="28">
        <v>-3507110.51</v>
      </c>
      <c r="G44" s="28">
        <v>-3101034.3200000003</v>
      </c>
      <c r="H44" s="29">
        <v>5103366.3553999998</v>
      </c>
      <c r="I44" s="28">
        <v>1058100.77</v>
      </c>
      <c r="J44" s="28">
        <v>456472.29</v>
      </c>
      <c r="K44" s="28">
        <v>-3465525.87</v>
      </c>
      <c r="L44" s="29">
        <v>-1891775.88</v>
      </c>
      <c r="M44" s="28">
        <v>-1208511.0599999998</v>
      </c>
      <c r="N44" s="28">
        <v>2003079.4154000001</v>
      </c>
      <c r="O44" s="29">
        <v>1696843.4154000001</v>
      </c>
    </row>
    <row r="45" spans="1:16" x14ac:dyDescent="0.2">
      <c r="A45" s="54">
        <f>BS!A45</f>
        <v>14</v>
      </c>
      <c r="B45" s="12" t="str">
        <f>BS!B45</f>
        <v>ვი–თი–ბი ბანკი</v>
      </c>
      <c r="C45" s="68">
        <v>435674678.36008501</v>
      </c>
      <c r="D45" s="24">
        <v>2604152.0432779999</v>
      </c>
      <c r="E45" s="25">
        <v>2599268.7504659998</v>
      </c>
      <c r="F45" s="25">
        <v>-2589944.0499999998</v>
      </c>
      <c r="G45" s="25">
        <v>-216430.05</v>
      </c>
      <c r="H45" s="26">
        <v>14207.993278000038</v>
      </c>
      <c r="I45" s="25">
        <v>290.3</v>
      </c>
      <c r="J45" s="25">
        <v>0</v>
      </c>
      <c r="K45" s="25">
        <v>-2972659.95</v>
      </c>
      <c r="L45" s="26">
        <v>-194604.120968</v>
      </c>
      <c r="M45" s="25">
        <v>-3104228.7520500002</v>
      </c>
      <c r="N45" s="25">
        <v>-3284624.8797400002</v>
      </c>
      <c r="O45" s="26">
        <v>-3251607.8797399998</v>
      </c>
      <c r="P45" s="73"/>
    </row>
    <row r="46" spans="1:16" x14ac:dyDescent="0.2">
      <c r="A46" s="55">
        <f>BS!A46</f>
        <v>15</v>
      </c>
      <c r="B46" s="15" t="str">
        <f>BS!B46</f>
        <v>პეივბანკი</v>
      </c>
      <c r="C46" s="67">
        <v>254112714.31</v>
      </c>
      <c r="D46" s="27">
        <v>1169247.8700000001</v>
      </c>
      <c r="E46" s="28">
        <v>0</v>
      </c>
      <c r="F46" s="28">
        <v>0</v>
      </c>
      <c r="G46" s="28">
        <v>0</v>
      </c>
      <c r="H46" s="29">
        <v>1169247.8700000001</v>
      </c>
      <c r="I46" s="28">
        <v>2963796.97</v>
      </c>
      <c r="J46" s="28">
        <v>250935.04000000001</v>
      </c>
      <c r="K46" s="28">
        <v>-1792484.03</v>
      </c>
      <c r="L46" s="29">
        <v>1460379.59</v>
      </c>
      <c r="M46" s="28">
        <v>0</v>
      </c>
      <c r="N46" s="28">
        <v>2629627.46</v>
      </c>
      <c r="O46" s="29">
        <v>2627574.09</v>
      </c>
      <c r="P46" s="74"/>
    </row>
    <row r="47" spans="1:16" x14ac:dyDescent="0.2">
      <c r="A47" s="54">
        <f>BS!A47</f>
        <v>16</v>
      </c>
      <c r="B47" s="12" t="str">
        <f>BS!B47</f>
        <v>სილქ ბანკი</v>
      </c>
      <c r="C47" s="68">
        <v>243371280.69142899</v>
      </c>
      <c r="D47" s="24">
        <v>7803569.5914829997</v>
      </c>
      <c r="E47" s="25">
        <v>6832636.0714830002</v>
      </c>
      <c r="F47" s="25">
        <v>-4330768.1195149999</v>
      </c>
      <c r="G47" s="25">
        <v>-3658717.763795</v>
      </c>
      <c r="H47" s="26">
        <v>3472801.4719679998</v>
      </c>
      <c r="I47" s="25">
        <v>98086.1</v>
      </c>
      <c r="J47" s="25">
        <v>200559.76</v>
      </c>
      <c r="K47" s="25">
        <v>-9496916.5564559996</v>
      </c>
      <c r="L47" s="26">
        <v>-8850222.6688119993</v>
      </c>
      <c r="M47" s="25">
        <v>-861140.38857900002</v>
      </c>
      <c r="N47" s="25">
        <v>-6238561.5854229992</v>
      </c>
      <c r="O47" s="26">
        <v>-6245942.2618770003</v>
      </c>
      <c r="P47" s="73"/>
    </row>
    <row r="48" spans="1:16" x14ac:dyDescent="0.2">
      <c r="A48" s="55">
        <f>BS!A48</f>
        <v>17</v>
      </c>
      <c r="B48" s="15" t="str">
        <f>BS!B48</f>
        <v>მიკრობანკი ემბისი</v>
      </c>
      <c r="C48" s="67">
        <v>199253513.989259</v>
      </c>
      <c r="D48" s="27">
        <v>10820461.59</v>
      </c>
      <c r="E48" s="28">
        <v>9797280.9000000004</v>
      </c>
      <c r="F48" s="28">
        <v>-4051075.3383999998</v>
      </c>
      <c r="G48" s="28">
        <v>-43613.578399999999</v>
      </c>
      <c r="H48" s="29">
        <v>6769386.2516000001</v>
      </c>
      <c r="I48" s="28">
        <v>-153363.57</v>
      </c>
      <c r="J48" s="28">
        <v>67304.3</v>
      </c>
      <c r="K48" s="28">
        <v>-4095354.945057</v>
      </c>
      <c r="L48" s="29">
        <v>-4805305.3025420001</v>
      </c>
      <c r="M48" s="28">
        <v>-799142.87278400012</v>
      </c>
      <c r="N48" s="28">
        <v>1164938.0762739999</v>
      </c>
      <c r="O48" s="29">
        <v>954938.076275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73275579.771599993</v>
      </c>
      <c r="D49" s="24">
        <v>1482797.57</v>
      </c>
      <c r="E49" s="25">
        <v>22386.080000000002</v>
      </c>
      <c r="F49" s="25">
        <v>-38098.92</v>
      </c>
      <c r="G49" s="25">
        <v>-13045.27</v>
      </c>
      <c r="H49" s="26">
        <v>1444698.6500000001</v>
      </c>
      <c r="I49" s="25">
        <v>-18672.669999999998</v>
      </c>
      <c r="J49" s="25">
        <v>105038.59</v>
      </c>
      <c r="K49" s="25">
        <v>-4215819.03</v>
      </c>
      <c r="L49" s="26">
        <v>-4163402.26</v>
      </c>
      <c r="M49" s="25">
        <v>-18956.329999999998</v>
      </c>
      <c r="N49" s="25">
        <v>-2737659.9399999995</v>
      </c>
      <c r="O49" s="26">
        <v>-2737659.94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16281578.939999999</v>
      </c>
      <c r="D50" s="27">
        <v>142889.32670000001</v>
      </c>
      <c r="E50" s="28">
        <v>0</v>
      </c>
      <c r="F50" s="28">
        <v>-1452.2339999999999</v>
      </c>
      <c r="G50" s="28">
        <v>0</v>
      </c>
      <c r="H50" s="29">
        <v>141437.09270000001</v>
      </c>
      <c r="I50" s="28">
        <v>38620.087899999999</v>
      </c>
      <c r="J50" s="28">
        <v>148172.04</v>
      </c>
      <c r="K50" s="28">
        <v>-855351.67689999996</v>
      </c>
      <c r="L50" s="29">
        <v>-681521.929</v>
      </c>
      <c r="M50" s="28">
        <v>-4538.2</v>
      </c>
      <c r="N50" s="28">
        <v>-544623.03629999992</v>
      </c>
      <c r="O50" s="29">
        <v>-540886.22629999998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46112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0.38752415058133849</v>
      </c>
      <c r="D7" s="31">
        <f>IS!D7</f>
        <v>0.400810384184492</v>
      </c>
      <c r="E7" s="31">
        <f>IS!E7</f>
        <v>0.53572384565385978</v>
      </c>
      <c r="F7" s="32">
        <f>IS!F7</f>
        <v>0.50039782194001248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0.36755759406059796</v>
      </c>
      <c r="D8" s="34">
        <f>IS!D8</f>
        <v>0.33092865783193731</v>
      </c>
      <c r="E8" s="34">
        <f>IS!E8</f>
        <v>0.32319263515465901</v>
      </c>
      <c r="F8" s="35">
        <f>IS!F8</f>
        <v>0.36932587650659171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5.7531804148809942E-2</v>
      </c>
      <c r="D9" s="31">
        <f>IS!D9</f>
        <v>6.9353872229594118E-2</v>
      </c>
      <c r="E9" s="31">
        <f>IS!E9</f>
        <v>3.2310405159574632E-2</v>
      </c>
      <c r="F9" s="32">
        <f>IS!F9</f>
        <v>3.6228647082009909E-2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4.7658192524510298E-2</v>
      </c>
      <c r="D10" s="34">
        <f>IS!D10</f>
        <v>3.3463108606995667E-2</v>
      </c>
      <c r="E10" s="34">
        <f>IS!E10</f>
        <v>1.8268340923897296E-2</v>
      </c>
      <c r="F10" s="35">
        <f>IS!F10</f>
        <v>3.1495338221096153E-2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3.6185056792413454E-2</v>
      </c>
      <c r="D11" s="31">
        <f>IS!D11</f>
        <v>6.9474206915131731E-2</v>
      </c>
      <c r="E11" s="31">
        <f>IS!E11</f>
        <v>5.0753822761928344E-2</v>
      </c>
      <c r="F11" s="32">
        <f>IS!F11</f>
        <v>2.331811220250251E-2</v>
      </c>
    </row>
    <row r="12" spans="1:6" x14ac:dyDescent="0.2">
      <c r="A12" s="55">
        <f t="shared" ref="A12" si="5">A37</f>
        <v>6</v>
      </c>
      <c r="B12" s="15" t="str">
        <f t="shared" si="1"/>
        <v>ProCredit Bank</v>
      </c>
      <c r="C12" s="33">
        <f>IS!C12</f>
        <v>2.109463554385968E-2</v>
      </c>
      <c r="D12" s="34">
        <f>IS!D12</f>
        <v>1.3569311630644213E-2</v>
      </c>
      <c r="E12" s="34">
        <f>IS!E12</f>
        <v>5.9944410340006162E-3</v>
      </c>
      <c r="F12" s="35">
        <f>IS!F12</f>
        <v>1.0735406172188829E-2</v>
      </c>
    </row>
    <row r="13" spans="1:6" x14ac:dyDescent="0.2">
      <c r="A13" s="54">
        <f t="shared" ref="A13" si="6">A38</f>
        <v>7</v>
      </c>
      <c r="B13" s="12" t="str">
        <f t="shared" si="1"/>
        <v>Tera bank</v>
      </c>
      <c r="C13" s="30">
        <f>IS!C13</f>
        <v>2.0227507382742673E-2</v>
      </c>
      <c r="D13" s="31">
        <f>IS!D13</f>
        <v>1.5627774095657711E-2</v>
      </c>
      <c r="E13" s="31">
        <f>IS!E13</f>
        <v>3.079053580264648E-3</v>
      </c>
      <c r="F13" s="32">
        <f>IS!F13</f>
        <v>8.9313155882141462E-3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1.7888035716411621E-2</v>
      </c>
      <c r="D14" s="34">
        <f>IS!D14</f>
        <v>1.4040192187064643E-2</v>
      </c>
      <c r="E14" s="34">
        <f>IS!E14</f>
        <v>3.9129321018058529E-3</v>
      </c>
      <c r="F14" s="35">
        <f>IS!F14</f>
        <v>6.6704445092492055E-3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1.0603086506976276E-2</v>
      </c>
      <c r="D15" s="31">
        <f>IS!D15</f>
        <v>1.0236556113170129E-2</v>
      </c>
      <c r="E15" s="31">
        <f>IS!E15</f>
        <v>2.1016425973520927E-4</v>
      </c>
      <c r="F15" s="32">
        <f>IS!F15</f>
        <v>6.7658791980579648E-3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6.2765988126148291E-3</v>
      </c>
      <c r="D16" s="34">
        <f>IS!D16</f>
        <v>2.1400936462552214E-2</v>
      </c>
      <c r="E16" s="34">
        <f>IS!E16</f>
        <v>4.0838494966231893E-3</v>
      </c>
      <c r="F16" s="35">
        <f>IS!F16</f>
        <v>5.466680557681204E-3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6.1870686366844972E-3</v>
      </c>
      <c r="D17" s="31">
        <f>IS!D17</f>
        <v>4.0117722970601363E-3</v>
      </c>
      <c r="E17" s="31">
        <f>IS!E17</f>
        <v>7.1849246411836087E-4</v>
      </c>
      <c r="F17" s="32">
        <f>IS!F17</f>
        <v>4.5555242181768447E-3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5.8372248931067303E-3</v>
      </c>
      <c r="D18" s="34">
        <f>IS!D18</f>
        <v>4.3367928512385535E-3</v>
      </c>
      <c r="E18" s="34">
        <f>IS!E18</f>
        <v>3.5382259797297304E-3</v>
      </c>
      <c r="F18" s="35">
        <f>IS!F18</f>
        <v>4.4913701365160656E-3</v>
      </c>
    </row>
    <row r="19" spans="1:22" x14ac:dyDescent="0.2">
      <c r="A19" s="54">
        <f t="shared" ref="A19" si="12">A44</f>
        <v>13</v>
      </c>
      <c r="B19" s="12" t="str">
        <f t="shared" si="1"/>
        <v>Ziraat Bank</v>
      </c>
      <c r="C19" s="30">
        <f>IS!C19</f>
        <v>4.1287707975123855E-3</v>
      </c>
      <c r="D19" s="31">
        <f>IS!D19</f>
        <v>3.5909026950157177E-3</v>
      </c>
      <c r="E19" s="31">
        <f>IS!E19</f>
        <v>4.8338884392130944E-3</v>
      </c>
      <c r="F19" s="32">
        <f>IS!F19</f>
        <v>1.8973109085670562E-3</v>
      </c>
    </row>
    <row r="20" spans="1:22" x14ac:dyDescent="0.2">
      <c r="A20" s="55">
        <f t="shared" ref="A20" si="13">A45</f>
        <v>14</v>
      </c>
      <c r="B20" s="15" t="str">
        <f t="shared" si="1"/>
        <v>VTB Bank Georgia</v>
      </c>
      <c r="C20" s="33">
        <f>IS!C20</f>
        <v>4.028941546678824E-3</v>
      </c>
      <c r="D20" s="34">
        <f>IS!D20</f>
        <v>9.9972288485130032E-6</v>
      </c>
      <c r="E20" s="34">
        <f>IS!E20</f>
        <v>1.3262232234303747E-6</v>
      </c>
      <c r="F20" s="35">
        <f>IS!F20</f>
        <v>-3.6357574568299188E-3</v>
      </c>
    </row>
    <row r="21" spans="1:22" x14ac:dyDescent="0.2">
      <c r="A21" s="54">
        <f t="shared" ref="A21" si="14">A46</f>
        <v>15</v>
      </c>
      <c r="B21" s="12" t="str">
        <f t="shared" si="1"/>
        <v>PaveBank</v>
      </c>
      <c r="C21" s="30">
        <f>IS!C21</f>
        <v>2.3499306319030794E-3</v>
      </c>
      <c r="D21" s="31">
        <f>IS!D21</f>
        <v>8.2272269618301761E-4</v>
      </c>
      <c r="E21" s="31">
        <f>IS!E21</f>
        <v>1.3539980610219006E-2</v>
      </c>
      <c r="F21" s="32">
        <f>IS!F21</f>
        <v>2.9379994281027726E-3</v>
      </c>
    </row>
    <row r="22" spans="1:22" x14ac:dyDescent="0.2">
      <c r="A22" s="55">
        <f t="shared" ref="A22:B25" si="15">A47</f>
        <v>16</v>
      </c>
      <c r="B22" s="15" t="str">
        <f t="shared" si="1"/>
        <v>Silk Bank</v>
      </c>
      <c r="C22" s="33">
        <f>IS!C22</f>
        <v>2.2505982393489607E-3</v>
      </c>
      <c r="D22" s="34">
        <f>IS!D22</f>
        <v>2.4435816080005902E-3</v>
      </c>
      <c r="E22" s="34">
        <f>IS!E22</f>
        <v>4.4810218296835707E-4</v>
      </c>
      <c r="F22" s="35">
        <f>IS!F22</f>
        <v>-6.9838467593344115E-3</v>
      </c>
    </row>
    <row r="23" spans="1:22" x14ac:dyDescent="0.2">
      <c r="A23" s="54">
        <f t="shared" si="15"/>
        <v>17</v>
      </c>
      <c r="B23" s="12" t="str">
        <f t="shared" si="15"/>
        <v>Microbank MBC</v>
      </c>
      <c r="C23" s="30">
        <f>IS!C23</f>
        <v>1.8426151454447801E-3</v>
      </c>
      <c r="D23" s="31">
        <f>IS!D23</f>
        <v>4.763171138742894E-3</v>
      </c>
      <c r="E23" s="31">
        <f>IS!E23</f>
        <v>-7.00634957499793E-4</v>
      </c>
      <c r="F23" s="32">
        <f>IS!F23</f>
        <v>1.0677558180555479E-3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6.7762264451544699E-4</v>
      </c>
      <c r="D24" s="34">
        <f>IS!D24</f>
        <v>1.016539263398415E-3</v>
      </c>
      <c r="E24" s="34">
        <f>IS!E24</f>
        <v>-8.5305300025668789E-5</v>
      </c>
      <c r="F24" s="35">
        <f>IS!F24</f>
        <v>-3.0610909769093783E-3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1.5056539453661022E-4</v>
      </c>
      <c r="D25" s="34">
        <f>IS!D25</f>
        <v>9.9519964271075728E-5</v>
      </c>
      <c r="E25" s="34">
        <f>IS!E25</f>
        <v>1.7643423170479643E-4</v>
      </c>
      <c r="F25" s="35">
        <f>IS!F25</f>
        <v>-6.0478729394765297E-4</v>
      </c>
    </row>
    <row r="26" spans="1:22" ht="13.5" thickBot="1" x14ac:dyDescent="0.25">
      <c r="A26" s="18"/>
      <c r="B26" s="19" t="s">
        <v>49</v>
      </c>
      <c r="C26" s="20">
        <f>SUM(C7:C25)</f>
        <v>1.0000000000000067</v>
      </c>
      <c r="D26" s="21">
        <f t="shared" ref="D26:F26" si="16">SUM(D7:D25)</f>
        <v>0.99999999999999878</v>
      </c>
      <c r="E26" s="21">
        <f t="shared" si="16"/>
        <v>0.99999999999999967</v>
      </c>
      <c r="F26" s="21">
        <f t="shared" si="16"/>
        <v>1.0000000000000011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3 months 2026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108136261921.99899</v>
      </c>
      <c r="D31" s="134">
        <f>IS!D31</f>
        <v>2697471975.7912698</v>
      </c>
      <c r="E31" s="134">
        <f>IS!E31</f>
        <v>2290833270.69028</v>
      </c>
      <c r="F31" s="134">
        <f>IS!F31</f>
        <v>-1276278813.8368599</v>
      </c>
      <c r="G31" s="134">
        <f>IS!G31</f>
        <v>-865908077.99526906</v>
      </c>
      <c r="H31" s="134">
        <f>IS!H31</f>
        <v>1421193161.9544098</v>
      </c>
      <c r="I31" s="135">
        <f>IS!I31</f>
        <v>218892261.02459401</v>
      </c>
      <c r="J31" s="135">
        <f>IS!J31</f>
        <v>158264380.78819999</v>
      </c>
      <c r="K31" s="133">
        <f>IS!K31</f>
        <v>-673031183.486763</v>
      </c>
      <c r="L31" s="135">
        <f>IS!L31</f>
        <v>-253953704.771097</v>
      </c>
      <c r="M31" s="135">
        <f>IS!M31</f>
        <v>-114959025.886839</v>
      </c>
      <c r="N31" s="135">
        <f>IS!N31</f>
        <v>1052280431.2964739</v>
      </c>
      <c r="O31" s="136">
        <f>IS!O31</f>
        <v>894341253.05353403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41905413048.3638</v>
      </c>
      <c r="D32" s="46">
        <f>IS!D32</f>
        <v>1042247768.85322</v>
      </c>
      <c r="E32" s="47">
        <f>IS!E32</f>
        <v>867357073.16977096</v>
      </c>
      <c r="F32" s="47">
        <f>IS!F32</f>
        <v>-472618791.6099</v>
      </c>
      <c r="G32" s="47">
        <f>IS!G32</f>
        <v>-327429917.20990002</v>
      </c>
      <c r="H32" s="48">
        <f>IS!H32</f>
        <v>569628977.24331999</v>
      </c>
      <c r="I32" s="47">
        <f>IS!I32</f>
        <v>117265803.859964</v>
      </c>
      <c r="J32" s="47">
        <f>IS!J32</f>
        <v>72846516.228200004</v>
      </c>
      <c r="K32" s="45">
        <f>IS!K32</f>
        <v>-210504037.78999999</v>
      </c>
      <c r="L32" s="47">
        <f>IS!L32</f>
        <v>-13511187.014766</v>
      </c>
      <c r="M32" s="47">
        <f>IS!M32</f>
        <v>-31013680.819466997</v>
      </c>
      <c r="N32" s="47">
        <f>IS!N32</f>
        <v>525104109.409087</v>
      </c>
      <c r="O32" s="48">
        <f>IS!O32</f>
        <v>447526415.09908998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39746304262.756599</v>
      </c>
      <c r="D33" s="42">
        <f>IS!D33</f>
        <v>914791077.9418</v>
      </c>
      <c r="E33" s="43">
        <f>IS!E33</f>
        <v>775302450.09089994</v>
      </c>
      <c r="F33" s="43">
        <f>IS!F33</f>
        <v>-444477532.33630002</v>
      </c>
      <c r="G33" s="43">
        <f>IS!G33</f>
        <v>-297368902.1196</v>
      </c>
      <c r="H33" s="44">
        <f>IS!H33</f>
        <v>470313545.60549998</v>
      </c>
      <c r="I33" s="43">
        <f>IS!I33</f>
        <v>70744366.655499995</v>
      </c>
      <c r="J33" s="43">
        <f>IS!J33</f>
        <v>58361672.799999997</v>
      </c>
      <c r="K33" s="41">
        <f>IS!K33</f>
        <v>-205555861.7071</v>
      </c>
      <c r="L33" s="43">
        <f>IS!L33</f>
        <v>-41326922.190499999</v>
      </c>
      <c r="M33" s="43">
        <f>IS!M33</f>
        <v>-42070159.913799994</v>
      </c>
      <c r="N33" s="43">
        <f>IS!N33</f>
        <v>386916463.50119996</v>
      </c>
      <c r="O33" s="44">
        <f>IS!O33</f>
        <v>330303367.18000001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6221274242.2808599</v>
      </c>
      <c r="D34" s="46">
        <f>IS!D34</f>
        <v>196232203.81999999</v>
      </c>
      <c r="E34" s="47">
        <f>IS!E34</f>
        <v>171955010.27000001</v>
      </c>
      <c r="F34" s="47">
        <f>IS!F34</f>
        <v>-97666954.852240995</v>
      </c>
      <c r="G34" s="47">
        <f>IS!G34</f>
        <v>-77243167.131999999</v>
      </c>
      <c r="H34" s="48">
        <f>IS!H34</f>
        <v>98565248.967758998</v>
      </c>
      <c r="I34" s="47">
        <f>IS!I34</f>
        <v>7072497.6399999997</v>
      </c>
      <c r="J34" s="47">
        <f>IS!J34</f>
        <v>7025668.5199999996</v>
      </c>
      <c r="K34" s="45">
        <f>IS!K34</f>
        <v>-69725737.239999995</v>
      </c>
      <c r="L34" s="47">
        <f>IS!L34</f>
        <v>-52630620.719999999</v>
      </c>
      <c r="M34" s="47">
        <f>IS!M34</f>
        <v>-8478565.1400000006</v>
      </c>
      <c r="N34" s="47">
        <f>IS!N34</f>
        <v>37456063.107758999</v>
      </c>
      <c r="O34" s="48">
        <f>IS!O34</f>
        <v>32400773.627758998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5153578789.5594997</v>
      </c>
      <c r="D35" s="42">
        <f>IS!D35</f>
        <v>113822174.01000001</v>
      </c>
      <c r="E35" s="43">
        <f>IS!E35</f>
        <v>97615898.290000007</v>
      </c>
      <c r="F35" s="43">
        <f>IS!F35</f>
        <v>-66264632.880000003</v>
      </c>
      <c r="G35" s="43">
        <f>IS!G35</f>
        <v>-54510242.710000001</v>
      </c>
      <c r="H35" s="44">
        <f>IS!H35</f>
        <v>47557541.130000003</v>
      </c>
      <c r="I35" s="43">
        <f>IS!I35</f>
        <v>3998798.45</v>
      </c>
      <c r="J35" s="43">
        <f>IS!J35</f>
        <v>6448119.9199999999</v>
      </c>
      <c r="K35" s="41">
        <f>IS!K35</f>
        <v>-24393354.649999999</v>
      </c>
      <c r="L35" s="43">
        <f>IS!L35</f>
        <v>-13326091.09</v>
      </c>
      <c r="M35" s="43">
        <f>IS!M35</f>
        <v>-1200453.99</v>
      </c>
      <c r="N35" s="43">
        <f>IS!N35</f>
        <v>33030996.050000008</v>
      </c>
      <c r="O35" s="44">
        <f>IS!O35</f>
        <v>28167580.25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3912916778.9668298</v>
      </c>
      <c r="D36" s="46">
        <f>IS!D36</f>
        <v>173907816.97999099</v>
      </c>
      <c r="E36" s="47">
        <f>IS!E36</f>
        <v>158568824.629994</v>
      </c>
      <c r="F36" s="47">
        <f>IS!F36</f>
        <v>-75171549.180000007</v>
      </c>
      <c r="G36" s="47">
        <f>IS!G36</f>
        <v>-33652226.479999997</v>
      </c>
      <c r="H36" s="48">
        <f>IS!H36</f>
        <v>98736267.799990982</v>
      </c>
      <c r="I36" s="47">
        <f>IS!I36</f>
        <v>11109619.02</v>
      </c>
      <c r="J36" s="47">
        <f>IS!J36</f>
        <v>3355436.75</v>
      </c>
      <c r="K36" s="45">
        <f>IS!K36</f>
        <v>-60399201.399999999</v>
      </c>
      <c r="L36" s="47">
        <f>IS!L36</f>
        <v>-51132827.859999999</v>
      </c>
      <c r="M36" s="47">
        <f>IS!M36</f>
        <v>-21868703.313963007</v>
      </c>
      <c r="N36" s="47">
        <f>IS!N36</f>
        <v>25734736.626027975</v>
      </c>
      <c r="O36" s="48">
        <f>IS!O36</f>
        <v>20854349.686028998</v>
      </c>
    </row>
    <row r="37" spans="1:16" x14ac:dyDescent="0.2">
      <c r="A37" s="54">
        <f>'BS-E'!A37</f>
        <v>6</v>
      </c>
      <c r="B37" s="12" t="str">
        <f>'BS-E'!B37</f>
        <v>ProCredit Bank</v>
      </c>
      <c r="C37" s="41">
        <f>IS!C37</f>
        <v>2281095034.3199201</v>
      </c>
      <c r="D37" s="42">
        <f>IS!D37</f>
        <v>40064101.192599997</v>
      </c>
      <c r="E37" s="43">
        <f>IS!E37</f>
        <v>33692108.582900003</v>
      </c>
      <c r="F37" s="43">
        <f>IS!F37</f>
        <v>-20779488.2907</v>
      </c>
      <c r="G37" s="43">
        <f>IS!G37</f>
        <v>-15183110.231899999</v>
      </c>
      <c r="H37" s="44">
        <f>IS!H37</f>
        <v>19284612.901899997</v>
      </c>
      <c r="I37" s="43">
        <f>IS!I37</f>
        <v>1312136.7515110001</v>
      </c>
      <c r="J37" s="43">
        <f>IS!J37</f>
        <v>2889413.99</v>
      </c>
      <c r="K37" s="41">
        <f>IS!K37</f>
        <v>-17223944.854100998</v>
      </c>
      <c r="L37" s="43">
        <f>IS!L37</f>
        <v>-12420374.868926</v>
      </c>
      <c r="M37" s="43">
        <f>IS!M37</f>
        <v>4165577.3451000005</v>
      </c>
      <c r="N37" s="43">
        <f>IS!N37</f>
        <v>11029815.378073998</v>
      </c>
      <c r="O37" s="44">
        <f>IS!O37</f>
        <v>9601116.6080740001</v>
      </c>
    </row>
    <row r="38" spans="1:16" x14ac:dyDescent="0.2">
      <c r="A38" s="55">
        <f>'BS-E'!A38</f>
        <v>7</v>
      </c>
      <c r="B38" s="15" t="str">
        <f>'BS-E'!B38</f>
        <v>Tera bank</v>
      </c>
      <c r="C38" s="45">
        <f>IS!C38</f>
        <v>2187327036.3694301</v>
      </c>
      <c r="D38" s="46">
        <f>IS!D38</f>
        <v>56378862</v>
      </c>
      <c r="E38" s="47">
        <f>IS!E38</f>
        <v>50443709.025159001</v>
      </c>
      <c r="F38" s="47">
        <f>IS!F38</f>
        <v>-34168776.318682998</v>
      </c>
      <c r="G38" s="47">
        <f>IS!G38</f>
        <v>-24809532.650000002</v>
      </c>
      <c r="H38" s="48">
        <f>IS!H38</f>
        <v>22210085.681317002</v>
      </c>
      <c r="I38" s="47">
        <f>IS!I38</f>
        <v>673981</v>
      </c>
      <c r="J38" s="47">
        <f>IS!J38</f>
        <v>632863</v>
      </c>
      <c r="K38" s="45">
        <f>IS!K38</f>
        <v>-13709635.34698</v>
      </c>
      <c r="L38" s="47">
        <f>IS!L38</f>
        <v>-12192079.733251</v>
      </c>
      <c r="M38" s="47">
        <f>IS!M38</f>
        <v>-624429.97348599997</v>
      </c>
      <c r="N38" s="47">
        <f>IS!N38</f>
        <v>9393575.9745800011</v>
      </c>
      <c r="O38" s="48">
        <f>IS!O38</f>
        <v>7987643.9745800002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1934345315.4999599</v>
      </c>
      <c r="D39" s="42">
        <f>IS!D39</f>
        <v>32932967.726503</v>
      </c>
      <c r="E39" s="43">
        <f>IS!E39</f>
        <v>27327090.54115</v>
      </c>
      <c r="F39" s="43">
        <f>IS!F39</f>
        <v>-12979142.597720999</v>
      </c>
      <c r="G39" s="43">
        <f>IS!G39</f>
        <v>-11359573.9486</v>
      </c>
      <c r="H39" s="44">
        <f>IS!H39</f>
        <v>19953825.128782</v>
      </c>
      <c r="I39" s="43">
        <f>IS!I39</f>
        <v>856510.55500000005</v>
      </c>
      <c r="J39" s="43">
        <f>IS!J39</f>
        <v>2428220.62</v>
      </c>
      <c r="K39" s="41">
        <f>IS!K39</f>
        <v>-12487036.581196999</v>
      </c>
      <c r="L39" s="43">
        <f>IS!L39</f>
        <v>-8918502.9680780005</v>
      </c>
      <c r="M39" s="43">
        <f>IS!M39</f>
        <v>-3224837.7457670001</v>
      </c>
      <c r="N39" s="43">
        <f>IS!N39</f>
        <v>7810484.4149369998</v>
      </c>
      <c r="O39" s="44">
        <f>IS!O39</f>
        <v>5965653.7008260004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1146578139.7</v>
      </c>
      <c r="D40" s="46">
        <f>IS!D40</f>
        <v>25076335.27</v>
      </c>
      <c r="E40" s="47">
        <f>IS!E40</f>
        <v>23936396.559999999</v>
      </c>
      <c r="F40" s="47">
        <f>IS!F40</f>
        <v>-10528211.720000001</v>
      </c>
      <c r="G40" s="47">
        <f>IS!G40</f>
        <v>-5075903.01</v>
      </c>
      <c r="H40" s="48">
        <f>IS!H40</f>
        <v>14548123.549999999</v>
      </c>
      <c r="I40" s="47">
        <f>IS!I40</f>
        <v>46003.33</v>
      </c>
      <c r="J40" s="47">
        <f>IS!J40</f>
        <v>785891.3</v>
      </c>
      <c r="K40" s="45">
        <f>IS!K40</f>
        <v>-7440501.7699999996</v>
      </c>
      <c r="L40" s="47">
        <f>IS!L40</f>
        <v>-6336917.6900000004</v>
      </c>
      <c r="M40" s="47">
        <f>IS!M40</f>
        <v>-717078.98</v>
      </c>
      <c r="N40" s="47">
        <f>IS!N40</f>
        <v>7494126.879999999</v>
      </c>
      <c r="O40" s="48">
        <f>IS!O40</f>
        <v>6051004.8799999999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678727933.18022501</v>
      </c>
      <c r="D41" s="42">
        <f>IS!D41</f>
        <v>43507689.380000003</v>
      </c>
      <c r="E41" s="43">
        <f>IS!E41</f>
        <v>39299222.32</v>
      </c>
      <c r="F41" s="43">
        <f>IS!F41</f>
        <v>-13092824.82</v>
      </c>
      <c r="G41" s="43">
        <f>IS!G41</f>
        <v>-558384.89</v>
      </c>
      <c r="H41" s="44">
        <f>IS!H41</f>
        <v>30414864.560000002</v>
      </c>
      <c r="I41" s="43">
        <f>IS!I41</f>
        <v>893923.05</v>
      </c>
      <c r="J41" s="43">
        <f>IS!J41</f>
        <v>-173085.82</v>
      </c>
      <c r="K41" s="41">
        <f>IS!K41</f>
        <v>-15190400.58</v>
      </c>
      <c r="L41" s="43">
        <f>IS!L41</f>
        <v>-17536401.050000001</v>
      </c>
      <c r="M41" s="43">
        <f>IS!M41</f>
        <v>-6767116.0899999999</v>
      </c>
      <c r="N41" s="43">
        <f>IS!N41</f>
        <v>6111347.4200000018</v>
      </c>
      <c r="O41" s="44">
        <f>IS!O41</f>
        <v>4889077.9400000004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669046474.62590003</v>
      </c>
      <c r="D42" s="46">
        <f>IS!D42</f>
        <v>14379664.220000001</v>
      </c>
      <c r="E42" s="47">
        <f>IS!E42</f>
        <v>10306077.66</v>
      </c>
      <c r="F42" s="47">
        <f>IS!F42</f>
        <v>-8678160.8640999999</v>
      </c>
      <c r="G42" s="47">
        <f>IS!G42</f>
        <v>-7226785.8627999993</v>
      </c>
      <c r="H42" s="48">
        <f>IS!H42</f>
        <v>5701503.3559000008</v>
      </c>
      <c r="I42" s="47">
        <f>IS!I42</f>
        <v>157272.44</v>
      </c>
      <c r="J42" s="47">
        <f>IS!J42</f>
        <v>2340782.86</v>
      </c>
      <c r="K42" s="45">
        <f>IS!K42</f>
        <v>-7473833.4000000004</v>
      </c>
      <c r="L42" s="47">
        <f>IS!L42</f>
        <v>-4374201.55</v>
      </c>
      <c r="M42" s="47">
        <f>IS!M42</f>
        <v>2979517.8617000002</v>
      </c>
      <c r="N42" s="47">
        <f>IS!N42</f>
        <v>4306819.6676000012</v>
      </c>
      <c r="O42" s="48">
        <f>IS!O42</f>
        <v>4074193.2376000001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631215679.93860197</v>
      </c>
      <c r="D43" s="42">
        <f>IS!D43</f>
        <v>11497719.540299</v>
      </c>
      <c r="E43" s="43">
        <f>IS!E43</f>
        <v>8123026.423064</v>
      </c>
      <c r="F43" s="43">
        <f>IS!F43</f>
        <v>-5334299.1953060003</v>
      </c>
      <c r="G43" s="43">
        <f>IS!G43</f>
        <v>-4457490.7682739999</v>
      </c>
      <c r="H43" s="44">
        <f>IS!H43</f>
        <v>6163420.3449929999</v>
      </c>
      <c r="I43" s="43">
        <f>IS!I43</f>
        <v>774490.28471899999</v>
      </c>
      <c r="J43" s="43">
        <f>IS!J43</f>
        <v>94398.6</v>
      </c>
      <c r="K43" s="41">
        <f>IS!K43</f>
        <v>-2033526.108972</v>
      </c>
      <c r="L43" s="43">
        <f>IS!L43</f>
        <v>-1121125.464253</v>
      </c>
      <c r="M43" s="43">
        <f>IS!M43</f>
        <v>-142577.52374400001</v>
      </c>
      <c r="N43" s="43">
        <f>IS!N43</f>
        <v>4899717.3569959998</v>
      </c>
      <c r="O43" s="44">
        <f>IS!O43</f>
        <v>4016817.5958190002</v>
      </c>
    </row>
    <row r="44" spans="1:16" x14ac:dyDescent="0.2">
      <c r="A44" s="55">
        <f>'BS-E'!A44</f>
        <v>13</v>
      </c>
      <c r="B44" s="15" t="str">
        <f>'BS-E'!B44</f>
        <v>Ziraat Bank</v>
      </c>
      <c r="C44" s="45">
        <f>IS!C44</f>
        <v>446469840.3757</v>
      </c>
      <c r="D44" s="46">
        <f>IS!D44</f>
        <v>8610476.8653999995</v>
      </c>
      <c r="E44" s="47">
        <f>IS!E44</f>
        <v>7654811.3254000004</v>
      </c>
      <c r="F44" s="47">
        <f>IS!F44</f>
        <v>-3507110.51</v>
      </c>
      <c r="G44" s="47">
        <f>IS!G44</f>
        <v>-3101034.3200000003</v>
      </c>
      <c r="H44" s="48">
        <f>IS!H44</f>
        <v>5103366.3553999998</v>
      </c>
      <c r="I44" s="47">
        <f>IS!I44</f>
        <v>1058100.77</v>
      </c>
      <c r="J44" s="47">
        <f>IS!J44</f>
        <v>456472.29</v>
      </c>
      <c r="K44" s="45">
        <f>IS!K44</f>
        <v>-3465525.87</v>
      </c>
      <c r="L44" s="47">
        <f>IS!L44</f>
        <v>-1891775.88</v>
      </c>
      <c r="M44" s="47">
        <f>IS!M44</f>
        <v>-1208511.0599999998</v>
      </c>
      <c r="N44" s="47">
        <f>IS!N44</f>
        <v>2003079.4154000001</v>
      </c>
      <c r="O44" s="48">
        <f>IS!O44</f>
        <v>1696843.4154000001</v>
      </c>
    </row>
    <row r="45" spans="1:16" x14ac:dyDescent="0.2">
      <c r="A45" s="54">
        <f>'BS-E'!A45</f>
        <v>14</v>
      </c>
      <c r="B45" s="12" t="str">
        <f>'BS-E'!B45</f>
        <v>VTB Bank Georgia</v>
      </c>
      <c r="C45" s="41">
        <f>IS!C45</f>
        <v>435674678.36008501</v>
      </c>
      <c r="D45" s="42">
        <f>IS!D45</f>
        <v>2604152.0432779999</v>
      </c>
      <c r="E45" s="43">
        <f>IS!E45</f>
        <v>2599268.7504659998</v>
      </c>
      <c r="F45" s="43">
        <f>IS!F45</f>
        <v>-2589944.0499999998</v>
      </c>
      <c r="G45" s="43">
        <f>IS!G45</f>
        <v>-216430.05</v>
      </c>
      <c r="H45" s="44">
        <f>IS!H45</f>
        <v>14207.993278000038</v>
      </c>
      <c r="I45" s="43">
        <f>IS!I45</f>
        <v>290.3</v>
      </c>
      <c r="J45" s="43">
        <f>IS!J45</f>
        <v>0</v>
      </c>
      <c r="K45" s="41">
        <f>IS!K45</f>
        <v>-2972659.95</v>
      </c>
      <c r="L45" s="43">
        <f>IS!L45</f>
        <v>-194604.120968</v>
      </c>
      <c r="M45" s="43">
        <f>IS!M45</f>
        <v>-3104228.7520500002</v>
      </c>
      <c r="N45" s="43">
        <f>IS!N45</f>
        <v>-3284624.8797400002</v>
      </c>
      <c r="O45" s="44">
        <f>IS!O45</f>
        <v>-3251607.8797399998</v>
      </c>
      <c r="P45" s="73"/>
    </row>
    <row r="46" spans="1:16" x14ac:dyDescent="0.2">
      <c r="A46" s="55">
        <f>'BS-E'!A46</f>
        <v>15</v>
      </c>
      <c r="B46" s="15" t="str">
        <f>'BS-E'!B46</f>
        <v>PaveBank</v>
      </c>
      <c r="C46" s="45">
        <f>IS!C46</f>
        <v>254112714.31</v>
      </c>
      <c r="D46" s="46">
        <f>IS!D46</f>
        <v>1169247.8700000001</v>
      </c>
      <c r="E46" s="47">
        <f>IS!E46</f>
        <v>0</v>
      </c>
      <c r="F46" s="47">
        <f>IS!F46</f>
        <v>0</v>
      </c>
      <c r="G46" s="47">
        <f>IS!G46</f>
        <v>0</v>
      </c>
      <c r="H46" s="48">
        <f>IS!H46</f>
        <v>1169247.8700000001</v>
      </c>
      <c r="I46" s="47">
        <f>IS!I46</f>
        <v>2963796.97</v>
      </c>
      <c r="J46" s="47">
        <f>IS!J46</f>
        <v>250935.04000000001</v>
      </c>
      <c r="K46" s="45">
        <f>IS!K46</f>
        <v>-1792484.03</v>
      </c>
      <c r="L46" s="47">
        <f>IS!L46</f>
        <v>1460379.59</v>
      </c>
      <c r="M46" s="47">
        <f>IS!M46</f>
        <v>0</v>
      </c>
      <c r="N46" s="47">
        <f>IS!N46</f>
        <v>2629627.46</v>
      </c>
      <c r="O46" s="48">
        <f>IS!O46</f>
        <v>2627574.09</v>
      </c>
      <c r="P46" s="74"/>
    </row>
    <row r="47" spans="1:16" x14ac:dyDescent="0.2">
      <c r="A47" s="54">
        <f>'BS-E'!A47</f>
        <v>16</v>
      </c>
      <c r="B47" s="12" t="str">
        <f>'BS-E'!B47</f>
        <v>Silk Bank</v>
      </c>
      <c r="C47" s="41">
        <f>IS!C47</f>
        <v>243371280.69142899</v>
      </c>
      <c r="D47" s="42">
        <f>IS!D47</f>
        <v>7803569.5914829997</v>
      </c>
      <c r="E47" s="43">
        <f>IS!E47</f>
        <v>6832636.0714830002</v>
      </c>
      <c r="F47" s="43">
        <f>IS!F47</f>
        <v>-4330768.1195149999</v>
      </c>
      <c r="G47" s="43">
        <f>IS!G47</f>
        <v>-3658717.763795</v>
      </c>
      <c r="H47" s="44">
        <f>IS!H47</f>
        <v>3472801.4719679998</v>
      </c>
      <c r="I47" s="43">
        <f>IS!I47</f>
        <v>98086.1</v>
      </c>
      <c r="J47" s="43">
        <f>IS!J47</f>
        <v>200559.76</v>
      </c>
      <c r="K47" s="41">
        <f>IS!K47</f>
        <v>-9496916.5564559996</v>
      </c>
      <c r="L47" s="43">
        <f>IS!L47</f>
        <v>-8850222.6688119993</v>
      </c>
      <c r="M47" s="43">
        <f>IS!M47</f>
        <v>-861140.38857900002</v>
      </c>
      <c r="N47" s="43">
        <f>IS!N47</f>
        <v>-6238561.5854229992</v>
      </c>
      <c r="O47" s="44">
        <f>IS!O47</f>
        <v>-6245942.2618770003</v>
      </c>
    </row>
    <row r="48" spans="1:16" x14ac:dyDescent="0.2">
      <c r="A48" s="55">
        <f>'BS-E'!A48</f>
        <v>17</v>
      </c>
      <c r="B48" s="15" t="str">
        <f>'BS-E'!B48</f>
        <v>Microbank MBC</v>
      </c>
      <c r="C48" s="45">
        <f>IS!C48</f>
        <v>199253513.989259</v>
      </c>
      <c r="D48" s="46">
        <f>IS!D48</f>
        <v>10820461.59</v>
      </c>
      <c r="E48" s="47">
        <f>IS!E48</f>
        <v>9797280.9000000004</v>
      </c>
      <c r="F48" s="47">
        <f>IS!F48</f>
        <v>-4051075.3383999998</v>
      </c>
      <c r="G48" s="47">
        <f>IS!G48</f>
        <v>-43613.578399999999</v>
      </c>
      <c r="H48" s="48">
        <f>IS!H48</f>
        <v>6769386.2516000001</v>
      </c>
      <c r="I48" s="47">
        <f>IS!I48</f>
        <v>-153363.57</v>
      </c>
      <c r="J48" s="47">
        <f>IS!J48</f>
        <v>67304.3</v>
      </c>
      <c r="K48" s="45">
        <f>IS!K48</f>
        <v>-4095354.945057</v>
      </c>
      <c r="L48" s="47">
        <f>IS!L48</f>
        <v>-4805305.3025420001</v>
      </c>
      <c r="M48" s="47">
        <f>IS!M48</f>
        <v>-799142.87278400012</v>
      </c>
      <c r="N48" s="47">
        <f>IS!N48</f>
        <v>1164938.0762739999</v>
      </c>
      <c r="O48" s="48">
        <f>IS!O48</f>
        <v>954938.076275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73275579.771599993</v>
      </c>
      <c r="D49" s="42">
        <f>IS!D49</f>
        <v>1482797.57</v>
      </c>
      <c r="E49" s="43">
        <f>IS!E49</f>
        <v>22386.080000000002</v>
      </c>
      <c r="F49" s="43">
        <f>IS!F49</f>
        <v>-38098.92</v>
      </c>
      <c r="G49" s="43">
        <f>IS!G49</f>
        <v>-13045.27</v>
      </c>
      <c r="H49" s="44">
        <f>IS!H49</f>
        <v>1444698.6500000001</v>
      </c>
      <c r="I49" s="43">
        <f>IS!I49</f>
        <v>-18672.669999999998</v>
      </c>
      <c r="J49" s="43">
        <f>IS!J49</f>
        <v>105038.59</v>
      </c>
      <c r="K49" s="41">
        <f>IS!K49</f>
        <v>-4215819.03</v>
      </c>
      <c r="L49" s="43">
        <f>IS!L49</f>
        <v>-4163402.26</v>
      </c>
      <c r="M49" s="43">
        <f>IS!M49</f>
        <v>-18956.329999999998</v>
      </c>
      <c r="N49" s="43">
        <f>IS!N49</f>
        <v>-2737659.9399999995</v>
      </c>
      <c r="O49" s="44">
        <f>IS!O49</f>
        <v>-2737659.94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16281578.939999999</v>
      </c>
      <c r="D50" s="46">
        <f>IS!D50</f>
        <v>142889.32670000001</v>
      </c>
      <c r="E50" s="47">
        <f>IS!E50</f>
        <v>0</v>
      </c>
      <c r="F50" s="47">
        <f>IS!F50</f>
        <v>-1452.2339999999999</v>
      </c>
      <c r="G50" s="47">
        <f>IS!G50</f>
        <v>0</v>
      </c>
      <c r="H50" s="48">
        <f>IS!H50</f>
        <v>141437.09270000001</v>
      </c>
      <c r="I50" s="47">
        <f>IS!I50</f>
        <v>38620.087899999999</v>
      </c>
      <c r="J50" s="47">
        <f>IS!J50</f>
        <v>148172.04</v>
      </c>
      <c r="K50" s="45">
        <f>IS!K50</f>
        <v>-855351.67689999996</v>
      </c>
      <c r="L50" s="47">
        <f>IS!L50</f>
        <v>-681521.929</v>
      </c>
      <c r="M50" s="47">
        <f>IS!M50</f>
        <v>-4538.2</v>
      </c>
      <c r="N50" s="47">
        <f>IS!N50</f>
        <v>-544623.03629999992</v>
      </c>
      <c r="O50" s="48">
        <f>IS!O50</f>
        <v>-540886.22629999998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46112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38403534.8800001</v>
      </c>
      <c r="D8" s="144">
        <v>397692249.19641894</v>
      </c>
      <c r="E8" s="143">
        <v>436095784.07641906</v>
      </c>
      <c r="F8" s="144">
        <v>20594.419999999998</v>
      </c>
      <c r="G8" s="144">
        <v>6116594.5800000001</v>
      </c>
      <c r="H8" s="143">
        <v>6137189</v>
      </c>
      <c r="I8" s="144">
        <v>1321512422.5743997</v>
      </c>
      <c r="J8" s="144">
        <v>478978255.62242627</v>
      </c>
      <c r="K8" s="143">
        <v>1800490678.196826</v>
      </c>
      <c r="L8" s="144">
        <v>4270242.2</v>
      </c>
      <c r="M8" s="144">
        <v>0</v>
      </c>
      <c r="N8" s="143">
        <v>4270242.2</v>
      </c>
      <c r="O8" s="143">
        <v>1364206794.0743999</v>
      </c>
      <c r="P8" s="143">
        <v>882787099.39884329</v>
      </c>
      <c r="Q8" s="143">
        <v>2246993893.4732432</v>
      </c>
    </row>
    <row r="9" spans="1:17" x14ac:dyDescent="0.2">
      <c r="A9" s="87"/>
      <c r="B9" s="91" t="s">
        <v>172</v>
      </c>
      <c r="C9" s="142">
        <v>19089885.420000006</v>
      </c>
      <c r="D9" s="142">
        <v>182298507.25042707</v>
      </c>
      <c r="E9" s="143">
        <v>201388392.67042708</v>
      </c>
      <c r="F9" s="142">
        <v>20594.419999999998</v>
      </c>
      <c r="G9" s="142">
        <v>1349.9000000000015</v>
      </c>
      <c r="H9" s="143">
        <v>21944.32</v>
      </c>
      <c r="I9" s="142">
        <v>369586412.74279994</v>
      </c>
      <c r="J9" s="142">
        <v>75628132.661508977</v>
      </c>
      <c r="K9" s="143">
        <v>445214545.40430892</v>
      </c>
      <c r="L9" s="142">
        <v>4270242.2</v>
      </c>
      <c r="M9" s="142">
        <v>0</v>
      </c>
      <c r="N9" s="143">
        <v>4270242.2</v>
      </c>
      <c r="O9" s="143">
        <v>392967134.78279996</v>
      </c>
      <c r="P9" s="143">
        <v>257927989.81193614</v>
      </c>
      <c r="Q9" s="143">
        <v>650895124.5947361</v>
      </c>
    </row>
    <row r="10" spans="1:17" x14ac:dyDescent="0.2">
      <c r="A10" s="87"/>
      <c r="B10" s="92" t="s">
        <v>173</v>
      </c>
      <c r="C10" s="142">
        <v>19313649.460000098</v>
      </c>
      <c r="D10" s="142">
        <v>215393741.9459919</v>
      </c>
      <c r="E10" s="143">
        <v>234707391.405992</v>
      </c>
      <c r="F10" s="142">
        <v>0</v>
      </c>
      <c r="G10" s="142">
        <v>6115244.6799999997</v>
      </c>
      <c r="H10" s="143">
        <v>6115244.6799999997</v>
      </c>
      <c r="I10" s="142">
        <v>951926009.83159995</v>
      </c>
      <c r="J10" s="142">
        <v>403350122.960917</v>
      </c>
      <c r="K10" s="143">
        <v>1355276132.7925169</v>
      </c>
      <c r="L10" s="142">
        <v>0</v>
      </c>
      <c r="M10" s="142">
        <v>0</v>
      </c>
      <c r="N10" s="143">
        <v>0</v>
      </c>
      <c r="O10" s="143">
        <v>971239659.29159999</v>
      </c>
      <c r="P10" s="143">
        <v>624859109.58690882</v>
      </c>
      <c r="Q10" s="143">
        <v>1596098768.8785088</v>
      </c>
    </row>
    <row r="11" spans="1:17" x14ac:dyDescent="0.2">
      <c r="A11" s="87"/>
      <c r="B11" s="90" t="s">
        <v>174</v>
      </c>
      <c r="C11" s="144">
        <v>499861536.44700003</v>
      </c>
      <c r="D11" s="144">
        <v>444265419.93043756</v>
      </c>
      <c r="E11" s="143">
        <v>944126956.37743759</v>
      </c>
      <c r="F11" s="144">
        <v>306860538.81999999</v>
      </c>
      <c r="G11" s="144">
        <v>193216023.19522798</v>
      </c>
      <c r="H11" s="143">
        <v>500076562.01522797</v>
      </c>
      <c r="I11" s="144">
        <v>64004525.201299995</v>
      </c>
      <c r="J11" s="144">
        <v>59943299.303923935</v>
      </c>
      <c r="K11" s="143">
        <v>123947824.50522393</v>
      </c>
      <c r="L11" s="144">
        <v>4899495220.6229849</v>
      </c>
      <c r="M11" s="144">
        <v>161031649.58241653</v>
      </c>
      <c r="N11" s="143">
        <v>5060526870.2054014</v>
      </c>
      <c r="O11" s="143">
        <v>5770221821.0912848</v>
      </c>
      <c r="P11" s="143">
        <v>858456392.01201248</v>
      </c>
      <c r="Q11" s="143">
        <v>6628678213.1032972</v>
      </c>
    </row>
    <row r="12" spans="1:17" ht="25.5" x14ac:dyDescent="0.2">
      <c r="A12" s="87"/>
      <c r="B12" s="93" t="s">
        <v>175</v>
      </c>
      <c r="C12" s="142">
        <v>493814989.99049997</v>
      </c>
      <c r="D12" s="142">
        <v>378041928.37718773</v>
      </c>
      <c r="E12" s="143">
        <v>871856918.3676877</v>
      </c>
      <c r="F12" s="142">
        <v>157794205.06999999</v>
      </c>
      <c r="G12" s="142">
        <v>184843256.50960398</v>
      </c>
      <c r="H12" s="143">
        <v>342637461.57960397</v>
      </c>
      <c r="I12" s="142">
        <v>64004525.201299995</v>
      </c>
      <c r="J12" s="142">
        <v>59943299.303923935</v>
      </c>
      <c r="K12" s="143">
        <v>123947824.50522393</v>
      </c>
      <c r="L12" s="142">
        <v>4899495220.622983</v>
      </c>
      <c r="M12" s="142">
        <v>121815359.68295956</v>
      </c>
      <c r="N12" s="143">
        <v>5021310580.3059425</v>
      </c>
      <c r="O12" s="143">
        <v>5615108940.8847857</v>
      </c>
      <c r="P12" s="143">
        <v>744643843.87367725</v>
      </c>
      <c r="Q12" s="143">
        <v>6359752784.7584629</v>
      </c>
    </row>
    <row r="13" spans="1:17" ht="25.5" x14ac:dyDescent="0.2">
      <c r="A13" s="87"/>
      <c r="B13" s="93" t="s">
        <v>176</v>
      </c>
      <c r="C13" s="142">
        <v>6046546.4565000003</v>
      </c>
      <c r="D13" s="142">
        <v>66223491.553249918</v>
      </c>
      <c r="E13" s="143">
        <v>72270038.009749919</v>
      </c>
      <c r="F13" s="142">
        <v>149066333.75</v>
      </c>
      <c r="G13" s="142">
        <v>8372766.6856240034</v>
      </c>
      <c r="H13" s="143">
        <v>157439100.435624</v>
      </c>
      <c r="I13" s="142">
        <v>0</v>
      </c>
      <c r="J13" s="142">
        <v>0</v>
      </c>
      <c r="K13" s="143">
        <v>0</v>
      </c>
      <c r="L13" s="142">
        <v>0</v>
      </c>
      <c r="M13" s="142">
        <v>39216289.8994615</v>
      </c>
      <c r="N13" s="143">
        <v>39216289.8994615</v>
      </c>
      <c r="O13" s="143">
        <v>155112880.20650005</v>
      </c>
      <c r="P13" s="143">
        <v>113812548.13833493</v>
      </c>
      <c r="Q13" s="143">
        <v>268925428.34483498</v>
      </c>
    </row>
    <row r="14" spans="1:17" x14ac:dyDescent="0.2">
      <c r="A14" s="87"/>
      <c r="B14" s="94" t="s">
        <v>177</v>
      </c>
      <c r="C14" s="144">
        <v>538265071.32700002</v>
      </c>
      <c r="D14" s="144">
        <v>841957669.12685692</v>
      </c>
      <c r="E14" s="143">
        <v>1380222740.4538569</v>
      </c>
      <c r="F14" s="144">
        <v>306881133.23999995</v>
      </c>
      <c r="G14" s="144">
        <v>199332617.77522802</v>
      </c>
      <c r="H14" s="143">
        <v>506213751.01522797</v>
      </c>
      <c r="I14" s="144">
        <v>1385516947.7757001</v>
      </c>
      <c r="J14" s="144">
        <v>538921554.9263494</v>
      </c>
      <c r="K14" s="143">
        <v>1924438502.7020495</v>
      </c>
      <c r="L14" s="144">
        <v>4903765462.8229847</v>
      </c>
      <c r="M14" s="144">
        <v>161031649.58241844</v>
      </c>
      <c r="N14" s="143">
        <v>5064797112.4054031</v>
      </c>
      <c r="O14" s="143">
        <v>7134428615.1656847</v>
      </c>
      <c r="P14" s="143">
        <v>1741243491.4108553</v>
      </c>
      <c r="Q14" s="143">
        <v>8875672106.57654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6033689660.7297096</v>
      </c>
      <c r="D16" s="144">
        <v>5098035343.5498085</v>
      </c>
      <c r="E16" s="143">
        <v>11131725004.279518</v>
      </c>
      <c r="F16" s="144">
        <v>3981817510.1399994</v>
      </c>
      <c r="G16" s="144">
        <v>2485141746.9219484</v>
      </c>
      <c r="H16" s="143">
        <v>6466959257.0619478</v>
      </c>
      <c r="I16" s="144">
        <v>3625798288.0430007</v>
      </c>
      <c r="J16" s="144">
        <v>1388318259.7807498</v>
      </c>
      <c r="K16" s="143">
        <v>5014116547.8237505</v>
      </c>
      <c r="L16" s="144">
        <v>2580476831.7540007</v>
      </c>
      <c r="M16" s="144">
        <v>537319645.2506361</v>
      </c>
      <c r="N16" s="143">
        <v>3117796477.0046368</v>
      </c>
      <c r="O16" s="143">
        <v>16221782290.666708</v>
      </c>
      <c r="P16" s="143">
        <v>9508814995.5031414</v>
      </c>
      <c r="Q16" s="143">
        <v>25730597286.169849</v>
      </c>
    </row>
    <row r="17" spans="1:17" x14ac:dyDescent="0.2">
      <c r="A17" s="87"/>
      <c r="B17" s="95" t="s">
        <v>71</v>
      </c>
      <c r="C17" s="147">
        <v>5924720218.57971</v>
      </c>
      <c r="D17" s="147">
        <v>4205091197.5807552</v>
      </c>
      <c r="E17" s="143">
        <v>10129811416.160465</v>
      </c>
      <c r="F17" s="147">
        <v>3978700304.3399992</v>
      </c>
      <c r="G17" s="147">
        <v>2403496129.5155134</v>
      </c>
      <c r="H17" s="143">
        <v>6382196433.8555126</v>
      </c>
      <c r="I17" s="147">
        <v>3624924599.4130006</v>
      </c>
      <c r="J17" s="147">
        <v>1289636852.4684615</v>
      </c>
      <c r="K17" s="143">
        <v>4914561451.8814621</v>
      </c>
      <c r="L17" s="147">
        <v>2575957452.1740007</v>
      </c>
      <c r="M17" s="147">
        <v>390482493.47292852</v>
      </c>
      <c r="N17" s="143">
        <v>2966439945.6469293</v>
      </c>
      <c r="O17" s="143">
        <v>16104302574.506712</v>
      </c>
      <c r="P17" s="143">
        <v>8288706673.0376606</v>
      </c>
      <c r="Q17" s="143">
        <v>24393009247.544373</v>
      </c>
    </row>
    <row r="18" spans="1:17" x14ac:dyDescent="0.2">
      <c r="A18" s="87"/>
      <c r="B18" s="95" t="s">
        <v>72</v>
      </c>
      <c r="C18" s="147">
        <v>108969442.15000001</v>
      </c>
      <c r="D18" s="147">
        <v>892944145.96904767</v>
      </c>
      <c r="E18" s="143">
        <v>1001913588.1190476</v>
      </c>
      <c r="F18" s="147">
        <v>3117205.8</v>
      </c>
      <c r="G18" s="147">
        <v>81645617.406435996</v>
      </c>
      <c r="H18" s="143">
        <v>84762823.206435993</v>
      </c>
      <c r="I18" s="147">
        <v>873688.63</v>
      </c>
      <c r="J18" s="147">
        <v>98681407.312288001</v>
      </c>
      <c r="K18" s="143">
        <v>99555095.942287996</v>
      </c>
      <c r="L18" s="147">
        <v>4519379.58</v>
      </c>
      <c r="M18" s="147">
        <v>146837151.77770796</v>
      </c>
      <c r="N18" s="143">
        <v>151356531.35770798</v>
      </c>
      <c r="O18" s="143">
        <v>117479716.16</v>
      </c>
      <c r="P18" s="143">
        <v>1220108322.4654796</v>
      </c>
      <c r="Q18" s="143">
        <v>1337588038.6254797</v>
      </c>
    </row>
    <row r="19" spans="1:17" x14ac:dyDescent="0.2">
      <c r="A19" s="87"/>
      <c r="B19" s="89" t="s">
        <v>73</v>
      </c>
      <c r="C19" s="144">
        <v>3906791808.7663479</v>
      </c>
      <c r="D19" s="144">
        <v>7125643765.8262329</v>
      </c>
      <c r="E19" s="143">
        <v>11032435574.592581</v>
      </c>
      <c r="F19" s="144">
        <v>1215464153.4458942</v>
      </c>
      <c r="G19" s="144">
        <v>3798531395.8708725</v>
      </c>
      <c r="H19" s="143">
        <v>5013995549.3167667</v>
      </c>
      <c r="I19" s="144">
        <v>7221572100.5775328</v>
      </c>
      <c r="J19" s="144">
        <v>8468942900.9687624</v>
      </c>
      <c r="K19" s="143">
        <v>15690515001.546295</v>
      </c>
      <c r="L19" s="144">
        <v>2195747135.3246994</v>
      </c>
      <c r="M19" s="144">
        <v>2734450150.9379816</v>
      </c>
      <c r="N19" s="143">
        <v>4930197286.262681</v>
      </c>
      <c r="O19" s="143">
        <v>14539575198.114485</v>
      </c>
      <c r="P19" s="143">
        <v>22127568213.603798</v>
      </c>
      <c r="Q19" s="143">
        <v>36667143411.718285</v>
      </c>
    </row>
    <row r="20" spans="1:17" x14ac:dyDescent="0.2">
      <c r="A20" s="87"/>
      <c r="B20" s="95" t="s">
        <v>74</v>
      </c>
      <c r="C20" s="147">
        <v>3450224534.1763468</v>
      </c>
      <c r="D20" s="147">
        <v>3375691282.2871904</v>
      </c>
      <c r="E20" s="143">
        <v>6825915816.4635372</v>
      </c>
      <c r="F20" s="147">
        <v>1077047538.4858949</v>
      </c>
      <c r="G20" s="147">
        <v>2557163557.3244085</v>
      </c>
      <c r="H20" s="143">
        <v>3634211095.8103037</v>
      </c>
      <c r="I20" s="147">
        <v>5877941547.7475319</v>
      </c>
      <c r="J20" s="147">
        <v>6247695111.6622734</v>
      </c>
      <c r="K20" s="143">
        <v>12125636659.409805</v>
      </c>
      <c r="L20" s="147">
        <v>1687651669.1037004</v>
      </c>
      <c r="M20" s="147">
        <v>1888595222.2529595</v>
      </c>
      <c r="N20" s="143">
        <v>3576246891.3566599</v>
      </c>
      <c r="O20" s="143">
        <v>12092865289.513481</v>
      </c>
      <c r="P20" s="143">
        <v>14069145173.526836</v>
      </c>
      <c r="Q20" s="143">
        <v>26162010463.040318</v>
      </c>
    </row>
    <row r="21" spans="1:17" x14ac:dyDescent="0.2">
      <c r="A21" s="87"/>
      <c r="B21" s="95" t="s">
        <v>75</v>
      </c>
      <c r="C21" s="147">
        <v>456567274.58999902</v>
      </c>
      <c r="D21" s="147">
        <v>3749952483.5390434</v>
      </c>
      <c r="E21" s="143">
        <v>4206519758.1290426</v>
      </c>
      <c r="F21" s="147">
        <v>138416614.95999983</v>
      </c>
      <c r="G21" s="147">
        <v>1241367838.5464606</v>
      </c>
      <c r="H21" s="143">
        <v>1379784453.5064604</v>
      </c>
      <c r="I21" s="147">
        <v>1343630552.8300021</v>
      </c>
      <c r="J21" s="147">
        <v>2221247789.3064852</v>
      </c>
      <c r="K21" s="143">
        <v>3564878342.1364875</v>
      </c>
      <c r="L21" s="147">
        <v>508095466.22099996</v>
      </c>
      <c r="M21" s="147">
        <v>845854928.68501878</v>
      </c>
      <c r="N21" s="143">
        <v>1353950394.9060187</v>
      </c>
      <c r="O21" s="143">
        <v>2446709908.6010008</v>
      </c>
      <c r="P21" s="143">
        <v>8058423040.0770044</v>
      </c>
      <c r="Q21" s="143">
        <v>10505132948.678005</v>
      </c>
    </row>
    <row r="22" spans="1:17" ht="25.5" x14ac:dyDescent="0.2">
      <c r="A22" s="87"/>
      <c r="B22" s="96" t="s">
        <v>179</v>
      </c>
      <c r="C22" s="148">
        <v>9940481469.4960575</v>
      </c>
      <c r="D22" s="148">
        <v>12223679109.376036</v>
      </c>
      <c r="E22" s="143">
        <v>22164160578.872093</v>
      </c>
      <c r="F22" s="148">
        <v>5197281663.5858984</v>
      </c>
      <c r="G22" s="148">
        <v>6283673142.7928171</v>
      </c>
      <c r="H22" s="143">
        <v>11480954806.378716</v>
      </c>
      <c r="I22" s="148">
        <v>10847370388.620531</v>
      </c>
      <c r="J22" s="148">
        <v>9857261160.7495174</v>
      </c>
      <c r="K22" s="143">
        <v>20704631549.370049</v>
      </c>
      <c r="L22" s="148">
        <v>4776223967.0787001</v>
      </c>
      <c r="M22" s="148">
        <v>3271769796.1886225</v>
      </c>
      <c r="N22" s="143">
        <v>8047993763.2673225</v>
      </c>
      <c r="O22" s="143">
        <v>30761357488.781185</v>
      </c>
      <c r="P22" s="143">
        <v>31636383209.10696</v>
      </c>
      <c r="Q22" s="143">
        <v>62397740697.888145</v>
      </c>
    </row>
    <row r="23" spans="1:17" x14ac:dyDescent="0.2">
      <c r="A23" s="87"/>
      <c r="B23" s="97" t="s">
        <v>43</v>
      </c>
      <c r="C23" s="144">
        <v>10478746540.823059</v>
      </c>
      <c r="D23" s="144">
        <v>13065636778.502899</v>
      </c>
      <c r="E23" s="143">
        <v>23544383319.325958</v>
      </c>
      <c r="F23" s="144">
        <v>5504162796.8258982</v>
      </c>
      <c r="G23" s="144">
        <v>6483005760.5680475</v>
      </c>
      <c r="H23" s="143">
        <v>11987168557.393946</v>
      </c>
      <c r="I23" s="144">
        <v>12232887336.396229</v>
      </c>
      <c r="J23" s="144">
        <v>10396182715.675858</v>
      </c>
      <c r="K23" s="143">
        <v>22629070052.072086</v>
      </c>
      <c r="L23" s="144">
        <v>9679989429.9016838</v>
      </c>
      <c r="M23" s="144">
        <v>3432801445.77104</v>
      </c>
      <c r="N23" s="143">
        <v>13112790875.672724</v>
      </c>
      <c r="O23" s="143">
        <v>37895786103.946915</v>
      </c>
      <c r="P23" s="143">
        <v>33377626700.517776</v>
      </c>
      <c r="Q23" s="143">
        <v>71273412804.464691</v>
      </c>
    </row>
    <row r="24" spans="1:17" x14ac:dyDescent="0.2">
      <c r="Q24" s="167">
        <f>Q23-BS!H31</f>
        <v>2.8306427001953125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46112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38403534.8800001</v>
      </c>
      <c r="D8" s="144">
        <f>'RC-D'!D8</f>
        <v>397692249.19641894</v>
      </c>
      <c r="E8" s="143">
        <f>'RC-D'!E8</f>
        <v>436095784.07641906</v>
      </c>
      <c r="F8" s="144">
        <f>'RC-D'!F8</f>
        <v>20594.419999999998</v>
      </c>
      <c r="G8" s="144">
        <f>'RC-D'!G8</f>
        <v>6116594.5800000001</v>
      </c>
      <c r="H8" s="143">
        <f>'RC-D'!H8</f>
        <v>6137189</v>
      </c>
      <c r="I8" s="144">
        <f>'RC-D'!I8</f>
        <v>1321512422.5743997</v>
      </c>
      <c r="J8" s="144">
        <f>'RC-D'!J8</f>
        <v>478978255.62242627</v>
      </c>
      <c r="K8" s="143">
        <f>'RC-D'!K8</f>
        <v>1800490678.196826</v>
      </c>
      <c r="L8" s="144">
        <f>'RC-D'!L8</f>
        <v>4270242.2</v>
      </c>
      <c r="M8" s="144">
        <f>'RC-D'!M8</f>
        <v>0</v>
      </c>
      <c r="N8" s="143">
        <f>'RC-D'!N8</f>
        <v>4270242.2</v>
      </c>
      <c r="O8" s="143">
        <f>'RC-D'!O8</f>
        <v>1364206794.0743999</v>
      </c>
      <c r="P8" s="143">
        <f>'RC-D'!P8</f>
        <v>882787099.39884329</v>
      </c>
      <c r="Q8" s="143">
        <f>'RC-D'!Q8</f>
        <v>2246993893.4732432</v>
      </c>
    </row>
    <row r="9" spans="1:17" x14ac:dyDescent="0.2">
      <c r="A9" s="149"/>
      <c r="B9" s="91" t="s">
        <v>250</v>
      </c>
      <c r="C9" s="142">
        <f>'RC-D'!C9</f>
        <v>19089885.420000006</v>
      </c>
      <c r="D9" s="142">
        <f>'RC-D'!D9</f>
        <v>182298507.25042707</v>
      </c>
      <c r="E9" s="143">
        <f>'RC-D'!E9</f>
        <v>201388392.67042708</v>
      </c>
      <c r="F9" s="142">
        <f>'RC-D'!F9</f>
        <v>20594.419999999998</v>
      </c>
      <c r="G9" s="142">
        <f>'RC-D'!G9</f>
        <v>1349.9000000000015</v>
      </c>
      <c r="H9" s="143">
        <f>'RC-D'!H9</f>
        <v>21944.32</v>
      </c>
      <c r="I9" s="142">
        <f>'RC-D'!I9</f>
        <v>369586412.74279994</v>
      </c>
      <c r="J9" s="142">
        <f>'RC-D'!J9</f>
        <v>75628132.661508977</v>
      </c>
      <c r="K9" s="143">
        <f>'RC-D'!K9</f>
        <v>445214545.40430892</v>
      </c>
      <c r="L9" s="142">
        <f>'RC-D'!L9</f>
        <v>4270242.2</v>
      </c>
      <c r="M9" s="142">
        <f>'RC-D'!M9</f>
        <v>0</v>
      </c>
      <c r="N9" s="143">
        <f>'RC-D'!N9</f>
        <v>4270242.2</v>
      </c>
      <c r="O9" s="143">
        <f>'RC-D'!O9</f>
        <v>392967134.78279996</v>
      </c>
      <c r="P9" s="143">
        <f>'RC-D'!P9</f>
        <v>257927989.81193614</v>
      </c>
      <c r="Q9" s="143">
        <f>'RC-D'!Q9</f>
        <v>650895124.5947361</v>
      </c>
    </row>
    <row r="10" spans="1:17" x14ac:dyDescent="0.2">
      <c r="A10" s="149"/>
      <c r="B10" s="92" t="s">
        <v>251</v>
      </c>
      <c r="C10" s="142">
        <f>'RC-D'!C10</f>
        <v>19313649.460000098</v>
      </c>
      <c r="D10" s="142">
        <f>'RC-D'!D10</f>
        <v>215393741.9459919</v>
      </c>
      <c r="E10" s="143">
        <f>'RC-D'!E10</f>
        <v>234707391.405992</v>
      </c>
      <c r="F10" s="142">
        <f>'RC-D'!F10</f>
        <v>0</v>
      </c>
      <c r="G10" s="142">
        <f>'RC-D'!G10</f>
        <v>6115244.6799999997</v>
      </c>
      <c r="H10" s="143">
        <f>'RC-D'!H10</f>
        <v>6115244.6799999997</v>
      </c>
      <c r="I10" s="142">
        <f>'RC-D'!I10</f>
        <v>951926009.83159995</v>
      </c>
      <c r="J10" s="142">
        <f>'RC-D'!J10</f>
        <v>403350122.960917</v>
      </c>
      <c r="K10" s="143">
        <f>'RC-D'!K10</f>
        <v>1355276132.7925169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971239659.29159999</v>
      </c>
      <c r="P10" s="143">
        <f>'RC-D'!P10</f>
        <v>624859109.58690882</v>
      </c>
      <c r="Q10" s="143">
        <f>'RC-D'!Q10</f>
        <v>1596098768.8785088</v>
      </c>
    </row>
    <row r="11" spans="1:17" x14ac:dyDescent="0.2">
      <c r="A11" s="149"/>
      <c r="B11" s="90" t="s">
        <v>252</v>
      </c>
      <c r="C11" s="144">
        <f>'RC-D'!C11</f>
        <v>499861536.44700003</v>
      </c>
      <c r="D11" s="144">
        <f>'RC-D'!D11</f>
        <v>444265419.93043756</v>
      </c>
      <c r="E11" s="143">
        <f>'RC-D'!E11</f>
        <v>944126956.37743759</v>
      </c>
      <c r="F11" s="144">
        <f>'RC-D'!F11</f>
        <v>306860538.81999999</v>
      </c>
      <c r="G11" s="144">
        <f>'RC-D'!G11</f>
        <v>193216023.19522798</v>
      </c>
      <c r="H11" s="143">
        <f>'RC-D'!H11</f>
        <v>500076562.01522797</v>
      </c>
      <c r="I11" s="144">
        <f>'RC-D'!I11</f>
        <v>64004525.201299995</v>
      </c>
      <c r="J11" s="144">
        <f>'RC-D'!J11</f>
        <v>59943299.303923935</v>
      </c>
      <c r="K11" s="143">
        <f>'RC-D'!K11</f>
        <v>123947824.50522393</v>
      </c>
      <c r="L11" s="144">
        <f>'RC-D'!L11</f>
        <v>4899495220.6229849</v>
      </c>
      <c r="M11" s="144">
        <f>'RC-D'!M11</f>
        <v>161031649.58241653</v>
      </c>
      <c r="N11" s="143">
        <f>'RC-D'!N11</f>
        <v>5060526870.2054014</v>
      </c>
      <c r="O11" s="143">
        <f>'RC-D'!O11</f>
        <v>5770221821.0912848</v>
      </c>
      <c r="P11" s="143">
        <f>'RC-D'!P11</f>
        <v>858456392.01201248</v>
      </c>
      <c r="Q11" s="143">
        <f>'RC-D'!Q11</f>
        <v>6628678213.1032972</v>
      </c>
    </row>
    <row r="12" spans="1:17" x14ac:dyDescent="0.2">
      <c r="A12" s="149"/>
      <c r="B12" s="93" t="s">
        <v>253</v>
      </c>
      <c r="C12" s="142">
        <f>'RC-D'!C12</f>
        <v>493814989.99049997</v>
      </c>
      <c r="D12" s="142">
        <f>'RC-D'!D12</f>
        <v>378041928.37718773</v>
      </c>
      <c r="E12" s="143">
        <f>'RC-D'!E12</f>
        <v>871856918.3676877</v>
      </c>
      <c r="F12" s="142">
        <f>'RC-D'!F12</f>
        <v>157794205.06999999</v>
      </c>
      <c r="G12" s="142">
        <f>'RC-D'!G12</f>
        <v>184843256.50960398</v>
      </c>
      <c r="H12" s="143">
        <f>'RC-D'!H12</f>
        <v>342637461.57960397</v>
      </c>
      <c r="I12" s="142">
        <f>'RC-D'!I12</f>
        <v>64004525.201299995</v>
      </c>
      <c r="J12" s="142">
        <f>'RC-D'!J12</f>
        <v>59943299.303923935</v>
      </c>
      <c r="K12" s="143">
        <f>'RC-D'!K12</f>
        <v>123947824.50522393</v>
      </c>
      <c r="L12" s="142">
        <f>'RC-D'!L12</f>
        <v>4899495220.622983</v>
      </c>
      <c r="M12" s="142">
        <f>'RC-D'!M12</f>
        <v>121815359.68295956</v>
      </c>
      <c r="N12" s="143">
        <f>'RC-D'!N12</f>
        <v>5021310580.3059425</v>
      </c>
      <c r="O12" s="143">
        <f>'RC-D'!O12</f>
        <v>5615108940.8847857</v>
      </c>
      <c r="P12" s="143">
        <f>'RC-D'!P12</f>
        <v>744643843.87367725</v>
      </c>
      <c r="Q12" s="143">
        <f>'RC-D'!Q12</f>
        <v>6359752784.7584629</v>
      </c>
    </row>
    <row r="13" spans="1:17" x14ac:dyDescent="0.2">
      <c r="A13" s="149"/>
      <c r="B13" s="93" t="s">
        <v>254</v>
      </c>
      <c r="C13" s="142">
        <f>'RC-D'!C13</f>
        <v>6046546.4565000003</v>
      </c>
      <c r="D13" s="142">
        <f>'RC-D'!D13</f>
        <v>66223491.553249918</v>
      </c>
      <c r="E13" s="143">
        <f>'RC-D'!E13</f>
        <v>72270038.009749919</v>
      </c>
      <c r="F13" s="142">
        <f>'RC-D'!F13</f>
        <v>149066333.75</v>
      </c>
      <c r="G13" s="142">
        <f>'RC-D'!G13</f>
        <v>8372766.6856240034</v>
      </c>
      <c r="H13" s="143">
        <f>'RC-D'!H13</f>
        <v>157439100.435624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39216289.8994615</v>
      </c>
      <c r="N13" s="143">
        <f>'RC-D'!N13</f>
        <v>39216289.8994615</v>
      </c>
      <c r="O13" s="143">
        <f>'RC-D'!O13</f>
        <v>155112880.20650005</v>
      </c>
      <c r="P13" s="143">
        <f>'RC-D'!P13</f>
        <v>113812548.13833493</v>
      </c>
      <c r="Q13" s="143">
        <f>'RC-D'!Q13</f>
        <v>268925428.34483498</v>
      </c>
    </row>
    <row r="14" spans="1:17" x14ac:dyDescent="0.2">
      <c r="A14" s="149"/>
      <c r="B14" s="94" t="s">
        <v>255</v>
      </c>
      <c r="C14" s="144">
        <f>'RC-D'!C14</f>
        <v>538265071.32700002</v>
      </c>
      <c r="D14" s="144">
        <f>'RC-D'!D14</f>
        <v>841957669.12685692</v>
      </c>
      <c r="E14" s="143">
        <f>'RC-D'!E14</f>
        <v>1380222740.4538569</v>
      </c>
      <c r="F14" s="144">
        <f>'RC-D'!F14</f>
        <v>306881133.23999995</v>
      </c>
      <c r="G14" s="144">
        <f>'RC-D'!G14</f>
        <v>199332617.77522802</v>
      </c>
      <c r="H14" s="143">
        <f>'RC-D'!H14</f>
        <v>506213751.01522797</v>
      </c>
      <c r="I14" s="144">
        <f>'RC-D'!I14</f>
        <v>1385516947.7757001</v>
      </c>
      <c r="J14" s="144">
        <f>'RC-D'!J14</f>
        <v>538921554.9263494</v>
      </c>
      <c r="K14" s="143">
        <f>'RC-D'!K14</f>
        <v>1924438502.7020495</v>
      </c>
      <c r="L14" s="144">
        <f>'RC-D'!L14</f>
        <v>4903765462.8229847</v>
      </c>
      <c r="M14" s="144">
        <f>'RC-D'!M14</f>
        <v>161031649.58241844</v>
      </c>
      <c r="N14" s="143">
        <f>'RC-D'!N14</f>
        <v>5064797112.4054031</v>
      </c>
      <c r="O14" s="143">
        <f>'RC-D'!O14</f>
        <v>7134428615.1656847</v>
      </c>
      <c r="P14" s="143">
        <f>'RC-D'!P14</f>
        <v>1741243491.4108553</v>
      </c>
      <c r="Q14" s="143">
        <f>'RC-D'!Q14</f>
        <v>8875672106.57654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6033689660.7297096</v>
      </c>
      <c r="D16" s="144">
        <f>'RC-D'!D16</f>
        <v>5098035343.5498085</v>
      </c>
      <c r="E16" s="143">
        <f>'RC-D'!E16</f>
        <v>11131725004.279518</v>
      </c>
      <c r="F16" s="144">
        <f>'RC-D'!F16</f>
        <v>3981817510.1399994</v>
      </c>
      <c r="G16" s="144">
        <f>'RC-D'!G16</f>
        <v>2485141746.9219484</v>
      </c>
      <c r="H16" s="143">
        <f>'RC-D'!H16</f>
        <v>6466959257.0619478</v>
      </c>
      <c r="I16" s="144">
        <f>'RC-D'!I16</f>
        <v>3625798288.0430007</v>
      </c>
      <c r="J16" s="144">
        <f>'RC-D'!J16</f>
        <v>1388318259.7807498</v>
      </c>
      <c r="K16" s="143">
        <f>'RC-D'!K16</f>
        <v>5014116547.8237505</v>
      </c>
      <c r="L16" s="144">
        <f>'RC-D'!L16</f>
        <v>2580476831.7540007</v>
      </c>
      <c r="M16" s="144">
        <f>'RC-D'!M16</f>
        <v>537319645.2506361</v>
      </c>
      <c r="N16" s="143">
        <f>'RC-D'!N16</f>
        <v>3117796477.0046368</v>
      </c>
      <c r="O16" s="143">
        <f>'RC-D'!O16</f>
        <v>16221782290.666708</v>
      </c>
      <c r="P16" s="143">
        <f>'RC-D'!P16</f>
        <v>9508814995.5031414</v>
      </c>
      <c r="Q16" s="143">
        <f>'RC-D'!Q16</f>
        <v>25730597286.169849</v>
      </c>
    </row>
    <row r="17" spans="1:17" x14ac:dyDescent="0.2">
      <c r="A17" s="149"/>
      <c r="B17" s="95" t="s">
        <v>257</v>
      </c>
      <c r="C17" s="147">
        <f>'RC-D'!C17</f>
        <v>5924720218.57971</v>
      </c>
      <c r="D17" s="147">
        <f>'RC-D'!D17</f>
        <v>4205091197.5807552</v>
      </c>
      <c r="E17" s="143">
        <f>'RC-D'!E17</f>
        <v>10129811416.160465</v>
      </c>
      <c r="F17" s="147">
        <f>'RC-D'!F17</f>
        <v>3978700304.3399992</v>
      </c>
      <c r="G17" s="147">
        <f>'RC-D'!G17</f>
        <v>2403496129.5155134</v>
      </c>
      <c r="H17" s="143">
        <f>'RC-D'!H17</f>
        <v>6382196433.8555126</v>
      </c>
      <c r="I17" s="147">
        <f>'RC-D'!I17</f>
        <v>3624924599.4130006</v>
      </c>
      <c r="J17" s="147">
        <f>'RC-D'!J17</f>
        <v>1289636852.4684615</v>
      </c>
      <c r="K17" s="143">
        <f>'RC-D'!K17</f>
        <v>4914561451.8814621</v>
      </c>
      <c r="L17" s="147">
        <f>'RC-D'!L17</f>
        <v>2575957452.1740007</v>
      </c>
      <c r="M17" s="147">
        <f>'RC-D'!M17</f>
        <v>390482493.47292852</v>
      </c>
      <c r="N17" s="143">
        <f>'RC-D'!N17</f>
        <v>2966439945.6469293</v>
      </c>
      <c r="O17" s="143">
        <f>'RC-D'!O17</f>
        <v>16104302574.506712</v>
      </c>
      <c r="P17" s="143">
        <f>'RC-D'!P17</f>
        <v>8288706673.0376606</v>
      </c>
      <c r="Q17" s="143">
        <f>'RC-D'!Q17</f>
        <v>24393009247.544373</v>
      </c>
    </row>
    <row r="18" spans="1:17" x14ac:dyDescent="0.2">
      <c r="A18" s="149"/>
      <c r="B18" s="95" t="s">
        <v>258</v>
      </c>
      <c r="C18" s="147">
        <f>'RC-D'!C18</f>
        <v>108969442.15000001</v>
      </c>
      <c r="D18" s="147">
        <f>'RC-D'!D18</f>
        <v>892944145.96904767</v>
      </c>
      <c r="E18" s="143">
        <f>'RC-D'!E18</f>
        <v>1001913588.1190476</v>
      </c>
      <c r="F18" s="147">
        <f>'RC-D'!F18</f>
        <v>3117205.8</v>
      </c>
      <c r="G18" s="147">
        <f>'RC-D'!G18</f>
        <v>81645617.406435996</v>
      </c>
      <c r="H18" s="143">
        <f>'RC-D'!H18</f>
        <v>84762823.206435993</v>
      </c>
      <c r="I18" s="147">
        <f>'RC-D'!I18</f>
        <v>873688.63</v>
      </c>
      <c r="J18" s="147">
        <f>'RC-D'!J18</f>
        <v>98681407.312288001</v>
      </c>
      <c r="K18" s="143">
        <f>'RC-D'!K18</f>
        <v>99555095.942287996</v>
      </c>
      <c r="L18" s="147">
        <f>'RC-D'!L18</f>
        <v>4519379.58</v>
      </c>
      <c r="M18" s="147">
        <f>'RC-D'!M18</f>
        <v>146837151.77770796</v>
      </c>
      <c r="N18" s="143">
        <f>'RC-D'!N18</f>
        <v>151356531.35770798</v>
      </c>
      <c r="O18" s="143">
        <f>'RC-D'!O18</f>
        <v>117479716.16</v>
      </c>
      <c r="P18" s="143">
        <f>'RC-D'!P18</f>
        <v>1220108322.4654796</v>
      </c>
      <c r="Q18" s="143">
        <f>'RC-D'!Q18</f>
        <v>1337588038.6254797</v>
      </c>
    </row>
    <row r="19" spans="1:17" x14ac:dyDescent="0.2">
      <c r="A19" s="150"/>
      <c r="B19" s="89" t="s">
        <v>8</v>
      </c>
      <c r="C19" s="144">
        <f>'RC-D'!C19</f>
        <v>3906791808.7663479</v>
      </c>
      <c r="D19" s="144">
        <f>'RC-D'!D19</f>
        <v>7125643765.8262329</v>
      </c>
      <c r="E19" s="143">
        <f>'RC-D'!E19</f>
        <v>11032435574.592581</v>
      </c>
      <c r="F19" s="144">
        <f>'RC-D'!F19</f>
        <v>1215464153.4458942</v>
      </c>
      <c r="G19" s="144">
        <f>'RC-D'!G19</f>
        <v>3798531395.8708725</v>
      </c>
      <c r="H19" s="143">
        <f>'RC-D'!H19</f>
        <v>5013995549.3167667</v>
      </c>
      <c r="I19" s="144">
        <f>'RC-D'!I19</f>
        <v>7221572100.5775328</v>
      </c>
      <c r="J19" s="144">
        <f>'RC-D'!J19</f>
        <v>8468942900.9687624</v>
      </c>
      <c r="K19" s="143">
        <f>'RC-D'!K19</f>
        <v>15690515001.546295</v>
      </c>
      <c r="L19" s="144">
        <f>'RC-D'!L19</f>
        <v>2195747135.3246994</v>
      </c>
      <c r="M19" s="144">
        <f>'RC-D'!M19</f>
        <v>2734450150.9379816</v>
      </c>
      <c r="N19" s="143">
        <f>'RC-D'!N19</f>
        <v>4930197286.262681</v>
      </c>
      <c r="O19" s="143">
        <f>'RC-D'!O19</f>
        <v>14539575198.114485</v>
      </c>
      <c r="P19" s="143">
        <f>'RC-D'!P19</f>
        <v>22127568213.603798</v>
      </c>
      <c r="Q19" s="143">
        <f>'RC-D'!Q19</f>
        <v>36667143411.718285</v>
      </c>
    </row>
    <row r="20" spans="1:17" x14ac:dyDescent="0.2">
      <c r="B20" s="95" t="s">
        <v>259</v>
      </c>
      <c r="C20" s="147">
        <f>'RC-D'!C20</f>
        <v>3450224534.1763468</v>
      </c>
      <c r="D20" s="147">
        <f>'RC-D'!D20</f>
        <v>3375691282.2871904</v>
      </c>
      <c r="E20" s="143">
        <f>'RC-D'!E20</f>
        <v>6825915816.4635372</v>
      </c>
      <c r="F20" s="147">
        <f>'RC-D'!F20</f>
        <v>1077047538.4858949</v>
      </c>
      <c r="G20" s="147">
        <f>'RC-D'!G20</f>
        <v>2557163557.3244085</v>
      </c>
      <c r="H20" s="143">
        <f>'RC-D'!H20</f>
        <v>3634211095.8103037</v>
      </c>
      <c r="I20" s="147">
        <f>'RC-D'!I20</f>
        <v>5877941547.7475319</v>
      </c>
      <c r="J20" s="147">
        <f>'RC-D'!J20</f>
        <v>6247695111.6622734</v>
      </c>
      <c r="K20" s="143">
        <f>'RC-D'!K20</f>
        <v>12125636659.409805</v>
      </c>
      <c r="L20" s="147">
        <f>'RC-D'!L20</f>
        <v>1687651669.1037004</v>
      </c>
      <c r="M20" s="147">
        <f>'RC-D'!M20</f>
        <v>1888595222.2529595</v>
      </c>
      <c r="N20" s="143">
        <f>'RC-D'!N20</f>
        <v>3576246891.3566599</v>
      </c>
      <c r="O20" s="143">
        <f>'RC-D'!O20</f>
        <v>12092865289.513481</v>
      </c>
      <c r="P20" s="143">
        <f>'RC-D'!P20</f>
        <v>14069145173.526836</v>
      </c>
      <c r="Q20" s="143">
        <f>'RC-D'!Q20</f>
        <v>26162010463.040318</v>
      </c>
    </row>
    <row r="21" spans="1:17" x14ac:dyDescent="0.2">
      <c r="B21" s="95" t="s">
        <v>260</v>
      </c>
      <c r="C21" s="147">
        <f>'RC-D'!C21</f>
        <v>456567274.58999902</v>
      </c>
      <c r="D21" s="147">
        <f>'RC-D'!D21</f>
        <v>3749952483.5390434</v>
      </c>
      <c r="E21" s="143">
        <f>'RC-D'!E21</f>
        <v>4206519758.1290426</v>
      </c>
      <c r="F21" s="147">
        <f>'RC-D'!F21</f>
        <v>138416614.95999983</v>
      </c>
      <c r="G21" s="147">
        <f>'RC-D'!G21</f>
        <v>1241367838.5464606</v>
      </c>
      <c r="H21" s="143">
        <f>'RC-D'!H21</f>
        <v>1379784453.5064604</v>
      </c>
      <c r="I21" s="147">
        <f>'RC-D'!I21</f>
        <v>1343630552.8300021</v>
      </c>
      <c r="J21" s="147">
        <f>'RC-D'!J21</f>
        <v>2221247789.3064852</v>
      </c>
      <c r="K21" s="143">
        <f>'RC-D'!K21</f>
        <v>3564878342.1364875</v>
      </c>
      <c r="L21" s="147">
        <f>'RC-D'!L21</f>
        <v>508095466.22099996</v>
      </c>
      <c r="M21" s="147">
        <f>'RC-D'!M21</f>
        <v>845854928.68501878</v>
      </c>
      <c r="N21" s="143">
        <f>'RC-D'!N21</f>
        <v>1353950394.9060187</v>
      </c>
      <c r="O21" s="143">
        <f>'RC-D'!O21</f>
        <v>2446709908.6010008</v>
      </c>
      <c r="P21" s="143">
        <f>'RC-D'!P21</f>
        <v>8058423040.0770044</v>
      </c>
      <c r="Q21" s="143">
        <f>'RC-D'!Q21</f>
        <v>10505132948.678005</v>
      </c>
    </row>
    <row r="22" spans="1:17" x14ac:dyDescent="0.2">
      <c r="B22" s="96" t="s">
        <v>261</v>
      </c>
      <c r="C22" s="148">
        <f>'RC-D'!C22</f>
        <v>9940481469.4960575</v>
      </c>
      <c r="D22" s="148">
        <f>'RC-D'!D22</f>
        <v>12223679109.376036</v>
      </c>
      <c r="E22" s="143">
        <f>'RC-D'!E22</f>
        <v>22164160578.872093</v>
      </c>
      <c r="F22" s="148">
        <f>'RC-D'!F22</f>
        <v>5197281663.5858984</v>
      </c>
      <c r="G22" s="148">
        <f>'RC-D'!G22</f>
        <v>6283673142.7928171</v>
      </c>
      <c r="H22" s="143">
        <f>'RC-D'!H22</f>
        <v>11480954806.378716</v>
      </c>
      <c r="I22" s="148">
        <f>'RC-D'!I22</f>
        <v>10847370388.620531</v>
      </c>
      <c r="J22" s="148">
        <f>'RC-D'!J22</f>
        <v>9857261160.7495174</v>
      </c>
      <c r="K22" s="143">
        <f>'RC-D'!K22</f>
        <v>20704631549.370049</v>
      </c>
      <c r="L22" s="148">
        <f>'RC-D'!L22</f>
        <v>4776223967.0787001</v>
      </c>
      <c r="M22" s="148">
        <f>'RC-D'!M22</f>
        <v>3271769796.1886225</v>
      </c>
      <c r="N22" s="143">
        <f>'RC-D'!N22</f>
        <v>8047993763.2673225</v>
      </c>
      <c r="O22" s="143">
        <f>'RC-D'!O22</f>
        <v>30761357488.781185</v>
      </c>
      <c r="P22" s="143">
        <f>'RC-D'!P22</f>
        <v>31636383209.10696</v>
      </c>
      <c r="Q22" s="143">
        <f>'RC-D'!Q22</f>
        <v>62397740697.888145</v>
      </c>
    </row>
    <row r="23" spans="1:17" x14ac:dyDescent="0.2">
      <c r="B23" s="151" t="s">
        <v>26</v>
      </c>
      <c r="C23" s="152">
        <f>'RC-D'!C23</f>
        <v>10478746540.823059</v>
      </c>
      <c r="D23" s="152">
        <f>'RC-D'!D23</f>
        <v>13065636778.502899</v>
      </c>
      <c r="E23" s="152">
        <f>'RC-D'!E23</f>
        <v>23544383319.325958</v>
      </c>
      <c r="F23" s="152">
        <f>'RC-D'!F23</f>
        <v>5504162796.8258982</v>
      </c>
      <c r="G23" s="152">
        <f>'RC-D'!G23</f>
        <v>6483005760.5680475</v>
      </c>
      <c r="H23" s="152">
        <f>'RC-D'!H23</f>
        <v>11987168557.393946</v>
      </c>
      <c r="I23" s="152">
        <f>'RC-D'!I23</f>
        <v>12232887336.396229</v>
      </c>
      <c r="J23" s="152">
        <f>'RC-D'!J23</f>
        <v>10396182715.675858</v>
      </c>
      <c r="K23" s="152">
        <f>'RC-D'!K23</f>
        <v>22629070052.072086</v>
      </c>
      <c r="L23" s="152">
        <f>'RC-D'!L23</f>
        <v>9679989429.9016838</v>
      </c>
      <c r="M23" s="152">
        <f>'RC-D'!M23</f>
        <v>3432801445.77104</v>
      </c>
      <c r="N23" s="152">
        <f>'RC-D'!N23</f>
        <v>13112790875.672724</v>
      </c>
      <c r="O23" s="152">
        <f>'RC-D'!O23</f>
        <v>37895786103.946915</v>
      </c>
      <c r="P23" s="152">
        <f>'RC-D'!P23</f>
        <v>33377626700.517776</v>
      </c>
      <c r="Q23" s="152">
        <f>'RC-D'!Q23</f>
        <v>71273412804.464691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46112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331652365.25380003</v>
      </c>
      <c r="C7" s="153">
        <v>479127.29645999998</v>
      </c>
      <c r="D7" s="153">
        <v>332131492.55026001</v>
      </c>
      <c r="E7" s="154">
        <v>103337.5068</v>
      </c>
      <c r="F7" s="154">
        <v>1696.6363154000001</v>
      </c>
      <c r="G7" s="154">
        <v>105034.1431154</v>
      </c>
      <c r="H7" s="106">
        <v>8.2672099999999998E-2</v>
      </c>
      <c r="I7" s="102">
        <v>0.111653</v>
      </c>
      <c r="J7" s="106">
        <v>8.2713499999999995E-2</v>
      </c>
      <c r="K7" s="103">
        <v>1.6882699999999999</v>
      </c>
      <c r="L7" s="103">
        <v>2.3744800000000001</v>
      </c>
      <c r="M7" s="103">
        <v>1.6892499999999999</v>
      </c>
      <c r="N7" s="157">
        <v>0</v>
      </c>
      <c r="O7" s="157">
        <v>0</v>
      </c>
      <c r="P7" s="157">
        <v>0</v>
      </c>
      <c r="Q7" s="157">
        <v>331652365.25380003</v>
      </c>
      <c r="R7" s="157">
        <v>479127.29645999998</v>
      </c>
      <c r="S7" s="157">
        <v>332131492.55026001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7001743.003899999</v>
      </c>
      <c r="C8" s="153">
        <v>36787652.832072869</v>
      </c>
      <c r="D8" s="153">
        <v>43789395.835972868</v>
      </c>
      <c r="E8" s="154">
        <v>64052.162039900002</v>
      </c>
      <c r="F8" s="154">
        <v>224184.00526598998</v>
      </c>
      <c r="G8" s="154">
        <v>288236.16730589001</v>
      </c>
      <c r="H8" s="106">
        <v>0.17130500000000001</v>
      </c>
      <c r="I8" s="102">
        <v>9.4338619064947907E-2</v>
      </c>
      <c r="J8" s="106">
        <v>0.106473</v>
      </c>
      <c r="K8" s="103">
        <v>48.386000000000003</v>
      </c>
      <c r="L8" s="103">
        <v>47.576199580925774</v>
      </c>
      <c r="M8" s="103">
        <v>47.703800000000001</v>
      </c>
      <c r="N8" s="157">
        <v>820.66</v>
      </c>
      <c r="O8" s="157">
        <v>0</v>
      </c>
      <c r="P8" s="157">
        <v>820.66</v>
      </c>
      <c r="Q8" s="157">
        <v>6945278.9338999987</v>
      </c>
      <c r="R8" s="157">
        <v>36787652.832072869</v>
      </c>
      <c r="S8" s="157">
        <v>43732931.765972868</v>
      </c>
      <c r="T8" s="157">
        <v>33186.129999999997</v>
      </c>
      <c r="U8" s="157">
        <v>0</v>
      </c>
      <c r="V8" s="157">
        <v>33186.129999999997</v>
      </c>
      <c r="W8" s="157">
        <v>23277.94</v>
      </c>
      <c r="X8" s="157">
        <v>0</v>
      </c>
      <c r="Y8" s="157">
        <v>23277.94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1557431333.8282254</v>
      </c>
      <c r="C9" s="153">
        <v>191896488.90317199</v>
      </c>
      <c r="D9" s="153">
        <v>1749327822.7313974</v>
      </c>
      <c r="E9" s="154">
        <v>4467195.0594059909</v>
      </c>
      <c r="F9" s="154">
        <v>682764.68222026003</v>
      </c>
      <c r="G9" s="154">
        <v>5149959.7416262506</v>
      </c>
      <c r="H9" s="106">
        <v>0.14114299999999999</v>
      </c>
      <c r="I9" s="102">
        <v>9.7672466746128533E-2</v>
      </c>
      <c r="J9" s="106">
        <v>0.13633400000000001</v>
      </c>
      <c r="K9" s="103">
        <v>28.5411</v>
      </c>
      <c r="L9" s="103">
        <v>53.35237449833523</v>
      </c>
      <c r="M9" s="103">
        <v>31.306999999999999</v>
      </c>
      <c r="N9" s="157">
        <v>1423426.31</v>
      </c>
      <c r="O9" s="157">
        <v>385769.02</v>
      </c>
      <c r="P9" s="157">
        <v>1809195.33</v>
      </c>
      <c r="Q9" s="157">
        <v>1552970407.5981255</v>
      </c>
      <c r="R9" s="157">
        <v>188441905.40907198</v>
      </c>
      <c r="S9" s="157">
        <v>1741412313.0071971</v>
      </c>
      <c r="T9" s="157">
        <v>2755351.1771</v>
      </c>
      <c r="U9" s="157">
        <v>3066539.7036000001</v>
      </c>
      <c r="V9" s="157">
        <v>5821890.8806999996</v>
      </c>
      <c r="W9" s="157">
        <v>683391.06</v>
      </c>
      <c r="X9" s="157">
        <v>328499.86050000001</v>
      </c>
      <c r="Y9" s="157">
        <v>1011890.9205</v>
      </c>
      <c r="Z9" s="157">
        <v>1022183.993</v>
      </c>
      <c r="AA9" s="157">
        <v>59543.93</v>
      </c>
      <c r="AB9" s="157">
        <v>1081727.923</v>
      </c>
    </row>
    <row r="10" spans="1:28" x14ac:dyDescent="0.2">
      <c r="A10" s="99" t="s">
        <v>192</v>
      </c>
      <c r="B10" s="153">
        <v>268985986.44605148</v>
      </c>
      <c r="C10" s="153">
        <v>3994302.8308000001</v>
      </c>
      <c r="D10" s="153">
        <v>272980289.27685148</v>
      </c>
      <c r="E10" s="154">
        <v>840366.0480800001</v>
      </c>
      <c r="F10" s="154">
        <v>9709.5350999999991</v>
      </c>
      <c r="G10" s="154">
        <v>850075.58318000007</v>
      </c>
      <c r="H10" s="106">
        <v>0.14263000000000001</v>
      </c>
      <c r="I10" s="102">
        <v>9.4486700000000007E-2</v>
      </c>
      <c r="J10" s="106">
        <v>0.14189599999999999</v>
      </c>
      <c r="K10" s="103">
        <v>25.68</v>
      </c>
      <c r="L10" s="103">
        <v>86.833100000000002</v>
      </c>
      <c r="M10" s="103">
        <v>26.577400000000001</v>
      </c>
      <c r="N10" s="157">
        <v>367.49</v>
      </c>
      <c r="O10" s="157">
        <v>0</v>
      </c>
      <c r="P10" s="157">
        <v>367.49</v>
      </c>
      <c r="Q10" s="157">
        <v>268760437.71605152</v>
      </c>
      <c r="R10" s="157">
        <v>3994302.8308000001</v>
      </c>
      <c r="S10" s="157">
        <v>272754740.54685152</v>
      </c>
      <c r="T10" s="157">
        <v>225141.21</v>
      </c>
      <c r="U10" s="157">
        <v>0</v>
      </c>
      <c r="V10" s="157">
        <v>225141.21</v>
      </c>
      <c r="W10" s="157">
        <v>407.52</v>
      </c>
      <c r="X10" s="157">
        <v>0</v>
      </c>
      <c r="Y10" s="157">
        <v>407.52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300508274.32115698</v>
      </c>
      <c r="C11" s="153">
        <v>4566366736.5525255</v>
      </c>
      <c r="D11" s="153">
        <v>4866875010.873682</v>
      </c>
      <c r="E11" s="154">
        <v>17704197.824025821</v>
      </c>
      <c r="F11" s="154">
        <v>24474850.84986544</v>
      </c>
      <c r="G11" s="154">
        <v>42179048.673891261</v>
      </c>
      <c r="H11" s="106">
        <v>0.131463</v>
      </c>
      <c r="I11" s="102">
        <v>0.10652231001288787</v>
      </c>
      <c r="J11" s="106">
        <v>0.107974</v>
      </c>
      <c r="K11" s="103">
        <v>45.8611</v>
      </c>
      <c r="L11" s="103">
        <v>38.837083275880332</v>
      </c>
      <c r="M11" s="103">
        <v>39.248800000000003</v>
      </c>
      <c r="N11" s="157">
        <v>21422501.3979</v>
      </c>
      <c r="O11" s="157">
        <v>89115214.55102782</v>
      </c>
      <c r="P11" s="157">
        <v>110537715.94892782</v>
      </c>
      <c r="Q11" s="157">
        <v>262873047.04409602</v>
      </c>
      <c r="R11" s="157">
        <v>4217987024.4460182</v>
      </c>
      <c r="S11" s="157">
        <v>4480860071.4901142</v>
      </c>
      <c r="T11" s="157">
        <v>4675802.1121113803</v>
      </c>
      <c r="U11" s="157">
        <v>238809308.15430599</v>
      </c>
      <c r="V11" s="157">
        <v>243485110.26641738</v>
      </c>
      <c r="W11" s="157">
        <v>32788053.624949589</v>
      </c>
      <c r="X11" s="157">
        <v>102995437.85490081</v>
      </c>
      <c r="Y11" s="157">
        <v>135783491.47985041</v>
      </c>
      <c r="Z11" s="157">
        <v>171371.54</v>
      </c>
      <c r="AA11" s="157">
        <v>6574966.0973000005</v>
      </c>
      <c r="AB11" s="157">
        <v>6746337.6373000005</v>
      </c>
    </row>
    <row r="12" spans="1:28" x14ac:dyDescent="0.2">
      <c r="A12" s="99" t="s">
        <v>85</v>
      </c>
      <c r="B12" s="153">
        <v>610825619.10280287</v>
      </c>
      <c r="C12" s="153">
        <v>3526078266.0343709</v>
      </c>
      <c r="D12" s="153">
        <v>4136903885.1371737</v>
      </c>
      <c r="E12" s="154">
        <v>6525493.3771058414</v>
      </c>
      <c r="F12" s="154">
        <v>22033243.156614564</v>
      </c>
      <c r="G12" s="154">
        <v>28558736.533720404</v>
      </c>
      <c r="H12" s="106">
        <v>0.12809599999999999</v>
      </c>
      <c r="I12" s="102">
        <v>8.6906650208203193E-2</v>
      </c>
      <c r="J12" s="106">
        <v>9.2752000000000001E-2</v>
      </c>
      <c r="K12" s="103">
        <v>96.850800000000007</v>
      </c>
      <c r="L12" s="103">
        <v>117.98493050911173</v>
      </c>
      <c r="M12" s="103">
        <v>114.824</v>
      </c>
      <c r="N12" s="157">
        <v>11617494.117199998</v>
      </c>
      <c r="O12" s="157">
        <v>42627087.511742003</v>
      </c>
      <c r="P12" s="157">
        <v>54244581.628941998</v>
      </c>
      <c r="Q12" s="157">
        <v>559759193.36408687</v>
      </c>
      <c r="R12" s="157">
        <v>3263797680.6795969</v>
      </c>
      <c r="S12" s="157">
        <v>3823556874.0436835</v>
      </c>
      <c r="T12" s="157">
        <v>26112598.362416059</v>
      </c>
      <c r="U12" s="157">
        <v>197796123.99068403</v>
      </c>
      <c r="V12" s="157">
        <v>223908722.35310009</v>
      </c>
      <c r="W12" s="157">
        <v>24203466.207599998</v>
      </c>
      <c r="X12" s="157">
        <v>62969911.419849999</v>
      </c>
      <c r="Y12" s="157">
        <v>87173377.627449989</v>
      </c>
      <c r="Z12" s="157">
        <v>750361.16870000004</v>
      </c>
      <c r="AA12" s="157">
        <v>1514549.9442400001</v>
      </c>
      <c r="AB12" s="157">
        <v>2264911.1129400004</v>
      </c>
    </row>
    <row r="13" spans="1:28" x14ac:dyDescent="0.2">
      <c r="A13" s="99" t="s">
        <v>86</v>
      </c>
      <c r="B13" s="153">
        <v>606208368.18887484</v>
      </c>
      <c r="C13" s="153">
        <v>583665315.52600217</v>
      </c>
      <c r="D13" s="153">
        <v>1189873683.7148771</v>
      </c>
      <c r="E13" s="154">
        <v>24147358.390018005</v>
      </c>
      <c r="F13" s="154">
        <v>12280751.732314222</v>
      </c>
      <c r="G13" s="154">
        <v>36428110.12233223</v>
      </c>
      <c r="H13" s="106">
        <v>0.13963800000000001</v>
      </c>
      <c r="I13" s="102">
        <v>8.7995035432401003E-2</v>
      </c>
      <c r="J13" s="106">
        <v>0.114097</v>
      </c>
      <c r="K13" s="103">
        <v>39.0017</v>
      </c>
      <c r="L13" s="103">
        <v>55.784004397208598</v>
      </c>
      <c r="M13" s="103">
        <v>47.221800000000002</v>
      </c>
      <c r="N13" s="157">
        <v>26681779.180397987</v>
      </c>
      <c r="O13" s="157">
        <v>21160037.479209997</v>
      </c>
      <c r="P13" s="157">
        <v>47841816.659607984</v>
      </c>
      <c r="Q13" s="157">
        <v>501246779.80153936</v>
      </c>
      <c r="R13" s="157">
        <v>531430161.49534059</v>
      </c>
      <c r="S13" s="157">
        <v>1032676941.29688</v>
      </c>
      <c r="T13" s="157">
        <v>62516070.688925348</v>
      </c>
      <c r="U13" s="157">
        <v>25506880.132221531</v>
      </c>
      <c r="V13" s="157">
        <v>88022950.821146876</v>
      </c>
      <c r="W13" s="157">
        <v>42016174.06601014</v>
      </c>
      <c r="X13" s="157">
        <v>26728273.89844</v>
      </c>
      <c r="Y13" s="157">
        <v>68744447.964450136</v>
      </c>
      <c r="Z13" s="157">
        <v>429343.6324</v>
      </c>
      <c r="AA13" s="157">
        <v>0</v>
      </c>
      <c r="AB13" s="157">
        <v>429343.6324</v>
      </c>
    </row>
    <row r="14" spans="1:28" x14ac:dyDescent="0.2">
      <c r="A14" s="99" t="s">
        <v>87</v>
      </c>
      <c r="B14" s="153">
        <v>684769289.71584094</v>
      </c>
      <c r="C14" s="153">
        <v>1469182925.9182315</v>
      </c>
      <c r="D14" s="153">
        <v>2153952215.6340723</v>
      </c>
      <c r="E14" s="154">
        <v>21606789.561773449</v>
      </c>
      <c r="F14" s="154">
        <v>10668902.391730431</v>
      </c>
      <c r="G14" s="154">
        <v>32275691.953503881</v>
      </c>
      <c r="H14" s="106">
        <v>0.136017</v>
      </c>
      <c r="I14" s="102">
        <v>9.5383247262546281E-2</v>
      </c>
      <c r="J14" s="106">
        <v>0.10851</v>
      </c>
      <c r="K14" s="103">
        <v>64.067099999999996</v>
      </c>
      <c r="L14" s="103">
        <v>64.329529437139911</v>
      </c>
      <c r="M14" s="103">
        <v>64.232200000000006</v>
      </c>
      <c r="N14" s="157">
        <v>12307393.83144116</v>
      </c>
      <c r="O14" s="157">
        <v>23330855.932676002</v>
      </c>
      <c r="P14" s="157">
        <v>35638249.764117166</v>
      </c>
      <c r="Q14" s="157">
        <v>553757247.86999965</v>
      </c>
      <c r="R14" s="157">
        <v>1398404968.1954975</v>
      </c>
      <c r="S14" s="157">
        <v>1952162216.0654972</v>
      </c>
      <c r="T14" s="157">
        <v>27578730.268200003</v>
      </c>
      <c r="U14" s="157">
        <v>27750802.433356002</v>
      </c>
      <c r="V14" s="157">
        <v>55329532.701556005</v>
      </c>
      <c r="W14" s="157">
        <v>102859373.60534115</v>
      </c>
      <c r="X14" s="157">
        <v>42692652.456177995</v>
      </c>
      <c r="Y14" s="157">
        <v>145552026.06151915</v>
      </c>
      <c r="Z14" s="157">
        <v>573937.97230000002</v>
      </c>
      <c r="AA14" s="157">
        <v>334502.83319999999</v>
      </c>
      <c r="AB14" s="157">
        <v>908440.80550000002</v>
      </c>
    </row>
    <row r="15" spans="1:28" x14ac:dyDescent="0.2">
      <c r="A15" s="99" t="s">
        <v>193</v>
      </c>
      <c r="B15" s="153">
        <v>1604162993.0885339</v>
      </c>
      <c r="C15" s="153">
        <v>1337342821.7284667</v>
      </c>
      <c r="D15" s="153">
        <v>2941505814.8170004</v>
      </c>
      <c r="E15" s="154">
        <v>26577261.40199722</v>
      </c>
      <c r="F15" s="154">
        <v>5889963.6453555096</v>
      </c>
      <c r="G15" s="154">
        <v>32467225.047352731</v>
      </c>
      <c r="H15" s="106">
        <v>0.130052</v>
      </c>
      <c r="I15" s="102">
        <v>8.333281637869365E-2</v>
      </c>
      <c r="J15" s="106">
        <v>0.10842499999999999</v>
      </c>
      <c r="K15" s="103">
        <v>50.939799999999998</v>
      </c>
      <c r="L15" s="103">
        <v>62.686242174757737</v>
      </c>
      <c r="M15" s="103">
        <v>56.028700000000001</v>
      </c>
      <c r="N15" s="157">
        <v>21039262.143627331</v>
      </c>
      <c r="O15" s="157">
        <v>29762928.978470001</v>
      </c>
      <c r="P15" s="157">
        <v>50802191.122097328</v>
      </c>
      <c r="Q15" s="157">
        <v>1516417662.8456819</v>
      </c>
      <c r="R15" s="157">
        <v>1255890252.4103608</v>
      </c>
      <c r="S15" s="157">
        <v>2772307915.256042</v>
      </c>
      <c r="T15" s="157">
        <v>67907647.455790535</v>
      </c>
      <c r="U15" s="157">
        <v>72193162.212335989</v>
      </c>
      <c r="V15" s="157">
        <v>140100809.66812652</v>
      </c>
      <c r="W15" s="157">
        <v>18510256.916461531</v>
      </c>
      <c r="X15" s="157">
        <v>8847650.7680700012</v>
      </c>
      <c r="Y15" s="157">
        <v>27357907.684531532</v>
      </c>
      <c r="Z15" s="157">
        <v>1327425.8706</v>
      </c>
      <c r="AA15" s="157">
        <v>411756.33770000003</v>
      </c>
      <c r="AB15" s="157">
        <v>1739182.2083000001</v>
      </c>
    </row>
    <row r="16" spans="1:28" x14ac:dyDescent="0.2">
      <c r="A16" s="99" t="s">
        <v>88</v>
      </c>
      <c r="B16" s="153">
        <v>1139690242.6743989</v>
      </c>
      <c r="C16" s="153">
        <v>774973398.10745716</v>
      </c>
      <c r="D16" s="153">
        <v>1914663640.7818561</v>
      </c>
      <c r="E16" s="154">
        <v>16371951.47401534</v>
      </c>
      <c r="F16" s="154">
        <v>58591078.465749718</v>
      </c>
      <c r="G16" s="154">
        <v>74963029.939765066</v>
      </c>
      <c r="H16" s="106">
        <v>0.12891900000000001</v>
      </c>
      <c r="I16" s="102">
        <v>8.781975470997723E-2</v>
      </c>
      <c r="J16" s="106">
        <v>0.112251</v>
      </c>
      <c r="K16" s="103">
        <v>57.978900000000003</v>
      </c>
      <c r="L16" s="103">
        <v>87.164014315155313</v>
      </c>
      <c r="M16" s="103">
        <v>69.613799999999998</v>
      </c>
      <c r="N16" s="157">
        <v>6608058.9898409694</v>
      </c>
      <c r="O16" s="157">
        <v>15404887.682225041</v>
      </c>
      <c r="P16" s="157">
        <v>22012946.672066011</v>
      </c>
      <c r="Q16" s="157">
        <v>1075244657.647001</v>
      </c>
      <c r="R16" s="157">
        <v>559287560.82876813</v>
      </c>
      <c r="S16" s="157">
        <v>1634532218.4757693</v>
      </c>
      <c r="T16" s="157">
        <v>44532347.7260506</v>
      </c>
      <c r="U16" s="157">
        <v>121867240.4234639</v>
      </c>
      <c r="V16" s="157">
        <v>166399588.1495145</v>
      </c>
      <c r="W16" s="157">
        <v>14728017.044347379</v>
      </c>
      <c r="X16" s="157">
        <v>93818596.855225042</v>
      </c>
      <c r="Y16" s="157">
        <v>108546613.89957242</v>
      </c>
      <c r="Z16" s="157">
        <v>5185220.2570000002</v>
      </c>
      <c r="AA16" s="157">
        <v>0</v>
      </c>
      <c r="AB16" s="157">
        <v>5185220.2570000002</v>
      </c>
    </row>
    <row r="17" spans="1:28" x14ac:dyDescent="0.2">
      <c r="A17" s="99" t="s">
        <v>194</v>
      </c>
      <c r="B17" s="153">
        <v>352012709.18051004</v>
      </c>
      <c r="C17" s="153">
        <v>571388506.24170184</v>
      </c>
      <c r="D17" s="153">
        <v>923401215.42221189</v>
      </c>
      <c r="E17" s="154">
        <v>4667280.9812897509</v>
      </c>
      <c r="F17" s="154">
        <v>4868420.6586239701</v>
      </c>
      <c r="G17" s="154">
        <v>9535701.639913721</v>
      </c>
      <c r="H17" s="106">
        <v>0.13289899999999999</v>
      </c>
      <c r="I17" s="102">
        <v>8.2268867478805643E-2</v>
      </c>
      <c r="J17" s="106">
        <v>0.10126499999999999</v>
      </c>
      <c r="K17" s="103">
        <v>56.706299999999999</v>
      </c>
      <c r="L17" s="103">
        <v>66.393146297114157</v>
      </c>
      <c r="M17" s="103">
        <v>62.5961</v>
      </c>
      <c r="N17" s="157">
        <v>3630301.64227698</v>
      </c>
      <c r="O17" s="157">
        <v>2623306.795682</v>
      </c>
      <c r="P17" s="157">
        <v>6253608.43795898</v>
      </c>
      <c r="Q17" s="157">
        <v>330420508.43947297</v>
      </c>
      <c r="R17" s="157">
        <v>551187840.09205377</v>
      </c>
      <c r="S17" s="157">
        <v>881608348.5315268</v>
      </c>
      <c r="T17" s="157">
        <v>16573554.734164482</v>
      </c>
      <c r="U17" s="157">
        <v>14793855.931866001</v>
      </c>
      <c r="V17" s="157">
        <v>31367410.666030481</v>
      </c>
      <c r="W17" s="157">
        <v>4951810.9598726295</v>
      </c>
      <c r="X17" s="157">
        <v>4876862.8309819996</v>
      </c>
      <c r="Y17" s="157">
        <v>9828673.7908546291</v>
      </c>
      <c r="Z17" s="157">
        <v>66835.046999999991</v>
      </c>
      <c r="AA17" s="157">
        <v>529947.38679999998</v>
      </c>
      <c r="AB17" s="157">
        <v>596782.4338</v>
      </c>
    </row>
    <row r="18" spans="1:28" x14ac:dyDescent="0.2">
      <c r="A18" s="99" t="s">
        <v>195</v>
      </c>
      <c r="B18" s="153">
        <v>271738449.29111278</v>
      </c>
      <c r="C18" s="153">
        <v>374061024.92683601</v>
      </c>
      <c r="D18" s="153">
        <v>645799474.21794879</v>
      </c>
      <c r="E18" s="154">
        <v>3596252.0122253699</v>
      </c>
      <c r="F18" s="154">
        <v>1008300.78715033</v>
      </c>
      <c r="G18" s="154">
        <v>4604552.7993756998</v>
      </c>
      <c r="H18" s="106">
        <v>0.13664799999999999</v>
      </c>
      <c r="I18" s="102">
        <v>7.9924249473706993E-2</v>
      </c>
      <c r="J18" s="106">
        <v>0.102505</v>
      </c>
      <c r="K18" s="103">
        <v>48.988500000000002</v>
      </c>
      <c r="L18" s="103">
        <v>56.348551309571342</v>
      </c>
      <c r="M18" s="103">
        <v>52.6648</v>
      </c>
      <c r="N18" s="157">
        <v>4284804.8985055899</v>
      </c>
      <c r="O18" s="157">
        <v>605880.62870000012</v>
      </c>
      <c r="P18" s="157">
        <v>4890685.5272055902</v>
      </c>
      <c r="Q18" s="157">
        <v>254410401.75515777</v>
      </c>
      <c r="R18" s="157">
        <v>297461195.07223606</v>
      </c>
      <c r="S18" s="157">
        <v>551871596.82739389</v>
      </c>
      <c r="T18" s="157">
        <v>11752553.05714898</v>
      </c>
      <c r="U18" s="157">
        <v>74550705.593999997</v>
      </c>
      <c r="V18" s="157">
        <v>86303258.651148975</v>
      </c>
      <c r="W18" s="157">
        <v>5143050.9250060394</v>
      </c>
      <c r="X18" s="157">
        <v>1959247.5057000001</v>
      </c>
      <c r="Y18" s="157">
        <v>7102298.4307060391</v>
      </c>
      <c r="Z18" s="157">
        <v>432443.55379999999</v>
      </c>
      <c r="AA18" s="157">
        <v>89876.7549</v>
      </c>
      <c r="AB18" s="157">
        <v>522320.30869999999</v>
      </c>
    </row>
    <row r="19" spans="1:28" x14ac:dyDescent="0.2">
      <c r="A19" s="99" t="s">
        <v>89</v>
      </c>
      <c r="B19" s="153">
        <v>963966405.07331145</v>
      </c>
      <c r="C19" s="153">
        <v>1131224094.3320723</v>
      </c>
      <c r="D19" s="153">
        <v>2095190499.4053836</v>
      </c>
      <c r="E19" s="154">
        <v>23337994.541364361</v>
      </c>
      <c r="F19" s="154">
        <v>27063020.011563096</v>
      </c>
      <c r="G19" s="154">
        <v>50401014.552927457</v>
      </c>
      <c r="H19" s="106">
        <v>0.13833599999999999</v>
      </c>
      <c r="I19" s="102">
        <v>8.2935624164133831E-2</v>
      </c>
      <c r="J19" s="106">
        <v>0.10803500000000001</v>
      </c>
      <c r="K19" s="103">
        <v>63.385100000000001</v>
      </c>
      <c r="L19" s="103">
        <v>72.891945714813502</v>
      </c>
      <c r="M19" s="103">
        <v>68.3797</v>
      </c>
      <c r="N19" s="157">
        <v>27039327.474425133</v>
      </c>
      <c r="O19" s="157">
        <v>59434647.729556002</v>
      </c>
      <c r="P19" s="157">
        <v>86473975.203981131</v>
      </c>
      <c r="Q19" s="157">
        <v>877049784.841892</v>
      </c>
      <c r="R19" s="157">
        <v>997242669.60039413</v>
      </c>
      <c r="S19" s="157">
        <v>1874292454.442286</v>
      </c>
      <c r="T19" s="157">
        <v>51007945.347355917</v>
      </c>
      <c r="U19" s="157">
        <v>49282228.19973208</v>
      </c>
      <c r="V19" s="157">
        <v>100290173.547088</v>
      </c>
      <c r="W19" s="157">
        <v>35146072.699863493</v>
      </c>
      <c r="X19" s="157">
        <v>83556451.192745999</v>
      </c>
      <c r="Y19" s="157">
        <v>118702523.89260949</v>
      </c>
      <c r="Z19" s="157">
        <v>762602.18420000002</v>
      </c>
      <c r="AA19" s="157">
        <v>1142745.3392</v>
      </c>
      <c r="AB19" s="157">
        <v>1905347.5234000001</v>
      </c>
    </row>
    <row r="20" spans="1:28" x14ac:dyDescent="0.2">
      <c r="A20" s="99" t="s">
        <v>90</v>
      </c>
      <c r="B20" s="153">
        <v>400252944.99246806</v>
      </c>
      <c r="C20" s="153">
        <v>574420584.97665155</v>
      </c>
      <c r="D20" s="153">
        <v>974673529.96911955</v>
      </c>
      <c r="E20" s="154">
        <v>8607081.1158012506</v>
      </c>
      <c r="F20" s="154">
        <v>10885093.472423419</v>
      </c>
      <c r="G20" s="154">
        <v>19492174.588224672</v>
      </c>
      <c r="H20" s="106">
        <v>0.131831</v>
      </c>
      <c r="I20" s="102">
        <v>8.5151393345392817E-2</v>
      </c>
      <c r="J20" s="106">
        <v>0.104224</v>
      </c>
      <c r="K20" s="103">
        <v>75.236199999999997</v>
      </c>
      <c r="L20" s="103">
        <v>57.43043755527578</v>
      </c>
      <c r="M20" s="103">
        <v>64.688400000000001</v>
      </c>
      <c r="N20" s="157">
        <v>8429917.8433806393</v>
      </c>
      <c r="O20" s="157">
        <v>8065204.9820567612</v>
      </c>
      <c r="P20" s="157">
        <v>16495122.8254374</v>
      </c>
      <c r="Q20" s="157">
        <v>366434376.75633222</v>
      </c>
      <c r="R20" s="157">
        <v>505949785.84928781</v>
      </c>
      <c r="S20" s="157">
        <v>872384162.60562003</v>
      </c>
      <c r="T20" s="157">
        <v>14645122.04767335</v>
      </c>
      <c r="U20" s="157">
        <v>53533086.178606994</v>
      </c>
      <c r="V20" s="157">
        <v>68178208.226280347</v>
      </c>
      <c r="W20" s="157">
        <v>19173318.94846246</v>
      </c>
      <c r="X20" s="157">
        <v>14937712.948756762</v>
      </c>
      <c r="Y20" s="157">
        <v>34111031.897219226</v>
      </c>
      <c r="Z20" s="157">
        <v>127.24</v>
      </c>
      <c r="AA20" s="157">
        <v>0</v>
      </c>
      <c r="AB20" s="157">
        <v>127.24</v>
      </c>
    </row>
    <row r="21" spans="1:28" x14ac:dyDescent="0.2">
      <c r="A21" s="99" t="s">
        <v>91</v>
      </c>
      <c r="B21" s="153">
        <v>738366229.75944161</v>
      </c>
      <c r="C21" s="153">
        <v>2230547294.1625476</v>
      </c>
      <c r="D21" s="153">
        <v>2968913523.9219894</v>
      </c>
      <c r="E21" s="154">
        <v>20310090.284416009</v>
      </c>
      <c r="F21" s="154">
        <v>25953490.84986148</v>
      </c>
      <c r="G21" s="154">
        <v>46263581.134277493</v>
      </c>
      <c r="H21" s="106">
        <v>0.132187</v>
      </c>
      <c r="I21" s="102">
        <v>8.7196602245547386E-2</v>
      </c>
      <c r="J21" s="106">
        <v>9.8008100000000001E-2</v>
      </c>
      <c r="K21" s="103">
        <v>106.57299999999999</v>
      </c>
      <c r="L21" s="103">
        <v>115.80025780423834</v>
      </c>
      <c r="M21" s="103">
        <v>113.562</v>
      </c>
      <c r="N21" s="157">
        <v>28436659.934900001</v>
      </c>
      <c r="O21" s="157">
        <v>87071461.193406999</v>
      </c>
      <c r="P21" s="157">
        <v>115508121.128307</v>
      </c>
      <c r="Q21" s="157">
        <v>633977424.96874154</v>
      </c>
      <c r="R21" s="157">
        <v>1599928363.4105463</v>
      </c>
      <c r="S21" s="157">
        <v>2233905788.3792882</v>
      </c>
      <c r="T21" s="157">
        <v>59413203.044</v>
      </c>
      <c r="U21" s="157">
        <v>482540151.09420812</v>
      </c>
      <c r="V21" s="157">
        <v>541953354.13820815</v>
      </c>
      <c r="W21" s="157">
        <v>41258119.009999998</v>
      </c>
      <c r="X21" s="157">
        <v>147084129.21771687</v>
      </c>
      <c r="Y21" s="157">
        <v>188342248.22771686</v>
      </c>
      <c r="Z21" s="157">
        <v>3717482.7367000002</v>
      </c>
      <c r="AA21" s="157">
        <v>994650.44007599994</v>
      </c>
      <c r="AB21" s="157">
        <v>4712133.1767760003</v>
      </c>
    </row>
    <row r="22" spans="1:28" x14ac:dyDescent="0.2">
      <c r="A22" s="99" t="s">
        <v>92</v>
      </c>
      <c r="B22" s="153">
        <v>393751172.15929139</v>
      </c>
      <c r="C22" s="153">
        <v>576847419.97966599</v>
      </c>
      <c r="D22" s="153">
        <v>970598592.13895738</v>
      </c>
      <c r="E22" s="154">
        <v>5340785.4883126393</v>
      </c>
      <c r="F22" s="154">
        <v>6891994.2026997302</v>
      </c>
      <c r="G22" s="154">
        <v>12232779.691012369</v>
      </c>
      <c r="H22" s="106">
        <v>0.12928600000000001</v>
      </c>
      <c r="I22" s="102">
        <v>8.0102103792070584E-2</v>
      </c>
      <c r="J22" s="106">
        <v>9.9852200000000002E-2</v>
      </c>
      <c r="K22" s="103">
        <v>86.869200000000006</v>
      </c>
      <c r="L22" s="103">
        <v>104.95022721285976</v>
      </c>
      <c r="M22" s="103">
        <v>97.497200000000007</v>
      </c>
      <c r="N22" s="157">
        <v>11636256.390500002</v>
      </c>
      <c r="O22" s="157">
        <v>29507636.346128002</v>
      </c>
      <c r="P22" s="157">
        <v>41143892.736628003</v>
      </c>
      <c r="Q22" s="157">
        <v>342760672.30103874</v>
      </c>
      <c r="R22" s="157">
        <v>495689620.80579799</v>
      </c>
      <c r="S22" s="157">
        <v>838450293.10683668</v>
      </c>
      <c r="T22" s="157">
        <v>36285112.79594744</v>
      </c>
      <c r="U22" s="157">
        <v>40626846.557339996</v>
      </c>
      <c r="V22" s="157">
        <v>76911959.353287429</v>
      </c>
      <c r="W22" s="157">
        <v>14421337.745205209</v>
      </c>
      <c r="X22" s="157">
        <v>38835937.519927993</v>
      </c>
      <c r="Y22" s="157">
        <v>53257275.265133202</v>
      </c>
      <c r="Z22" s="157">
        <v>284049.31709999999</v>
      </c>
      <c r="AA22" s="157">
        <v>1695015.0965999998</v>
      </c>
      <c r="AB22" s="157">
        <v>1979064.4136999999</v>
      </c>
    </row>
    <row r="23" spans="1:28" x14ac:dyDescent="0.2">
      <c r="A23" s="99" t="s">
        <v>93</v>
      </c>
      <c r="B23" s="153">
        <v>120031532.96346885</v>
      </c>
      <c r="C23" s="153">
        <v>719701201.81544566</v>
      </c>
      <c r="D23" s="153">
        <v>839732734.77891445</v>
      </c>
      <c r="E23" s="154">
        <v>11694702.688503798</v>
      </c>
      <c r="F23" s="154">
        <v>18257491.42445685</v>
      </c>
      <c r="G23" s="154">
        <v>29952194.112960648</v>
      </c>
      <c r="H23" s="106">
        <v>0.129494</v>
      </c>
      <c r="I23" s="102">
        <v>9.683985895085194E-2</v>
      </c>
      <c r="J23" s="106">
        <v>0.101519</v>
      </c>
      <c r="K23" s="103">
        <v>62.386699999999998</v>
      </c>
      <c r="L23" s="103">
        <v>71.96835988418573</v>
      </c>
      <c r="M23" s="103">
        <v>70.590699999999998</v>
      </c>
      <c r="N23" s="157">
        <v>8215582.4187000003</v>
      </c>
      <c r="O23" s="157">
        <v>24883543.875799999</v>
      </c>
      <c r="P23" s="157">
        <v>33099126.294500001</v>
      </c>
      <c r="Q23" s="157">
        <v>63996191.02726052</v>
      </c>
      <c r="R23" s="157">
        <v>373219722.37683207</v>
      </c>
      <c r="S23" s="157">
        <v>437215913.40409255</v>
      </c>
      <c r="T23" s="157">
        <v>42422813.073908322</v>
      </c>
      <c r="U23" s="157">
        <v>285570304.01091361</v>
      </c>
      <c r="V23" s="157">
        <v>327993117.08482194</v>
      </c>
      <c r="W23" s="157">
        <v>13612528.862299999</v>
      </c>
      <c r="X23" s="157">
        <v>60911175.427699998</v>
      </c>
      <c r="Y23" s="157">
        <v>74523704.289999992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186592034.95073864</v>
      </c>
      <c r="C24" s="153">
        <v>719815774.97133911</v>
      </c>
      <c r="D24" s="153">
        <v>906407809.92207778</v>
      </c>
      <c r="E24" s="154">
        <v>4855878.0480224192</v>
      </c>
      <c r="F24" s="154">
        <v>2902935.1241241</v>
      </c>
      <c r="G24" s="154">
        <v>7758813.1721465196</v>
      </c>
      <c r="H24" s="106">
        <v>0.14052999999999999</v>
      </c>
      <c r="I24" s="102">
        <v>9.5225961450601915E-2</v>
      </c>
      <c r="J24" s="106">
        <v>0.104743</v>
      </c>
      <c r="K24" s="103">
        <v>48.037599999999998</v>
      </c>
      <c r="L24" s="103">
        <v>47.912558433275343</v>
      </c>
      <c r="M24" s="103">
        <v>47.944299999999998</v>
      </c>
      <c r="N24" s="157">
        <v>4002719.7185000004</v>
      </c>
      <c r="O24" s="157">
        <v>8507038.8062999994</v>
      </c>
      <c r="P24" s="157">
        <v>12509758.524799999</v>
      </c>
      <c r="Q24" s="157">
        <v>177911784.08643863</v>
      </c>
      <c r="R24" s="157">
        <v>713721983.53625906</v>
      </c>
      <c r="S24" s="157">
        <v>891633767.62269783</v>
      </c>
      <c r="T24" s="157">
        <v>493978.30300000001</v>
      </c>
      <c r="U24" s="157">
        <v>1921655.19358</v>
      </c>
      <c r="V24" s="157">
        <v>2415633.49658</v>
      </c>
      <c r="W24" s="157">
        <v>8176005.8528999994</v>
      </c>
      <c r="X24" s="157">
        <v>4092528.4251000001</v>
      </c>
      <c r="Y24" s="157">
        <v>12268534.277999999</v>
      </c>
      <c r="Z24" s="157">
        <v>10266.7084</v>
      </c>
      <c r="AA24" s="157">
        <v>79607.816399999996</v>
      </c>
      <c r="AB24" s="157">
        <v>89874.524799999999</v>
      </c>
    </row>
    <row r="25" spans="1:28" x14ac:dyDescent="0.2">
      <c r="A25" s="99" t="s">
        <v>94</v>
      </c>
      <c r="B25" s="153">
        <v>1022395601.9051534</v>
      </c>
      <c r="C25" s="153">
        <v>1994893923.6231847</v>
      </c>
      <c r="D25" s="153">
        <v>3017289525.528338</v>
      </c>
      <c r="E25" s="154">
        <v>2660290.5689687897</v>
      </c>
      <c r="F25" s="154">
        <v>5102569.9903090596</v>
      </c>
      <c r="G25" s="154">
        <v>7762860.5592778493</v>
      </c>
      <c r="H25" s="106">
        <v>0.124705</v>
      </c>
      <c r="I25" s="102">
        <v>8.6309065039449184E-2</v>
      </c>
      <c r="J25" s="106">
        <v>9.9413500000000002E-2</v>
      </c>
      <c r="K25" s="103">
        <v>39.610100000000003</v>
      </c>
      <c r="L25" s="103">
        <v>140.81673997216913</v>
      </c>
      <c r="M25" s="103">
        <v>106.20099999999999</v>
      </c>
      <c r="N25" s="157">
        <v>967.4</v>
      </c>
      <c r="O25" s="157">
        <v>216379.824704</v>
      </c>
      <c r="P25" s="157">
        <v>217347.22470399999</v>
      </c>
      <c r="Q25" s="157">
        <v>1021638692.9411534</v>
      </c>
      <c r="R25" s="157">
        <v>1949269809.1243687</v>
      </c>
      <c r="S25" s="157">
        <v>2970908502.0655222</v>
      </c>
      <c r="T25" s="157">
        <v>640347.21389999997</v>
      </c>
      <c r="U25" s="157">
        <v>45407734.674111992</v>
      </c>
      <c r="V25" s="157">
        <v>46048081.888011992</v>
      </c>
      <c r="W25" s="157">
        <v>116561.75009999999</v>
      </c>
      <c r="X25" s="157">
        <v>216379.824704</v>
      </c>
      <c r="Y25" s="157">
        <v>332941.57480399997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46030766.213308752</v>
      </c>
      <c r="C26" s="153">
        <v>284543449.67002606</v>
      </c>
      <c r="D26" s="153">
        <v>330574215.88333482</v>
      </c>
      <c r="E26" s="154">
        <v>644888.02626242989</v>
      </c>
      <c r="F26" s="154">
        <v>887829.27108850994</v>
      </c>
      <c r="G26" s="154">
        <v>1532717.2973509398</v>
      </c>
      <c r="H26" s="106">
        <v>0.135377</v>
      </c>
      <c r="I26" s="102">
        <v>9.6226018632946747E-2</v>
      </c>
      <c r="J26" s="106">
        <v>0.101546</v>
      </c>
      <c r="K26" s="103">
        <v>54.068899999999999</v>
      </c>
      <c r="L26" s="103">
        <v>27.902714844698892</v>
      </c>
      <c r="M26" s="103">
        <v>31.5031</v>
      </c>
      <c r="N26" s="157">
        <v>345147.57374487002</v>
      </c>
      <c r="O26" s="157">
        <v>1121087.3825000001</v>
      </c>
      <c r="P26" s="157">
        <v>1466234.9562448701</v>
      </c>
      <c r="Q26" s="157">
        <v>42769190.000163883</v>
      </c>
      <c r="R26" s="157">
        <v>282964488.47962606</v>
      </c>
      <c r="S26" s="157">
        <v>325733678.47978997</v>
      </c>
      <c r="T26" s="157">
        <v>2586040.5600999999</v>
      </c>
      <c r="U26" s="157">
        <v>457647.69959999999</v>
      </c>
      <c r="V26" s="157">
        <v>3043688.2596999998</v>
      </c>
      <c r="W26" s="157">
        <v>675535.65304487001</v>
      </c>
      <c r="X26" s="157">
        <v>1121313.4908</v>
      </c>
      <c r="Y26" s="157">
        <v>1796849.1438448699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516968343.42568588</v>
      </c>
      <c r="C27" s="153">
        <v>534869080.77860147</v>
      </c>
      <c r="D27" s="153">
        <v>1051837424.2042873</v>
      </c>
      <c r="E27" s="154">
        <v>9623097.722526649</v>
      </c>
      <c r="F27" s="154">
        <v>9859966.9906372391</v>
      </c>
      <c r="G27" s="154">
        <v>19483064.71316389</v>
      </c>
      <c r="H27" s="106">
        <v>0.12645500000000001</v>
      </c>
      <c r="I27" s="102">
        <v>8.1001373847111771E-2</v>
      </c>
      <c r="J27" s="106">
        <v>0.103004</v>
      </c>
      <c r="K27" s="103">
        <v>92.860500000000002</v>
      </c>
      <c r="L27" s="103">
        <v>102.55614287824473</v>
      </c>
      <c r="M27" s="103">
        <v>97.8232</v>
      </c>
      <c r="N27" s="157">
        <v>29619620.326274022</v>
      </c>
      <c r="O27" s="157">
        <v>26984567.114855997</v>
      </c>
      <c r="P27" s="157">
        <v>56604187.44113002</v>
      </c>
      <c r="Q27" s="157">
        <v>422367427.87561184</v>
      </c>
      <c r="R27" s="157">
        <v>461906319.5690909</v>
      </c>
      <c r="S27" s="157">
        <v>884273747.44470274</v>
      </c>
      <c r="T27" s="157">
        <v>59000943.84300001</v>
      </c>
      <c r="U27" s="157">
        <v>44626298.609954514</v>
      </c>
      <c r="V27" s="157">
        <v>103627242.45295453</v>
      </c>
      <c r="W27" s="157">
        <v>34841570.481374018</v>
      </c>
      <c r="X27" s="157">
        <v>23330274.906555999</v>
      </c>
      <c r="Y27" s="157">
        <v>58171845.387930021</v>
      </c>
      <c r="Z27" s="157">
        <v>758401.22570000007</v>
      </c>
      <c r="AA27" s="157">
        <v>5006187.693</v>
      </c>
      <c r="AB27" s="157">
        <v>5764588.9187000003</v>
      </c>
    </row>
    <row r="28" spans="1:28" x14ac:dyDescent="0.2">
      <c r="A28" s="99" t="s">
        <v>97</v>
      </c>
      <c r="B28" s="153">
        <v>171386708.43541554</v>
      </c>
      <c r="C28" s="153">
        <v>131546130.45276001</v>
      </c>
      <c r="D28" s="153">
        <v>302932838.88817555</v>
      </c>
      <c r="E28" s="154">
        <v>631429.71978840011</v>
      </c>
      <c r="F28" s="154">
        <v>564486.70217428007</v>
      </c>
      <c r="G28" s="154">
        <v>1195916.4219626803</v>
      </c>
      <c r="H28" s="106">
        <v>0.13032099999999999</v>
      </c>
      <c r="I28" s="102">
        <v>8.2886664277099231E-2</v>
      </c>
      <c r="J28" s="106">
        <v>0.10964699999999999</v>
      </c>
      <c r="K28" s="103">
        <v>44.124899999999997</v>
      </c>
      <c r="L28" s="103">
        <v>51.451148212722181</v>
      </c>
      <c r="M28" s="103">
        <v>47.329900000000002</v>
      </c>
      <c r="N28" s="157">
        <v>403761.82429999998</v>
      </c>
      <c r="O28" s="157">
        <v>681006.76930000004</v>
      </c>
      <c r="P28" s="157">
        <v>1084768.5936</v>
      </c>
      <c r="Q28" s="157">
        <v>163127385.36181554</v>
      </c>
      <c r="R28" s="157">
        <v>124113968.14566001</v>
      </c>
      <c r="S28" s="157">
        <v>287241353.50747555</v>
      </c>
      <c r="T28" s="157">
        <v>7475879.0674999999</v>
      </c>
      <c r="U28" s="157">
        <v>6730096.6354999999</v>
      </c>
      <c r="V28" s="157">
        <v>14205975.703</v>
      </c>
      <c r="W28" s="157">
        <v>783444.0061</v>
      </c>
      <c r="X28" s="157">
        <v>702065.6716</v>
      </c>
      <c r="Y28" s="157">
        <v>1485509.6776999999</v>
      </c>
      <c r="Z28" s="157">
        <v>0</v>
      </c>
      <c r="AA28" s="157">
        <v>0</v>
      </c>
      <c r="AB28" s="157">
        <v>0</v>
      </c>
    </row>
    <row r="29" spans="1:28" x14ac:dyDescent="0.2">
      <c r="A29" s="99" t="s">
        <v>98</v>
      </c>
      <c r="B29" s="153">
        <v>78861541.891553372</v>
      </c>
      <c r="C29" s="153">
        <v>216657425.2485849</v>
      </c>
      <c r="D29" s="153">
        <v>295518967.14013827</v>
      </c>
      <c r="E29" s="154">
        <v>324708.56612286996</v>
      </c>
      <c r="F29" s="154">
        <v>336533.83325942996</v>
      </c>
      <c r="G29" s="154">
        <v>661242.39938229998</v>
      </c>
      <c r="H29" s="106">
        <v>0.118421</v>
      </c>
      <c r="I29" s="102">
        <v>8.976248539455374E-2</v>
      </c>
      <c r="J29" s="106">
        <v>9.6746399999999996E-2</v>
      </c>
      <c r="K29" s="103">
        <v>76.973200000000006</v>
      </c>
      <c r="L29" s="103">
        <v>64.38426895661344</v>
      </c>
      <c r="M29" s="103">
        <v>67.458799999999997</v>
      </c>
      <c r="N29" s="157">
        <v>0</v>
      </c>
      <c r="O29" s="157">
        <v>0</v>
      </c>
      <c r="P29" s="157">
        <v>0</v>
      </c>
      <c r="Q29" s="157">
        <v>76167684.374713451</v>
      </c>
      <c r="R29" s="157">
        <v>201286962.58638489</v>
      </c>
      <c r="S29" s="157">
        <v>277454646.96109837</v>
      </c>
      <c r="T29" s="157">
        <v>22686.143</v>
      </c>
      <c r="U29" s="157">
        <v>14931124.333600001</v>
      </c>
      <c r="V29" s="157">
        <v>14953810.476600001</v>
      </c>
      <c r="W29" s="157">
        <v>2671171.3738399097</v>
      </c>
      <c r="X29" s="157">
        <v>439338.32860000001</v>
      </c>
      <c r="Y29" s="157">
        <v>3110509.7024399098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1856517960.4572415</v>
      </c>
      <c r="C30" s="153">
        <v>2504850035.5515733</v>
      </c>
      <c r="D30" s="153">
        <v>4361367996.0088148</v>
      </c>
      <c r="E30" s="154">
        <v>32927608.872561071</v>
      </c>
      <c r="F30" s="154">
        <v>20504450.501716323</v>
      </c>
      <c r="G30" s="154">
        <v>53432059.374277398</v>
      </c>
      <c r="H30" s="106">
        <v>0.13853299999999999</v>
      </c>
      <c r="I30" s="102">
        <v>8.7324766594545189E-2</v>
      </c>
      <c r="J30" s="106">
        <v>0.106918</v>
      </c>
      <c r="K30" s="103">
        <v>71.896699999999996</v>
      </c>
      <c r="L30" s="103">
        <v>91.716773643521265</v>
      </c>
      <c r="M30" s="103">
        <v>82.150400000000005</v>
      </c>
      <c r="N30" s="157">
        <v>34317855.33675693</v>
      </c>
      <c r="O30" s="157">
        <v>46595649.626564123</v>
      </c>
      <c r="P30" s="157">
        <v>80913504.96332106</v>
      </c>
      <c r="Q30" s="157">
        <v>1739664820.569293</v>
      </c>
      <c r="R30" s="157">
        <v>2259717531.0606451</v>
      </c>
      <c r="S30" s="157">
        <v>3999382351.6299376</v>
      </c>
      <c r="T30" s="157">
        <v>67091020.004431412</v>
      </c>
      <c r="U30" s="157">
        <v>178517476.67213732</v>
      </c>
      <c r="V30" s="157">
        <v>245608496.67656875</v>
      </c>
      <c r="W30" s="157">
        <v>48615673.756217033</v>
      </c>
      <c r="X30" s="157">
        <v>61631172.540521011</v>
      </c>
      <c r="Y30" s="157">
        <v>110246846.29673804</v>
      </c>
      <c r="Z30" s="157">
        <v>1146446.1273000001</v>
      </c>
      <c r="AA30" s="157">
        <v>4983855.2782699997</v>
      </c>
      <c r="AB30" s="157">
        <v>6130301.4055699995</v>
      </c>
    </row>
    <row r="31" spans="1:28" x14ac:dyDescent="0.2">
      <c r="A31" s="99" t="s">
        <v>100</v>
      </c>
      <c r="B31" s="153">
        <v>3190677670.7077041</v>
      </c>
      <c r="C31" s="153">
        <v>460880362.7092241</v>
      </c>
      <c r="D31" s="153">
        <v>3651558033.4169283</v>
      </c>
      <c r="E31" s="154">
        <v>84632815.17151691</v>
      </c>
      <c r="F31" s="154">
        <v>8629396.5748404302</v>
      </c>
      <c r="G31" s="154">
        <v>93262211.746357337</v>
      </c>
      <c r="H31" s="106">
        <v>0.14882999999999999</v>
      </c>
      <c r="I31" s="102">
        <v>8.5809053981485806E-2</v>
      </c>
      <c r="J31" s="106">
        <v>0.140212</v>
      </c>
      <c r="K31" s="103">
        <v>60.3172</v>
      </c>
      <c r="L31" s="103">
        <v>87.783369880723455</v>
      </c>
      <c r="M31" s="103">
        <v>63.549900000000001</v>
      </c>
      <c r="N31" s="157">
        <v>87958500.583413914</v>
      </c>
      <c r="O31" s="157">
        <v>13302599.364813998</v>
      </c>
      <c r="P31" s="157">
        <v>101261099.94822791</v>
      </c>
      <c r="Q31" s="157">
        <v>2927554879.7753057</v>
      </c>
      <c r="R31" s="157">
        <v>412304739.41336805</v>
      </c>
      <c r="S31" s="157">
        <v>3339859619.188674</v>
      </c>
      <c r="T31" s="157">
        <v>144282629.41466269</v>
      </c>
      <c r="U31" s="157">
        <v>26150567.237424001</v>
      </c>
      <c r="V31" s="157">
        <v>170433196.65208668</v>
      </c>
      <c r="W31" s="157">
        <v>116037497.51113555</v>
      </c>
      <c r="X31" s="157">
        <v>21187944.990432002</v>
      </c>
      <c r="Y31" s="157">
        <v>137225442.50156754</v>
      </c>
      <c r="Z31" s="157">
        <v>2802664.0066</v>
      </c>
      <c r="AA31" s="157">
        <v>1237111.068</v>
      </c>
      <c r="AB31" s="157">
        <v>4039775.0745999999</v>
      </c>
    </row>
    <row r="32" spans="1:28" x14ac:dyDescent="0.2">
      <c r="A32" s="99" t="s">
        <v>166</v>
      </c>
      <c r="B32" s="153">
        <v>225787835.56266254</v>
      </c>
      <c r="C32" s="153">
        <v>355809309.5096221</v>
      </c>
      <c r="D32" s="153">
        <v>581597145.0722847</v>
      </c>
      <c r="E32" s="154">
        <v>3489712.8400538801</v>
      </c>
      <c r="F32" s="154">
        <v>4199894.9059805106</v>
      </c>
      <c r="G32" s="154">
        <v>7689607.7460343912</v>
      </c>
      <c r="H32" s="106">
        <v>0.13144</v>
      </c>
      <c r="I32" s="102">
        <v>8.7063466336100556E-2</v>
      </c>
      <c r="J32" s="106">
        <v>0.103113</v>
      </c>
      <c r="K32" s="103">
        <v>54.451000000000001</v>
      </c>
      <c r="L32" s="103">
        <v>62.896995473476203</v>
      </c>
      <c r="M32" s="103">
        <v>59.272500000000001</v>
      </c>
      <c r="N32" s="157">
        <v>3699550.53302503</v>
      </c>
      <c r="O32" s="157">
        <v>5915903.8196940003</v>
      </c>
      <c r="P32" s="157">
        <v>9615454.3527190313</v>
      </c>
      <c r="Q32" s="157">
        <v>179301528.33211729</v>
      </c>
      <c r="R32" s="157">
        <v>311264368.56911212</v>
      </c>
      <c r="S32" s="157">
        <v>490565896.90122944</v>
      </c>
      <c r="T32" s="157">
        <v>41275011.697020248</v>
      </c>
      <c r="U32" s="157">
        <v>33298739.632904004</v>
      </c>
      <c r="V32" s="157">
        <v>74573751.329924256</v>
      </c>
      <c r="W32" s="157">
        <v>5168496.4746250296</v>
      </c>
      <c r="X32" s="157">
        <v>10734256.836695999</v>
      </c>
      <c r="Y32" s="157">
        <v>15902753.311321028</v>
      </c>
      <c r="Z32" s="157">
        <v>42799.058899999996</v>
      </c>
      <c r="AA32" s="157">
        <v>511944.47090999997</v>
      </c>
      <c r="AB32" s="157">
        <v>554743.52980999998</v>
      </c>
    </row>
    <row r="33" spans="1:28" x14ac:dyDescent="0.2">
      <c r="A33" s="99" t="s">
        <v>197</v>
      </c>
      <c r="B33" s="153">
        <v>226740002.12769768</v>
      </c>
      <c r="C33" s="153">
        <v>629850077.52543104</v>
      </c>
      <c r="D33" s="153">
        <v>856590079.65312874</v>
      </c>
      <c r="E33" s="154">
        <v>3639572.7925219997</v>
      </c>
      <c r="F33" s="154">
        <v>26392798.535595953</v>
      </c>
      <c r="G33" s="154">
        <v>30032371.328117952</v>
      </c>
      <c r="H33" s="106">
        <v>0.130771</v>
      </c>
      <c r="I33" s="102">
        <v>9.360815981764839E-2</v>
      </c>
      <c r="J33" s="106">
        <v>0.103727</v>
      </c>
      <c r="K33" s="103">
        <v>57.232399999999998</v>
      </c>
      <c r="L33" s="103">
        <v>70.622520648209047</v>
      </c>
      <c r="M33" s="103">
        <v>66.968999999999994</v>
      </c>
      <c r="N33" s="157">
        <v>3032096.3623000002</v>
      </c>
      <c r="O33" s="157">
        <v>17673467.680599999</v>
      </c>
      <c r="P33" s="157">
        <v>20705564.0429</v>
      </c>
      <c r="Q33" s="157">
        <v>202100483.50139767</v>
      </c>
      <c r="R33" s="157">
        <v>436762896.203031</v>
      </c>
      <c r="S33" s="157">
        <v>638863379.70442867</v>
      </c>
      <c r="T33" s="157">
        <v>10536738.534</v>
      </c>
      <c r="U33" s="157">
        <v>138135637.10900003</v>
      </c>
      <c r="V33" s="157">
        <v>148672375.64300004</v>
      </c>
      <c r="W33" s="157">
        <v>8811987.1799999997</v>
      </c>
      <c r="X33" s="157">
        <v>53984331.603399999</v>
      </c>
      <c r="Y33" s="157">
        <v>62796318.783399999</v>
      </c>
      <c r="Z33" s="157">
        <v>5290792.9123</v>
      </c>
      <c r="AA33" s="157">
        <v>967212.61</v>
      </c>
      <c r="AB33" s="157">
        <v>6258005.5223000003</v>
      </c>
    </row>
    <row r="34" spans="1:28" x14ac:dyDescent="0.2">
      <c r="A34" s="100" t="s">
        <v>101</v>
      </c>
      <c r="B34" s="153">
        <v>26087160534.957191</v>
      </c>
      <c r="C34" s="153">
        <v>5637751623.0536022</v>
      </c>
      <c r="D34" s="153">
        <v>31724912158.010796</v>
      </c>
      <c r="E34" s="154">
        <v>510709500.2702356</v>
      </c>
      <c r="F34" s="154">
        <v>31597558.818046127</v>
      </c>
      <c r="G34" s="154">
        <v>542307059.08828175</v>
      </c>
      <c r="H34" s="106">
        <v>0.15334100000000001</v>
      </c>
      <c r="I34" s="102">
        <v>7.4215861856001777E-2</v>
      </c>
      <c r="J34" s="106">
        <v>0.139013</v>
      </c>
      <c r="K34" s="103">
        <v>94.146500000000003</v>
      </c>
      <c r="L34" s="103">
        <v>137.41722173182615</v>
      </c>
      <c r="M34" s="103">
        <v>101.64400000000001</v>
      </c>
      <c r="N34" s="157">
        <v>248917870.56150779</v>
      </c>
      <c r="O34" s="157">
        <v>46844732.575016007</v>
      </c>
      <c r="P34" s="157">
        <v>295762603.13652378</v>
      </c>
      <c r="Q34" s="157">
        <v>24560427575.485741</v>
      </c>
      <c r="R34" s="157">
        <v>5395934349.0693188</v>
      </c>
      <c r="S34" s="157">
        <v>29956361924.555058</v>
      </c>
      <c r="T34" s="157">
        <v>1079139673.5906298</v>
      </c>
      <c r="U34" s="157">
        <v>146647839.4775843</v>
      </c>
      <c r="V34" s="157">
        <v>1225787513.0682142</v>
      </c>
      <c r="W34" s="157">
        <v>403202926.50642192</v>
      </c>
      <c r="X34" s="157">
        <v>78605455.059700161</v>
      </c>
      <c r="Y34" s="157">
        <v>481808381.56612206</v>
      </c>
      <c r="Z34" s="157">
        <v>44390359.374399997</v>
      </c>
      <c r="AA34" s="157">
        <v>16563979.446999999</v>
      </c>
      <c r="AB34" s="157">
        <v>60954338.821399994</v>
      </c>
    </row>
    <row r="35" spans="1:28" x14ac:dyDescent="0.2">
      <c r="A35" s="99" t="s">
        <v>198</v>
      </c>
      <c r="B35" s="153">
        <v>246697525.59548727</v>
      </c>
      <c r="C35" s="153">
        <v>42416232.436584003</v>
      </c>
      <c r="D35" s="153">
        <v>289113758.03207129</v>
      </c>
      <c r="E35" s="154">
        <v>3774356.2740685297</v>
      </c>
      <c r="F35" s="154">
        <v>1345556.32184293</v>
      </c>
      <c r="G35" s="154">
        <v>5119912.59591146</v>
      </c>
      <c r="H35" s="106">
        <v>0.18550900000000001</v>
      </c>
      <c r="I35" s="102">
        <v>8.4753611489241515E-2</v>
      </c>
      <c r="J35" s="106">
        <v>0.104183</v>
      </c>
      <c r="K35" s="103">
        <v>50.573300000000003</v>
      </c>
      <c r="L35" s="103">
        <v>61.796888375198328</v>
      </c>
      <c r="M35" s="103">
        <v>43.686199999999999</v>
      </c>
      <c r="N35" s="157">
        <v>3936745.1704978002</v>
      </c>
      <c r="O35" s="157">
        <v>1125348.3143</v>
      </c>
      <c r="P35" s="157">
        <v>5062093.4847978</v>
      </c>
      <c r="Q35" s="157">
        <v>232848777.96656275</v>
      </c>
      <c r="R35" s="157">
        <v>38324567.870284006</v>
      </c>
      <c r="S35" s="157">
        <v>271173345.83684677</v>
      </c>
      <c r="T35" s="157">
        <v>8513534.5394123904</v>
      </c>
      <c r="U35" s="157">
        <v>2329663.3809999996</v>
      </c>
      <c r="V35" s="157">
        <v>10843197.92041239</v>
      </c>
      <c r="W35" s="157">
        <v>5335213.0895121498</v>
      </c>
      <c r="X35" s="157">
        <v>1732855.7420000001</v>
      </c>
      <c r="Y35" s="157">
        <v>7068068.8315121494</v>
      </c>
      <c r="Z35" s="157">
        <v>0</v>
      </c>
      <c r="AA35" s="157">
        <v>29145.443299999999</v>
      </c>
      <c r="AB35" s="157">
        <v>29145.443299999999</v>
      </c>
    </row>
    <row r="36" spans="1:28" x14ac:dyDescent="0.2">
      <c r="A36" s="99" t="s">
        <v>199</v>
      </c>
      <c r="B36" s="153">
        <v>14204117307.244629</v>
      </c>
      <c r="C36" s="153">
        <v>1364025813.3700995</v>
      </c>
      <c r="D36" s="153">
        <v>15568143120.614729</v>
      </c>
      <c r="E36" s="154">
        <v>425325092.85842776</v>
      </c>
      <c r="F36" s="154">
        <v>5336915.3323447295</v>
      </c>
      <c r="G36" s="154">
        <v>430662008.19077247</v>
      </c>
      <c r="H36" s="106">
        <v>0.167072</v>
      </c>
      <c r="I36" s="102">
        <v>7.2365576791550534E-2</v>
      </c>
      <c r="J36" s="106">
        <v>0.15900700000000001</v>
      </c>
      <c r="K36" s="103">
        <v>61.494300000000003</v>
      </c>
      <c r="L36" s="103">
        <v>88.847071887296508</v>
      </c>
      <c r="M36" s="103">
        <v>63.860700000000001</v>
      </c>
      <c r="N36" s="157">
        <v>179106820.27033049</v>
      </c>
      <c r="O36" s="157">
        <v>4822232.2615099996</v>
      </c>
      <c r="P36" s="157">
        <v>183929052.5318405</v>
      </c>
      <c r="Q36" s="157">
        <v>13156879464.909454</v>
      </c>
      <c r="R36" s="157">
        <v>1321111997.6660235</v>
      </c>
      <c r="S36" s="157">
        <v>14477991462.575478</v>
      </c>
      <c r="T36" s="157">
        <v>738558162.41255069</v>
      </c>
      <c r="U36" s="157">
        <v>26112578.419367999</v>
      </c>
      <c r="V36" s="157">
        <v>764670740.83191872</v>
      </c>
      <c r="W36" s="157">
        <v>291410099.20852464</v>
      </c>
      <c r="X36" s="157">
        <v>13874545.57740817</v>
      </c>
      <c r="Y36" s="157">
        <v>305284644.78593284</v>
      </c>
      <c r="Z36" s="157">
        <v>17269580.7141</v>
      </c>
      <c r="AA36" s="157">
        <v>2926691.7072999999</v>
      </c>
      <c r="AB36" s="157">
        <v>20196272.421399999</v>
      </c>
    </row>
    <row r="37" spans="1:28" x14ac:dyDescent="0.2">
      <c r="A37" s="99" t="s">
        <v>200</v>
      </c>
      <c r="B37" s="153">
        <v>37826.991699999999</v>
      </c>
      <c r="C37" s="153">
        <v>0</v>
      </c>
      <c r="D37" s="153">
        <v>37826.991699999999</v>
      </c>
      <c r="E37" s="154">
        <v>5173.7161354200007</v>
      </c>
      <c r="F37" s="154">
        <v>0</v>
      </c>
      <c r="G37" s="154">
        <v>5173.7161354200007</v>
      </c>
      <c r="H37" s="106">
        <v>0.27243899999999999</v>
      </c>
      <c r="I37" s="102" t="s">
        <v>269</v>
      </c>
      <c r="J37" s="106">
        <v>0.27243899999999999</v>
      </c>
      <c r="K37" s="103">
        <v>40.113799999999998</v>
      </c>
      <c r="L37" s="103" t="s">
        <v>269</v>
      </c>
      <c r="M37" s="103">
        <v>40.113799999999998</v>
      </c>
      <c r="N37" s="157">
        <v>2511.92</v>
      </c>
      <c r="O37" s="157">
        <v>0</v>
      </c>
      <c r="P37" s="157">
        <v>2511.92</v>
      </c>
      <c r="Q37" s="157">
        <v>19097.269399999997</v>
      </c>
      <c r="R37" s="157">
        <v>0</v>
      </c>
      <c r="S37" s="157">
        <v>19097.269399999997</v>
      </c>
      <c r="T37" s="157">
        <v>10698.2948</v>
      </c>
      <c r="U37" s="157">
        <v>0</v>
      </c>
      <c r="V37" s="157">
        <v>10698.2948</v>
      </c>
      <c r="W37" s="157">
        <v>8031.4274999999998</v>
      </c>
      <c r="X37" s="157">
        <v>0</v>
      </c>
      <c r="Y37" s="157">
        <v>8031.4274999999998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663568142.3470751</v>
      </c>
      <c r="C38" s="153">
        <v>14.713900000000001</v>
      </c>
      <c r="D38" s="153">
        <v>663568157.06097507</v>
      </c>
      <c r="E38" s="154">
        <v>20413777.53503982</v>
      </c>
      <c r="F38" s="154">
        <v>0</v>
      </c>
      <c r="G38" s="154">
        <v>20413777.53503982</v>
      </c>
      <c r="H38" s="106">
        <v>0.15509400000000001</v>
      </c>
      <c r="I38" s="102" t="s">
        <v>269</v>
      </c>
      <c r="J38" s="106">
        <v>0.15509400000000001</v>
      </c>
      <c r="K38" s="103">
        <v>20.7698</v>
      </c>
      <c r="L38" s="103" t="s">
        <v>269</v>
      </c>
      <c r="M38" s="103">
        <v>20.7698</v>
      </c>
      <c r="N38" s="157">
        <v>7668728.0242999997</v>
      </c>
      <c r="O38" s="157">
        <v>0</v>
      </c>
      <c r="P38" s="157">
        <v>7668728.0242999997</v>
      </c>
      <c r="Q38" s="157">
        <v>633995309.15427518</v>
      </c>
      <c r="R38" s="157">
        <v>14.713900000000001</v>
      </c>
      <c r="S38" s="157">
        <v>633995323.86817515</v>
      </c>
      <c r="T38" s="157">
        <v>20773246.881299999</v>
      </c>
      <c r="U38" s="157">
        <v>0</v>
      </c>
      <c r="V38" s="157">
        <v>20773246.881299999</v>
      </c>
      <c r="W38" s="157">
        <v>8799586.3114999998</v>
      </c>
      <c r="X38" s="157">
        <v>0</v>
      </c>
      <c r="Y38" s="157">
        <v>8799586.3114999998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67586941.094199985</v>
      </c>
      <c r="C39" s="153">
        <v>13173992.994411999</v>
      </c>
      <c r="D39" s="153">
        <v>80760934.08861199</v>
      </c>
      <c r="E39" s="154">
        <v>6692895.9061975405</v>
      </c>
      <c r="F39" s="154">
        <v>3126369.9900651998</v>
      </c>
      <c r="G39" s="154">
        <v>9819265.8962627407</v>
      </c>
      <c r="H39" s="106">
        <v>0.15234700000000001</v>
      </c>
      <c r="I39" s="102">
        <v>0.10018628827494772</v>
      </c>
      <c r="J39" s="106">
        <v>0.14468800000000001</v>
      </c>
      <c r="K39" s="103">
        <v>236.87700000000001</v>
      </c>
      <c r="L39" s="103">
        <v>49.99142153230683</v>
      </c>
      <c r="M39" s="103">
        <v>209.64099999999999</v>
      </c>
      <c r="N39" s="157">
        <v>3514077.6121</v>
      </c>
      <c r="O39" s="157">
        <v>2822447.5560900001</v>
      </c>
      <c r="P39" s="157">
        <v>6336525.1681900006</v>
      </c>
      <c r="Q39" s="157">
        <v>56087116.882099986</v>
      </c>
      <c r="R39" s="157">
        <v>9738498.680292001</v>
      </c>
      <c r="S39" s="157">
        <v>65825615.562391996</v>
      </c>
      <c r="T39" s="157">
        <v>7289354.5600000005</v>
      </c>
      <c r="U39" s="157">
        <v>360215.6924</v>
      </c>
      <c r="V39" s="157">
        <v>7649570.2524000006</v>
      </c>
      <c r="W39" s="157">
        <v>4210469.6520999996</v>
      </c>
      <c r="X39" s="157">
        <v>3075278.6217199997</v>
      </c>
      <c r="Y39" s="157">
        <v>7285748.2738199998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626764649.97267687</v>
      </c>
      <c r="C40" s="153">
        <v>6486069.1468480006</v>
      </c>
      <c r="D40" s="153">
        <v>633250719.11952484</v>
      </c>
      <c r="E40" s="154">
        <v>25127479.11424014</v>
      </c>
      <c r="F40" s="154">
        <v>1509180.8795346401</v>
      </c>
      <c r="G40" s="154">
        <v>26636659.993774779</v>
      </c>
      <c r="H40" s="106">
        <v>0.30369200000000002</v>
      </c>
      <c r="I40" s="102">
        <v>0.32986763641687639</v>
      </c>
      <c r="J40" s="106">
        <v>0.30391299999999999</v>
      </c>
      <c r="K40" s="103">
        <v>333.31299999999999</v>
      </c>
      <c r="L40" s="103">
        <v>252.06644559797826</v>
      </c>
      <c r="M40" s="103">
        <v>332.48</v>
      </c>
      <c r="N40" s="157">
        <v>10922735.404398989</v>
      </c>
      <c r="O40" s="157">
        <v>1340855.6710899998</v>
      </c>
      <c r="P40" s="157">
        <v>12263591.075488988</v>
      </c>
      <c r="Q40" s="157">
        <v>583802320.11007011</v>
      </c>
      <c r="R40" s="157">
        <v>5014590.4320880007</v>
      </c>
      <c r="S40" s="157">
        <v>588816910.54215801</v>
      </c>
      <c r="T40" s="157">
        <v>30177794.241624698</v>
      </c>
      <c r="U40" s="157">
        <v>108493.51705600001</v>
      </c>
      <c r="V40" s="157">
        <v>30286287.758680698</v>
      </c>
      <c r="W40" s="157">
        <v>12436957.143982081</v>
      </c>
      <c r="X40" s="157">
        <v>1362985.1977039999</v>
      </c>
      <c r="Y40" s="157">
        <v>13799942.341686081</v>
      </c>
      <c r="Z40" s="157">
        <v>347578.47699999996</v>
      </c>
      <c r="AA40" s="157">
        <v>0</v>
      </c>
      <c r="AB40" s="157">
        <v>347578.47699999996</v>
      </c>
    </row>
    <row r="41" spans="1:28" x14ac:dyDescent="0.2">
      <c r="A41" s="99" t="s">
        <v>105</v>
      </c>
      <c r="B41" s="153">
        <v>9662224945.2962036</v>
      </c>
      <c r="C41" s="153">
        <v>4211028847.4921279</v>
      </c>
      <c r="D41" s="153">
        <v>13873253792.788332</v>
      </c>
      <c r="E41" s="154">
        <v>26967638.627344456</v>
      </c>
      <c r="F41" s="154">
        <v>20230613.41644476</v>
      </c>
      <c r="G41" s="154">
        <v>47198252.043789215</v>
      </c>
      <c r="H41" s="106">
        <v>0.11996900000000001</v>
      </c>
      <c r="I41" s="102">
        <v>7.4198981160112323E-2</v>
      </c>
      <c r="J41" s="106">
        <v>0.10613499999999999</v>
      </c>
      <c r="K41" s="103">
        <v>137.375</v>
      </c>
      <c r="L41" s="103">
        <v>154.17647405874564</v>
      </c>
      <c r="M41" s="103">
        <v>142.41900000000001</v>
      </c>
      <c r="N41" s="157">
        <v>39444612.147200003</v>
      </c>
      <c r="O41" s="157">
        <v>36684168.878286004</v>
      </c>
      <c r="P41" s="157">
        <v>76128781.025486007</v>
      </c>
      <c r="Q41" s="157">
        <v>9296701589.5491829</v>
      </c>
      <c r="R41" s="157">
        <v>4021187783.5677395</v>
      </c>
      <c r="S41" s="157">
        <v>13317889373.116922</v>
      </c>
      <c r="T41" s="157">
        <v>265071253.57992041</v>
      </c>
      <c r="U41" s="157">
        <v>117733984.0135603</v>
      </c>
      <c r="V41" s="157">
        <v>382805237.59348071</v>
      </c>
      <c r="W41" s="157">
        <v>73678901.983799994</v>
      </c>
      <c r="X41" s="157">
        <v>58498937.614427999</v>
      </c>
      <c r="Y41" s="157">
        <v>132177839.59822799</v>
      </c>
      <c r="Z41" s="157">
        <v>26773200.1833</v>
      </c>
      <c r="AA41" s="157">
        <v>13608142.296399999</v>
      </c>
      <c r="AB41" s="157">
        <v>40381342.479699999</v>
      </c>
    </row>
    <row r="42" spans="1:28" s="112" customFormat="1" x14ac:dyDescent="0.2">
      <c r="A42" s="108" t="s">
        <v>201</v>
      </c>
      <c r="B42" s="155">
        <v>7069952425.2220612</v>
      </c>
      <c r="C42" s="155">
        <v>3516359795.4735951</v>
      </c>
      <c r="D42" s="155">
        <v>10586312220.695656</v>
      </c>
      <c r="E42" s="156">
        <v>20933418.474210069</v>
      </c>
      <c r="F42" s="156">
        <v>17485682.988055222</v>
      </c>
      <c r="G42" s="156">
        <v>38419101.46226529</v>
      </c>
      <c r="H42" s="109">
        <v>0.119279</v>
      </c>
      <c r="I42" s="110">
        <v>7.4059907464794711E-2</v>
      </c>
      <c r="J42" s="109">
        <v>0.104301</v>
      </c>
      <c r="K42" s="111">
        <v>140.637</v>
      </c>
      <c r="L42" s="111">
        <v>156.04915634474196</v>
      </c>
      <c r="M42" s="111">
        <v>145.703</v>
      </c>
      <c r="N42" s="158">
        <v>32657570.690900002</v>
      </c>
      <c r="O42" s="158">
        <v>33108033.219620004</v>
      </c>
      <c r="P42" s="158">
        <v>65765603.910520002</v>
      </c>
      <c r="Q42" s="158">
        <v>6771049707.9928341</v>
      </c>
      <c r="R42" s="158">
        <v>3347105607.2011547</v>
      </c>
      <c r="S42" s="158">
        <v>10118155315.193989</v>
      </c>
      <c r="T42" s="158">
        <v>209773028.29482758</v>
      </c>
      <c r="U42" s="158">
        <v>103380276.94881046</v>
      </c>
      <c r="V42" s="158">
        <v>313153305.24363804</v>
      </c>
      <c r="W42" s="158">
        <v>62802863.501100004</v>
      </c>
      <c r="X42" s="158">
        <v>52265769.027230002</v>
      </c>
      <c r="Y42" s="158">
        <v>115068632.52833</v>
      </c>
      <c r="Z42" s="158">
        <v>26326825.4333</v>
      </c>
      <c r="AA42" s="158">
        <v>13608142.296399999</v>
      </c>
      <c r="AB42" s="158">
        <v>39934967.729699999</v>
      </c>
    </row>
    <row r="43" spans="1:28" s="112" customFormat="1" x14ac:dyDescent="0.2">
      <c r="A43" s="108" t="s">
        <v>202</v>
      </c>
      <c r="B43" s="155">
        <v>1698295696.8827319</v>
      </c>
      <c r="C43" s="155">
        <v>501942933.52185386</v>
      </c>
      <c r="D43" s="155">
        <v>2200238630.4045858</v>
      </c>
      <c r="E43" s="156">
        <v>3037404.8905547303</v>
      </c>
      <c r="F43" s="156">
        <v>2228011.0641012201</v>
      </c>
      <c r="G43" s="156">
        <v>5265415.9546559509</v>
      </c>
      <c r="H43" s="109">
        <v>0.117997</v>
      </c>
      <c r="I43" s="110">
        <v>7.4974600371031236E-2</v>
      </c>
      <c r="J43" s="109">
        <v>0.108291</v>
      </c>
      <c r="K43" s="111">
        <v>137.98599999999999</v>
      </c>
      <c r="L43" s="111">
        <v>138.94694413104992</v>
      </c>
      <c r="M43" s="111">
        <v>138.203</v>
      </c>
      <c r="N43" s="158">
        <v>4522945.4419</v>
      </c>
      <c r="O43" s="158">
        <v>3345483.358422</v>
      </c>
      <c r="P43" s="158">
        <v>7868428.8003219999</v>
      </c>
      <c r="Q43" s="158">
        <v>1656143616.0536318</v>
      </c>
      <c r="R43" s="158">
        <v>488241310.45225006</v>
      </c>
      <c r="S43" s="158">
        <v>2144384926.5058818</v>
      </c>
      <c r="T43" s="158">
        <v>35058060.222599998</v>
      </c>
      <c r="U43" s="158">
        <v>8127820.78444984</v>
      </c>
      <c r="V43" s="158">
        <v>43185881.007049836</v>
      </c>
      <c r="W43" s="158">
        <v>6913830.9128</v>
      </c>
      <c r="X43" s="158">
        <v>5573802.2851539999</v>
      </c>
      <c r="Y43" s="158">
        <v>12487633.197953999</v>
      </c>
      <c r="Z43" s="158">
        <v>180189.6937</v>
      </c>
      <c r="AA43" s="158">
        <v>0</v>
      </c>
      <c r="AB43" s="158">
        <v>180189.6937</v>
      </c>
    </row>
    <row r="44" spans="1:28" s="112" customFormat="1" x14ac:dyDescent="0.2">
      <c r="A44" s="108" t="s">
        <v>203</v>
      </c>
      <c r="B44" s="155">
        <v>893976823.19140899</v>
      </c>
      <c r="C44" s="155">
        <v>192726118.49658</v>
      </c>
      <c r="D44" s="155">
        <v>1086702941.687989</v>
      </c>
      <c r="E44" s="156">
        <v>2996815.2625796599</v>
      </c>
      <c r="F44" s="156">
        <v>516919.36438833002</v>
      </c>
      <c r="G44" s="156">
        <v>3513734.6269679898</v>
      </c>
      <c r="H44" s="109">
        <v>0.12858800000000001</v>
      </c>
      <c r="I44" s="110">
        <v>7.4753699904534163E-2</v>
      </c>
      <c r="J44" s="109">
        <v>0.11930399999999999</v>
      </c>
      <c r="K44" s="111">
        <v>110.43</v>
      </c>
      <c r="L44" s="111">
        <v>159.74841942348084</v>
      </c>
      <c r="M44" s="111">
        <v>119.04</v>
      </c>
      <c r="N44" s="158">
        <v>2264096.0142999999</v>
      </c>
      <c r="O44" s="158">
        <v>230652.30024399998</v>
      </c>
      <c r="P44" s="158">
        <v>2494748.3145439997</v>
      </c>
      <c r="Q44" s="158">
        <v>869508265.50271606</v>
      </c>
      <c r="R44" s="158">
        <v>185840865.91413602</v>
      </c>
      <c r="S44" s="158">
        <v>1055349131.4168521</v>
      </c>
      <c r="T44" s="158">
        <v>20240165.06249284</v>
      </c>
      <c r="U44" s="158">
        <v>6225886.2803000007</v>
      </c>
      <c r="V44" s="158">
        <v>26466051.342792839</v>
      </c>
      <c r="W44" s="158">
        <v>3962207.5699</v>
      </c>
      <c r="X44" s="158">
        <v>659366.30214399996</v>
      </c>
      <c r="Y44" s="158">
        <v>4621573.8720439998</v>
      </c>
      <c r="Z44" s="158">
        <v>266185.0563</v>
      </c>
      <c r="AA44" s="158">
        <v>0</v>
      </c>
      <c r="AB44" s="158">
        <v>266185.0563</v>
      </c>
    </row>
    <row r="45" spans="1:28" x14ac:dyDescent="0.2">
      <c r="A45" s="99" t="s">
        <v>204</v>
      </c>
      <c r="B45" s="153">
        <v>604754154.21405387</v>
      </c>
      <c r="C45" s="153">
        <v>545582.73529083002</v>
      </c>
      <c r="D45" s="153">
        <v>605299736.94934475</v>
      </c>
      <c r="E45" s="154">
        <v>2064030.811</v>
      </c>
      <c r="F45" s="154">
        <v>48798.1077</v>
      </c>
      <c r="G45" s="154">
        <v>2112828.9186999998</v>
      </c>
      <c r="H45" s="106">
        <v>0.191964</v>
      </c>
      <c r="I45" s="102">
        <v>0.19196099999999999</v>
      </c>
      <c r="J45" s="106">
        <v>0.19197</v>
      </c>
      <c r="K45" s="103">
        <v>11.7949</v>
      </c>
      <c r="L45" s="103">
        <v>148.905</v>
      </c>
      <c r="M45" s="103">
        <v>11.9139</v>
      </c>
      <c r="N45" s="157">
        <v>4144482.1422999999</v>
      </c>
      <c r="O45" s="157">
        <v>49679.89374</v>
      </c>
      <c r="P45" s="157">
        <v>4194162.0360400002</v>
      </c>
      <c r="Q45" s="157">
        <v>589295416.62145376</v>
      </c>
      <c r="R45" s="157">
        <v>481825.96495083004</v>
      </c>
      <c r="S45" s="157">
        <v>589777242.58640468</v>
      </c>
      <c r="T45" s="157">
        <v>8436661.3465999998</v>
      </c>
      <c r="U45" s="157">
        <v>2904.4641000000001</v>
      </c>
      <c r="V45" s="157">
        <v>8439565.8106999993</v>
      </c>
      <c r="W45" s="157">
        <v>7022076.2460000003</v>
      </c>
      <c r="X45" s="157">
        <v>60852.306239999998</v>
      </c>
      <c r="Y45" s="157">
        <v>7082928.5522400001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8330947.0663999999</v>
      </c>
      <c r="C46" s="153">
        <v>26484.6738</v>
      </c>
      <c r="D46" s="153">
        <v>8357431.7401999999</v>
      </c>
      <c r="E46" s="154">
        <v>210549.21703684001</v>
      </c>
      <c r="F46" s="154">
        <v>61.68</v>
      </c>
      <c r="G46" s="154">
        <v>210610.89703684</v>
      </c>
      <c r="H46" s="106">
        <v>4.2525800000000002E-2</v>
      </c>
      <c r="I46" s="102">
        <v>7.0000000000000007E-2</v>
      </c>
      <c r="J46" s="106">
        <v>4.2517100000000002E-2</v>
      </c>
      <c r="K46" s="103">
        <v>63.943899999999999</v>
      </c>
      <c r="L46" s="103">
        <v>121.733</v>
      </c>
      <c r="M46" s="103">
        <v>64.142600000000002</v>
      </c>
      <c r="N46" s="157">
        <v>54774.19</v>
      </c>
      <c r="O46" s="157">
        <v>0</v>
      </c>
      <c r="P46" s="157">
        <v>54774.19</v>
      </c>
      <c r="Q46" s="157">
        <v>8146437.5963999992</v>
      </c>
      <c r="R46" s="157">
        <v>26484.6738</v>
      </c>
      <c r="S46" s="157">
        <v>8172922.2701999992</v>
      </c>
      <c r="T46" s="157">
        <v>87461.32</v>
      </c>
      <c r="U46" s="157">
        <v>0</v>
      </c>
      <c r="V46" s="157">
        <v>87461.32</v>
      </c>
      <c r="W46" s="157">
        <v>97048.15</v>
      </c>
      <c r="X46" s="157">
        <v>0</v>
      </c>
      <c r="Y46" s="157">
        <v>97048.15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43403230783.006149</v>
      </c>
      <c r="C47" s="153">
        <v>31510095150.43623</v>
      </c>
      <c r="D47" s="153">
        <v>74913325933.442383</v>
      </c>
      <c r="E47" s="154">
        <v>846387424.85417354</v>
      </c>
      <c r="F47" s="154">
        <v>314368882.58307093</v>
      </c>
      <c r="G47" s="154">
        <v>1160756307.4372447</v>
      </c>
      <c r="H47" s="106">
        <v>0.15713299999999999</v>
      </c>
      <c r="I47" s="102">
        <v>9.0191031957933709E-2</v>
      </c>
      <c r="J47" s="106">
        <v>0.12156500000000001</v>
      </c>
      <c r="K47" s="103">
        <v>82.010099999999994</v>
      </c>
      <c r="L47" s="103">
        <v>91.811817678449572</v>
      </c>
      <c r="M47" s="103">
        <v>85.090100000000007</v>
      </c>
      <c r="N47" s="157">
        <v>602039948.58051836</v>
      </c>
      <c r="O47" s="157">
        <v>584147427.99062884</v>
      </c>
      <c r="P47" s="157">
        <v>1186187376.5711472</v>
      </c>
      <c r="Q47" s="157">
        <v>40479103532.422829</v>
      </c>
      <c r="R47" s="157">
        <v>28389185225.888401</v>
      </c>
      <c r="S47" s="157">
        <v>68868288758.311249</v>
      </c>
      <c r="T47" s="157">
        <v>1870445389.0679369</v>
      </c>
      <c r="U47" s="157">
        <v>2186576414.7832303</v>
      </c>
      <c r="V47" s="157">
        <v>4057021803.8511672</v>
      </c>
      <c r="W47" s="157">
        <v>989807540.50127804</v>
      </c>
      <c r="X47" s="157">
        <v>892603269.83100271</v>
      </c>
      <c r="Y47" s="157">
        <v>1882410810.3322806</v>
      </c>
      <c r="Z47" s="157">
        <v>63874321.0141</v>
      </c>
      <c r="AA47" s="157">
        <v>41730239.933596</v>
      </c>
      <c r="AB47" s="157">
        <v>105604560.947696</v>
      </c>
    </row>
    <row r="48" spans="1:28" x14ac:dyDescent="0.2">
      <c r="A48" s="101" t="s">
        <v>206</v>
      </c>
      <c r="B48" s="153">
        <v>8107690450.8760834</v>
      </c>
      <c r="C48" s="153">
        <v>18694028484.033859</v>
      </c>
      <c r="D48" s="153">
        <v>26801718934.909943</v>
      </c>
      <c r="E48" s="154">
        <v>128076084.8299042</v>
      </c>
      <c r="F48" s="154">
        <v>171170631.72866002</v>
      </c>
      <c r="G48" s="154">
        <v>299246716.55856419</v>
      </c>
      <c r="H48" s="106">
        <v>0.13109299999999999</v>
      </c>
      <c r="I48" s="102">
        <v>9.4022661791577727E-2</v>
      </c>
      <c r="J48" s="106">
        <v>0.105188</v>
      </c>
      <c r="K48" s="103">
        <v>55.215299999999999</v>
      </c>
      <c r="L48" s="103">
        <v>77.791190683079734</v>
      </c>
      <c r="M48" s="103">
        <v>70.980500000000006</v>
      </c>
      <c r="N48" s="157">
        <v>100102801.4015</v>
      </c>
      <c r="O48" s="157">
        <v>248812390.38001701</v>
      </c>
      <c r="P48" s="157">
        <v>348915191.78151703</v>
      </c>
      <c r="Q48" s="157">
        <v>7532196997.8586397</v>
      </c>
      <c r="R48" s="157">
        <v>16601342796.355467</v>
      </c>
      <c r="S48" s="157">
        <v>24133539794.214104</v>
      </c>
      <c r="T48" s="157">
        <v>340323012.07625425</v>
      </c>
      <c r="U48" s="157">
        <v>1682868560.5919657</v>
      </c>
      <c r="V48" s="157">
        <v>2023191572.66822</v>
      </c>
      <c r="W48" s="157">
        <v>229451981.40118951</v>
      </c>
      <c r="X48" s="157">
        <v>398426886.92602789</v>
      </c>
      <c r="Y48" s="157">
        <v>627878868.32721734</v>
      </c>
      <c r="Z48" s="157">
        <v>5718459.54</v>
      </c>
      <c r="AA48" s="157">
        <v>11390240.160399999</v>
      </c>
      <c r="AB48" s="157">
        <v>17108699.700399999</v>
      </c>
    </row>
    <row r="49" spans="1:28" x14ac:dyDescent="0.2">
      <c r="A49" s="101" t="s">
        <v>207</v>
      </c>
      <c r="B49" s="153">
        <v>4284140134.2640486</v>
      </c>
      <c r="C49" s="153">
        <v>6395846225.9956493</v>
      </c>
      <c r="D49" s="153">
        <v>10679986360.259697</v>
      </c>
      <c r="E49" s="154">
        <v>94500891.865147829</v>
      </c>
      <c r="F49" s="154">
        <v>98952610.415408164</v>
      </c>
      <c r="G49" s="154">
        <v>193453502.28055599</v>
      </c>
      <c r="H49" s="106">
        <v>0.133574</v>
      </c>
      <c r="I49" s="102">
        <v>8.2450270661680244E-2</v>
      </c>
      <c r="J49" s="106">
        <v>0.102967</v>
      </c>
      <c r="K49" s="103">
        <v>75.858599999999996</v>
      </c>
      <c r="L49" s="103">
        <v>92.143689687438467</v>
      </c>
      <c r="M49" s="103">
        <v>85.642899999999997</v>
      </c>
      <c r="N49" s="157">
        <v>137089863.88000521</v>
      </c>
      <c r="O49" s="157">
        <v>263405427.29843569</v>
      </c>
      <c r="P49" s="157">
        <v>400495291.17844093</v>
      </c>
      <c r="Q49" s="157">
        <v>3845521627.9962707</v>
      </c>
      <c r="R49" s="157">
        <v>5695536112.7060823</v>
      </c>
      <c r="S49" s="157">
        <v>9541057740.7023506</v>
      </c>
      <c r="T49" s="157">
        <v>227313743.11747268</v>
      </c>
      <c r="U49" s="157">
        <v>310244569.48204648</v>
      </c>
      <c r="V49" s="157">
        <v>537558312.59951913</v>
      </c>
      <c r="W49" s="157">
        <v>204173875.64260522</v>
      </c>
      <c r="X49" s="157">
        <v>377374213.52512455</v>
      </c>
      <c r="Y49" s="157">
        <v>581548089.16772974</v>
      </c>
      <c r="Z49" s="157">
        <v>7130887.5077</v>
      </c>
      <c r="AA49" s="157">
        <v>12691330.282396</v>
      </c>
      <c r="AB49" s="157">
        <v>19822217.790096</v>
      </c>
    </row>
    <row r="50" spans="1:28" x14ac:dyDescent="0.2">
      <c r="A50" s="101" t="s">
        <v>208</v>
      </c>
      <c r="B50" s="153">
        <v>8357814592.302824</v>
      </c>
      <c r="C50" s="153">
        <v>1226350909.8960943</v>
      </c>
      <c r="D50" s="153">
        <v>9584165502.1989174</v>
      </c>
      <c r="E50" s="154">
        <v>193428023.7167263</v>
      </c>
      <c r="F50" s="154">
        <v>15554597.437437819</v>
      </c>
      <c r="G50" s="154">
        <v>208982621.15416411</v>
      </c>
      <c r="H50" s="106">
        <v>0.16450100000000001</v>
      </c>
      <c r="I50" s="102">
        <v>8.0271130626755685E-2</v>
      </c>
      <c r="J50" s="106">
        <v>0.143705</v>
      </c>
      <c r="K50" s="103">
        <v>65.650800000000004</v>
      </c>
      <c r="L50" s="103">
        <v>104.48202135616825</v>
      </c>
      <c r="M50" s="103">
        <v>66.331199999999995</v>
      </c>
      <c r="N50" s="157">
        <v>150698778.22627556</v>
      </c>
      <c r="O50" s="157">
        <v>27412007.811360121</v>
      </c>
      <c r="P50" s="157">
        <v>178110786.03763568</v>
      </c>
      <c r="Q50" s="157">
        <v>7785220914.4583788</v>
      </c>
      <c r="R50" s="157">
        <v>1117423984.8853199</v>
      </c>
      <c r="S50" s="157">
        <v>8902644899.3436985</v>
      </c>
      <c r="T50" s="157">
        <v>368433149.86621881</v>
      </c>
      <c r="U50" s="157">
        <v>64048313.844024077</v>
      </c>
      <c r="V50" s="157">
        <v>432481463.71024287</v>
      </c>
      <c r="W50" s="157">
        <v>196899363.37692657</v>
      </c>
      <c r="X50" s="157">
        <v>41477199.121050119</v>
      </c>
      <c r="Y50" s="157">
        <v>238376562.49797669</v>
      </c>
      <c r="Z50" s="157">
        <v>7261164.6013000002</v>
      </c>
      <c r="AA50" s="157">
        <v>3401412.0456999997</v>
      </c>
      <c r="AB50" s="157">
        <v>10662576.647</v>
      </c>
    </row>
    <row r="51" spans="1:28" x14ac:dyDescent="0.2">
      <c r="A51" s="101" t="s">
        <v>209</v>
      </c>
      <c r="B51" s="153">
        <v>22653585605.562386</v>
      </c>
      <c r="C51" s="153">
        <v>5193869530.5102358</v>
      </c>
      <c r="D51" s="153">
        <v>27847455136.07262</v>
      </c>
      <c r="E51" s="154">
        <v>430291475.38249546</v>
      </c>
      <c r="F51" s="154">
        <v>28691043.001265019</v>
      </c>
      <c r="G51" s="154">
        <v>458982518.38376051</v>
      </c>
      <c r="H51" s="106">
        <v>0.155393</v>
      </c>
      <c r="I51" s="102">
        <v>7.387748072417151E-2</v>
      </c>
      <c r="J51" s="106">
        <v>0.13668</v>
      </c>
      <c r="K51" s="103">
        <v>97.1905</v>
      </c>
      <c r="L51" s="103">
        <v>139.17690567968523</v>
      </c>
      <c r="M51" s="103">
        <v>104.812</v>
      </c>
      <c r="N51" s="157">
        <v>214148505.08273757</v>
      </c>
      <c r="O51" s="157">
        <v>44517602.500716001</v>
      </c>
      <c r="P51" s="157">
        <v>258666107.58345357</v>
      </c>
      <c r="Q51" s="157">
        <v>21316163992.088737</v>
      </c>
      <c r="R51" s="157">
        <v>4974882331.941041</v>
      </c>
      <c r="S51" s="157">
        <v>26291046324.029778</v>
      </c>
      <c r="T51" s="157">
        <v>934375484.02799082</v>
      </c>
      <c r="U51" s="157">
        <v>129414970.86519429</v>
      </c>
      <c r="V51" s="157">
        <v>1063790454.8931851</v>
      </c>
      <c r="W51" s="157">
        <v>359282320.08055675</v>
      </c>
      <c r="X51" s="157">
        <v>75324970.258900166</v>
      </c>
      <c r="Y51" s="157">
        <v>434607290.33945692</v>
      </c>
      <c r="Z51" s="157">
        <v>43763809.365100004</v>
      </c>
      <c r="AA51" s="157">
        <v>14247257.445100002</v>
      </c>
      <c r="AB51" s="157">
        <v>58011066.810200006</v>
      </c>
    </row>
    <row r="53" spans="1:28" x14ac:dyDescent="0.2">
      <c r="A53" s="104" t="s">
        <v>366</v>
      </c>
      <c r="B53" s="161">
        <f>D7+D47-BS!E31</f>
        <v>-18713747.539657593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46112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331652365.25380003</v>
      </c>
      <c r="C7" s="153">
        <f>Sectors_I!C7</f>
        <v>479127.29645999998</v>
      </c>
      <c r="D7" s="153">
        <f>Sectors_I!D7</f>
        <v>332131492.55026001</v>
      </c>
      <c r="E7" s="154">
        <f>Sectors_I!E7</f>
        <v>103337.5068</v>
      </c>
      <c r="F7" s="154">
        <f>Sectors_I!F7</f>
        <v>1696.6363154000001</v>
      </c>
      <c r="G7" s="154">
        <f>Sectors_I!G7</f>
        <v>105034.1431154</v>
      </c>
      <c r="H7" s="106">
        <f>Sectors_I!H7</f>
        <v>8.2672099999999998E-2</v>
      </c>
      <c r="I7" s="102">
        <f>Sectors_I!I7</f>
        <v>0.111653</v>
      </c>
      <c r="J7" s="106">
        <f>Sectors_I!J7</f>
        <v>8.2713499999999995E-2</v>
      </c>
      <c r="K7" s="103">
        <f>Sectors_I!K7</f>
        <v>1.6882699999999999</v>
      </c>
      <c r="L7" s="103">
        <f>Sectors_I!L7</f>
        <v>2.3744800000000001</v>
      </c>
      <c r="M7" s="103">
        <f>Sectors_I!M7</f>
        <v>1.6892499999999999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331652365.25380003</v>
      </c>
      <c r="R7" s="157">
        <f>Sectors_I!R7</f>
        <v>479127.29645999998</v>
      </c>
      <c r="S7" s="157">
        <f>Sectors_I!S7</f>
        <v>332131492.55026001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7001743.003899999</v>
      </c>
      <c r="C8" s="153">
        <f>Sectors_I!C8</f>
        <v>36787652.832072869</v>
      </c>
      <c r="D8" s="153">
        <f>Sectors_I!D8</f>
        <v>43789395.835972868</v>
      </c>
      <c r="E8" s="154">
        <f>Sectors_I!E8</f>
        <v>64052.162039900002</v>
      </c>
      <c r="F8" s="154">
        <f>Sectors_I!F8</f>
        <v>224184.00526598998</v>
      </c>
      <c r="G8" s="154">
        <f>Sectors_I!G8</f>
        <v>288236.16730589001</v>
      </c>
      <c r="H8" s="106">
        <f>Sectors_I!H8</f>
        <v>0.17130500000000001</v>
      </c>
      <c r="I8" s="102">
        <f>Sectors_I!I8</f>
        <v>9.4338619064947907E-2</v>
      </c>
      <c r="J8" s="106">
        <f>Sectors_I!J8</f>
        <v>0.106473</v>
      </c>
      <c r="K8" s="103">
        <f>Sectors_I!K8</f>
        <v>48.386000000000003</v>
      </c>
      <c r="L8" s="103">
        <f>Sectors_I!L8</f>
        <v>47.576199580925774</v>
      </c>
      <c r="M8" s="103">
        <f>Sectors_I!M8</f>
        <v>47.703800000000001</v>
      </c>
      <c r="N8" s="157">
        <f>Sectors_I!N8</f>
        <v>820.66</v>
      </c>
      <c r="O8" s="157">
        <f>Sectors_I!O8</f>
        <v>0</v>
      </c>
      <c r="P8" s="157">
        <f>Sectors_I!P8</f>
        <v>820.66</v>
      </c>
      <c r="Q8" s="157">
        <f>Sectors_I!Q8</f>
        <v>6945278.9338999987</v>
      </c>
      <c r="R8" s="157">
        <f>Sectors_I!R8</f>
        <v>36787652.832072869</v>
      </c>
      <c r="S8" s="157">
        <f>Sectors_I!S8</f>
        <v>43732931.765972868</v>
      </c>
      <c r="T8" s="157">
        <f>Sectors_I!T8</f>
        <v>33186.129999999997</v>
      </c>
      <c r="U8" s="157">
        <f>Sectors_I!U8</f>
        <v>0</v>
      </c>
      <c r="V8" s="157">
        <f>Sectors_I!V8</f>
        <v>33186.129999999997</v>
      </c>
      <c r="W8" s="157">
        <f>Sectors_I!W8</f>
        <v>23277.94</v>
      </c>
      <c r="X8" s="157">
        <f>Sectors_I!X8</f>
        <v>0</v>
      </c>
      <c r="Y8" s="157">
        <f>Sectors_I!Y8</f>
        <v>23277.94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1557431333.8282254</v>
      </c>
      <c r="C9" s="153">
        <f>Sectors_I!C9</f>
        <v>191896488.90317199</v>
      </c>
      <c r="D9" s="153">
        <f>Sectors_I!D9</f>
        <v>1749327822.7313974</v>
      </c>
      <c r="E9" s="154">
        <f>Sectors_I!E9</f>
        <v>4467195.0594059909</v>
      </c>
      <c r="F9" s="154">
        <f>Sectors_I!F9</f>
        <v>682764.68222026003</v>
      </c>
      <c r="G9" s="154">
        <f>Sectors_I!G9</f>
        <v>5149959.7416262506</v>
      </c>
      <c r="H9" s="106">
        <f>Sectors_I!H9</f>
        <v>0.14114299999999999</v>
      </c>
      <c r="I9" s="102">
        <f>Sectors_I!I9</f>
        <v>9.7672466746128533E-2</v>
      </c>
      <c r="J9" s="106">
        <f>Sectors_I!J9</f>
        <v>0.13633400000000001</v>
      </c>
      <c r="K9" s="103">
        <f>Sectors_I!K9</f>
        <v>28.5411</v>
      </c>
      <c r="L9" s="103">
        <f>Sectors_I!L9</f>
        <v>53.35237449833523</v>
      </c>
      <c r="M9" s="103">
        <f>Sectors_I!M9</f>
        <v>31.306999999999999</v>
      </c>
      <c r="N9" s="157">
        <f>Sectors_I!N9</f>
        <v>1423426.31</v>
      </c>
      <c r="O9" s="157">
        <f>Sectors_I!O9</f>
        <v>385769.02</v>
      </c>
      <c r="P9" s="157">
        <f>Sectors_I!P9</f>
        <v>1809195.33</v>
      </c>
      <c r="Q9" s="157">
        <f>Sectors_I!Q9</f>
        <v>1552970407.5981255</v>
      </c>
      <c r="R9" s="157">
        <f>Sectors_I!R9</f>
        <v>188441905.40907198</v>
      </c>
      <c r="S9" s="157">
        <f>Sectors_I!S9</f>
        <v>1741412313.0071971</v>
      </c>
      <c r="T9" s="157">
        <f>Sectors_I!T9</f>
        <v>2755351.1771</v>
      </c>
      <c r="U9" s="157">
        <f>Sectors_I!U9</f>
        <v>3066539.7036000001</v>
      </c>
      <c r="V9" s="157">
        <f>Sectors_I!V9</f>
        <v>5821890.8806999996</v>
      </c>
      <c r="W9" s="157">
        <f>Sectors_I!W9</f>
        <v>683391.06</v>
      </c>
      <c r="X9" s="157">
        <f>Sectors_I!X9</f>
        <v>328499.86050000001</v>
      </c>
      <c r="Y9" s="157">
        <f>Sectors_I!Y9</f>
        <v>1011890.9205</v>
      </c>
      <c r="Z9" s="157">
        <f>Sectors_I!Z9</f>
        <v>1022183.993</v>
      </c>
      <c r="AA9" s="157">
        <f>Sectors_I!AA9</f>
        <v>59543.93</v>
      </c>
      <c r="AB9" s="157">
        <f>Sectors_I!AB9</f>
        <v>1081727.923</v>
      </c>
    </row>
    <row r="10" spans="1:28" x14ac:dyDescent="0.2">
      <c r="A10" s="99" t="s">
        <v>219</v>
      </c>
      <c r="B10" s="153">
        <f>Sectors_I!B10</f>
        <v>268985986.44605148</v>
      </c>
      <c r="C10" s="153">
        <f>Sectors_I!C10</f>
        <v>3994302.8308000001</v>
      </c>
      <c r="D10" s="153">
        <f>Sectors_I!D10</f>
        <v>272980289.27685148</v>
      </c>
      <c r="E10" s="154">
        <f>Sectors_I!E10</f>
        <v>840366.0480800001</v>
      </c>
      <c r="F10" s="154">
        <f>Sectors_I!F10</f>
        <v>9709.5350999999991</v>
      </c>
      <c r="G10" s="154">
        <f>Sectors_I!G10</f>
        <v>850075.58318000007</v>
      </c>
      <c r="H10" s="106">
        <f>Sectors_I!H10</f>
        <v>0.14263000000000001</v>
      </c>
      <c r="I10" s="102">
        <f>Sectors_I!I10</f>
        <v>9.4486700000000007E-2</v>
      </c>
      <c r="J10" s="106">
        <f>Sectors_I!J10</f>
        <v>0.14189599999999999</v>
      </c>
      <c r="K10" s="103">
        <f>Sectors_I!K10</f>
        <v>25.68</v>
      </c>
      <c r="L10" s="103">
        <f>Sectors_I!L10</f>
        <v>86.833100000000002</v>
      </c>
      <c r="M10" s="103">
        <f>Sectors_I!M10</f>
        <v>26.577400000000001</v>
      </c>
      <c r="N10" s="157">
        <f>Sectors_I!N10</f>
        <v>367.49</v>
      </c>
      <c r="O10" s="157">
        <f>Sectors_I!O10</f>
        <v>0</v>
      </c>
      <c r="P10" s="157">
        <f>Sectors_I!P10</f>
        <v>367.49</v>
      </c>
      <c r="Q10" s="157">
        <f>Sectors_I!Q10</f>
        <v>268760437.71605152</v>
      </c>
      <c r="R10" s="157">
        <f>Sectors_I!R10</f>
        <v>3994302.8308000001</v>
      </c>
      <c r="S10" s="157">
        <f>Sectors_I!S10</f>
        <v>272754740.54685152</v>
      </c>
      <c r="T10" s="157">
        <f>Sectors_I!T10</f>
        <v>225141.21</v>
      </c>
      <c r="U10" s="157">
        <f>Sectors_I!U10</f>
        <v>0</v>
      </c>
      <c r="V10" s="157">
        <f>Sectors_I!V10</f>
        <v>225141.21</v>
      </c>
      <c r="W10" s="157">
        <f>Sectors_I!W10</f>
        <v>407.52</v>
      </c>
      <c r="X10" s="157">
        <f>Sectors_I!X10</f>
        <v>0</v>
      </c>
      <c r="Y10" s="157">
        <f>Sectors_I!Y10</f>
        <v>407.52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300508274.32115698</v>
      </c>
      <c r="C11" s="153">
        <f>Sectors_I!C11</f>
        <v>4566366736.5525255</v>
      </c>
      <c r="D11" s="153">
        <f>Sectors_I!D11</f>
        <v>4866875010.873682</v>
      </c>
      <c r="E11" s="154">
        <f>Sectors_I!E11</f>
        <v>17704197.824025821</v>
      </c>
      <c r="F11" s="154">
        <f>Sectors_I!F11</f>
        <v>24474850.84986544</v>
      </c>
      <c r="G11" s="154">
        <f>Sectors_I!G11</f>
        <v>42179048.673891261</v>
      </c>
      <c r="H11" s="106">
        <f>Sectors_I!H11</f>
        <v>0.131463</v>
      </c>
      <c r="I11" s="102">
        <f>Sectors_I!I11</f>
        <v>0.10652231001288787</v>
      </c>
      <c r="J11" s="106">
        <f>Sectors_I!J11</f>
        <v>0.107974</v>
      </c>
      <c r="K11" s="103">
        <f>Sectors_I!K11</f>
        <v>45.8611</v>
      </c>
      <c r="L11" s="103">
        <f>Sectors_I!L11</f>
        <v>38.837083275880332</v>
      </c>
      <c r="M11" s="103">
        <f>Sectors_I!M11</f>
        <v>39.248800000000003</v>
      </c>
      <c r="N11" s="157">
        <f>Sectors_I!N11</f>
        <v>21422501.3979</v>
      </c>
      <c r="O11" s="157">
        <f>Sectors_I!O11</f>
        <v>89115214.55102782</v>
      </c>
      <c r="P11" s="157">
        <f>Sectors_I!P11</f>
        <v>110537715.94892782</v>
      </c>
      <c r="Q11" s="157">
        <f>Sectors_I!Q11</f>
        <v>262873047.04409602</v>
      </c>
      <c r="R11" s="157">
        <f>Sectors_I!R11</f>
        <v>4217987024.4460182</v>
      </c>
      <c r="S11" s="157">
        <f>Sectors_I!S11</f>
        <v>4480860071.4901142</v>
      </c>
      <c r="T11" s="157">
        <f>Sectors_I!T11</f>
        <v>4675802.1121113803</v>
      </c>
      <c r="U11" s="157">
        <f>Sectors_I!U11</f>
        <v>238809308.15430599</v>
      </c>
      <c r="V11" s="157">
        <f>Sectors_I!V11</f>
        <v>243485110.26641738</v>
      </c>
      <c r="W11" s="157">
        <f>Sectors_I!W11</f>
        <v>32788053.624949589</v>
      </c>
      <c r="X11" s="157">
        <f>Sectors_I!X11</f>
        <v>102995437.85490081</v>
      </c>
      <c r="Y11" s="157">
        <f>Sectors_I!Y11</f>
        <v>135783491.47985041</v>
      </c>
      <c r="Z11" s="157">
        <f>Sectors_I!Z11</f>
        <v>171371.54</v>
      </c>
      <c r="AA11" s="157">
        <f>Sectors_I!AA11</f>
        <v>6574966.0973000005</v>
      </c>
      <c r="AB11" s="157">
        <f>Sectors_I!AB11</f>
        <v>6746337.6373000005</v>
      </c>
    </row>
    <row r="12" spans="1:28" x14ac:dyDescent="0.2">
      <c r="A12" s="99" t="s">
        <v>109</v>
      </c>
      <c r="B12" s="153">
        <f>Sectors_I!B12</f>
        <v>610825619.10280287</v>
      </c>
      <c r="C12" s="153">
        <f>Sectors_I!C12</f>
        <v>3526078266.0343709</v>
      </c>
      <c r="D12" s="153">
        <f>Sectors_I!D12</f>
        <v>4136903885.1371737</v>
      </c>
      <c r="E12" s="154">
        <f>Sectors_I!E12</f>
        <v>6525493.3771058414</v>
      </c>
      <c r="F12" s="154">
        <f>Sectors_I!F12</f>
        <v>22033243.156614564</v>
      </c>
      <c r="G12" s="154">
        <f>Sectors_I!G12</f>
        <v>28558736.533720404</v>
      </c>
      <c r="H12" s="106">
        <f>Sectors_I!H12</f>
        <v>0.12809599999999999</v>
      </c>
      <c r="I12" s="102">
        <f>Sectors_I!I12</f>
        <v>8.6906650208203193E-2</v>
      </c>
      <c r="J12" s="106">
        <f>Sectors_I!J12</f>
        <v>9.2752000000000001E-2</v>
      </c>
      <c r="K12" s="103">
        <f>Sectors_I!K12</f>
        <v>96.850800000000007</v>
      </c>
      <c r="L12" s="103">
        <f>Sectors_I!L12</f>
        <v>117.98493050911173</v>
      </c>
      <c r="M12" s="103">
        <f>Sectors_I!M12</f>
        <v>114.824</v>
      </c>
      <c r="N12" s="157">
        <f>Sectors_I!N12</f>
        <v>11617494.117199998</v>
      </c>
      <c r="O12" s="157">
        <f>Sectors_I!O12</f>
        <v>42627087.511742003</v>
      </c>
      <c r="P12" s="157">
        <f>Sectors_I!P12</f>
        <v>54244581.628941998</v>
      </c>
      <c r="Q12" s="157">
        <f>Sectors_I!Q12</f>
        <v>559759193.36408687</v>
      </c>
      <c r="R12" s="157">
        <f>Sectors_I!R12</f>
        <v>3263797680.6795969</v>
      </c>
      <c r="S12" s="157">
        <f>Sectors_I!S12</f>
        <v>3823556874.0436835</v>
      </c>
      <c r="T12" s="157">
        <f>Sectors_I!T12</f>
        <v>26112598.362416059</v>
      </c>
      <c r="U12" s="157">
        <f>Sectors_I!U12</f>
        <v>197796123.99068403</v>
      </c>
      <c r="V12" s="157">
        <f>Sectors_I!V12</f>
        <v>223908722.35310009</v>
      </c>
      <c r="W12" s="157">
        <f>Sectors_I!W12</f>
        <v>24203466.207599998</v>
      </c>
      <c r="X12" s="157">
        <f>Sectors_I!X12</f>
        <v>62969911.419849999</v>
      </c>
      <c r="Y12" s="157">
        <f>Sectors_I!Y12</f>
        <v>87173377.627449989</v>
      </c>
      <c r="Z12" s="157">
        <f>Sectors_I!Z12</f>
        <v>750361.16870000004</v>
      </c>
      <c r="AA12" s="157">
        <f>Sectors_I!AA12</f>
        <v>1514549.9442400001</v>
      </c>
      <c r="AB12" s="157">
        <f>Sectors_I!AB12</f>
        <v>2264911.1129400004</v>
      </c>
    </row>
    <row r="13" spans="1:28" x14ac:dyDescent="0.2">
      <c r="A13" s="99" t="s">
        <v>110</v>
      </c>
      <c r="B13" s="153">
        <f>Sectors_I!B13</f>
        <v>606208368.18887484</v>
      </c>
      <c r="C13" s="153">
        <f>Sectors_I!C13</f>
        <v>583665315.52600217</v>
      </c>
      <c r="D13" s="153">
        <f>Sectors_I!D13</f>
        <v>1189873683.7148771</v>
      </c>
      <c r="E13" s="154">
        <f>Sectors_I!E13</f>
        <v>24147358.390018005</v>
      </c>
      <c r="F13" s="154">
        <f>Sectors_I!F13</f>
        <v>12280751.732314222</v>
      </c>
      <c r="G13" s="154">
        <f>Sectors_I!G13</f>
        <v>36428110.12233223</v>
      </c>
      <c r="H13" s="106">
        <f>Sectors_I!H13</f>
        <v>0.13963800000000001</v>
      </c>
      <c r="I13" s="102">
        <f>Sectors_I!I13</f>
        <v>8.7995035432401003E-2</v>
      </c>
      <c r="J13" s="106">
        <f>Sectors_I!J13</f>
        <v>0.114097</v>
      </c>
      <c r="K13" s="103">
        <f>Sectors_I!K13</f>
        <v>39.0017</v>
      </c>
      <c r="L13" s="103">
        <f>Sectors_I!L13</f>
        <v>55.784004397208598</v>
      </c>
      <c r="M13" s="103">
        <f>Sectors_I!M13</f>
        <v>47.221800000000002</v>
      </c>
      <c r="N13" s="157">
        <f>Sectors_I!N13</f>
        <v>26681779.180397987</v>
      </c>
      <c r="O13" s="157">
        <f>Sectors_I!O13</f>
        <v>21160037.479209997</v>
      </c>
      <c r="P13" s="157">
        <f>Sectors_I!P13</f>
        <v>47841816.659607984</v>
      </c>
      <c r="Q13" s="157">
        <f>Sectors_I!Q13</f>
        <v>501246779.80153936</v>
      </c>
      <c r="R13" s="157">
        <f>Sectors_I!R13</f>
        <v>531430161.49534059</v>
      </c>
      <c r="S13" s="157">
        <f>Sectors_I!S13</f>
        <v>1032676941.29688</v>
      </c>
      <c r="T13" s="157">
        <f>Sectors_I!T13</f>
        <v>62516070.688925348</v>
      </c>
      <c r="U13" s="157">
        <f>Sectors_I!U13</f>
        <v>25506880.132221531</v>
      </c>
      <c r="V13" s="157">
        <f>Sectors_I!V13</f>
        <v>88022950.821146876</v>
      </c>
      <c r="W13" s="157">
        <f>Sectors_I!W13</f>
        <v>42016174.06601014</v>
      </c>
      <c r="X13" s="157">
        <f>Sectors_I!X13</f>
        <v>26728273.89844</v>
      </c>
      <c r="Y13" s="157">
        <f>Sectors_I!Y13</f>
        <v>68744447.964450136</v>
      </c>
      <c r="Z13" s="157">
        <f>Sectors_I!Z13</f>
        <v>429343.6324</v>
      </c>
      <c r="AA13" s="157">
        <f>Sectors_I!AA13</f>
        <v>0</v>
      </c>
      <c r="AB13" s="157">
        <f>Sectors_I!AB13</f>
        <v>429343.6324</v>
      </c>
    </row>
    <row r="14" spans="1:28" x14ac:dyDescent="0.2">
      <c r="A14" s="99" t="s">
        <v>111</v>
      </c>
      <c r="B14" s="153">
        <f>Sectors_I!B14</f>
        <v>684769289.71584094</v>
      </c>
      <c r="C14" s="153">
        <f>Sectors_I!C14</f>
        <v>1469182925.9182315</v>
      </c>
      <c r="D14" s="153">
        <f>Sectors_I!D14</f>
        <v>2153952215.6340723</v>
      </c>
      <c r="E14" s="154">
        <f>Sectors_I!E14</f>
        <v>21606789.561773449</v>
      </c>
      <c r="F14" s="154">
        <f>Sectors_I!F14</f>
        <v>10668902.391730431</v>
      </c>
      <c r="G14" s="154">
        <f>Sectors_I!G14</f>
        <v>32275691.953503881</v>
      </c>
      <c r="H14" s="106">
        <f>Sectors_I!H14</f>
        <v>0.136017</v>
      </c>
      <c r="I14" s="102">
        <f>Sectors_I!I14</f>
        <v>9.5383247262546281E-2</v>
      </c>
      <c r="J14" s="106">
        <f>Sectors_I!J14</f>
        <v>0.10851</v>
      </c>
      <c r="K14" s="103">
        <f>Sectors_I!K14</f>
        <v>64.067099999999996</v>
      </c>
      <c r="L14" s="103">
        <f>Sectors_I!L14</f>
        <v>64.329529437139911</v>
      </c>
      <c r="M14" s="103">
        <f>Sectors_I!M14</f>
        <v>64.232200000000006</v>
      </c>
      <c r="N14" s="157">
        <f>Sectors_I!N14</f>
        <v>12307393.83144116</v>
      </c>
      <c r="O14" s="157">
        <f>Sectors_I!O14</f>
        <v>23330855.932676002</v>
      </c>
      <c r="P14" s="157">
        <f>Sectors_I!P14</f>
        <v>35638249.764117166</v>
      </c>
      <c r="Q14" s="157">
        <f>Sectors_I!Q14</f>
        <v>553757247.86999965</v>
      </c>
      <c r="R14" s="157">
        <f>Sectors_I!R14</f>
        <v>1398404968.1954975</v>
      </c>
      <c r="S14" s="157">
        <f>Sectors_I!S14</f>
        <v>1952162216.0654972</v>
      </c>
      <c r="T14" s="157">
        <f>Sectors_I!T14</f>
        <v>27578730.268200003</v>
      </c>
      <c r="U14" s="157">
        <f>Sectors_I!U14</f>
        <v>27750802.433356002</v>
      </c>
      <c r="V14" s="157">
        <f>Sectors_I!V14</f>
        <v>55329532.701556005</v>
      </c>
      <c r="W14" s="157">
        <f>Sectors_I!W14</f>
        <v>102859373.60534115</v>
      </c>
      <c r="X14" s="157">
        <f>Sectors_I!X14</f>
        <v>42692652.456177995</v>
      </c>
      <c r="Y14" s="157">
        <f>Sectors_I!Y14</f>
        <v>145552026.06151915</v>
      </c>
      <c r="Z14" s="157">
        <f>Sectors_I!Z14</f>
        <v>573937.97230000002</v>
      </c>
      <c r="AA14" s="157">
        <f>Sectors_I!AA14</f>
        <v>334502.83319999999</v>
      </c>
      <c r="AB14" s="157">
        <f>Sectors_I!AB14</f>
        <v>908440.80550000002</v>
      </c>
    </row>
    <row r="15" spans="1:28" x14ac:dyDescent="0.2">
      <c r="A15" s="99" t="s">
        <v>112</v>
      </c>
      <c r="B15" s="153">
        <f>Sectors_I!B15</f>
        <v>1604162993.0885339</v>
      </c>
      <c r="C15" s="153">
        <f>Sectors_I!C15</f>
        <v>1337342821.7284667</v>
      </c>
      <c r="D15" s="153">
        <f>Sectors_I!D15</f>
        <v>2941505814.8170004</v>
      </c>
      <c r="E15" s="154">
        <f>Sectors_I!E15</f>
        <v>26577261.40199722</v>
      </c>
      <c r="F15" s="154">
        <f>Sectors_I!F15</f>
        <v>5889963.6453555096</v>
      </c>
      <c r="G15" s="154">
        <f>Sectors_I!G15</f>
        <v>32467225.047352731</v>
      </c>
      <c r="H15" s="106">
        <f>Sectors_I!H15</f>
        <v>0.130052</v>
      </c>
      <c r="I15" s="102">
        <f>Sectors_I!I15</f>
        <v>8.333281637869365E-2</v>
      </c>
      <c r="J15" s="106">
        <f>Sectors_I!J15</f>
        <v>0.10842499999999999</v>
      </c>
      <c r="K15" s="103">
        <f>Sectors_I!K15</f>
        <v>50.939799999999998</v>
      </c>
      <c r="L15" s="103">
        <f>Sectors_I!L15</f>
        <v>62.686242174757737</v>
      </c>
      <c r="M15" s="103">
        <f>Sectors_I!M15</f>
        <v>56.028700000000001</v>
      </c>
      <c r="N15" s="157">
        <f>Sectors_I!N15</f>
        <v>21039262.143627331</v>
      </c>
      <c r="O15" s="157">
        <f>Sectors_I!O15</f>
        <v>29762928.978470001</v>
      </c>
      <c r="P15" s="157">
        <f>Sectors_I!P15</f>
        <v>50802191.122097328</v>
      </c>
      <c r="Q15" s="157">
        <f>Sectors_I!Q15</f>
        <v>1516417662.8456819</v>
      </c>
      <c r="R15" s="157">
        <f>Sectors_I!R15</f>
        <v>1255890252.4103608</v>
      </c>
      <c r="S15" s="157">
        <f>Sectors_I!S15</f>
        <v>2772307915.256042</v>
      </c>
      <c r="T15" s="157">
        <f>Sectors_I!T15</f>
        <v>67907647.455790535</v>
      </c>
      <c r="U15" s="157">
        <f>Sectors_I!U15</f>
        <v>72193162.212335989</v>
      </c>
      <c r="V15" s="157">
        <f>Sectors_I!V15</f>
        <v>140100809.66812652</v>
      </c>
      <c r="W15" s="157">
        <f>Sectors_I!W15</f>
        <v>18510256.916461531</v>
      </c>
      <c r="X15" s="157">
        <f>Sectors_I!X15</f>
        <v>8847650.7680700012</v>
      </c>
      <c r="Y15" s="157">
        <f>Sectors_I!Y15</f>
        <v>27357907.684531532</v>
      </c>
      <c r="Z15" s="157">
        <f>Sectors_I!Z15</f>
        <v>1327425.8706</v>
      </c>
      <c r="AA15" s="157">
        <f>Sectors_I!AA15</f>
        <v>411756.33770000003</v>
      </c>
      <c r="AB15" s="157">
        <f>Sectors_I!AB15</f>
        <v>1739182.2083000001</v>
      </c>
    </row>
    <row r="16" spans="1:28" x14ac:dyDescent="0.2">
      <c r="A16" s="99" t="s">
        <v>113</v>
      </c>
      <c r="B16" s="153">
        <f>Sectors_I!B16</f>
        <v>1139690242.6743989</v>
      </c>
      <c r="C16" s="153">
        <f>Sectors_I!C16</f>
        <v>774973398.10745716</v>
      </c>
      <c r="D16" s="153">
        <f>Sectors_I!D16</f>
        <v>1914663640.7818561</v>
      </c>
      <c r="E16" s="154">
        <f>Sectors_I!E16</f>
        <v>16371951.47401534</v>
      </c>
      <c r="F16" s="154">
        <f>Sectors_I!F16</f>
        <v>58591078.465749718</v>
      </c>
      <c r="G16" s="154">
        <f>Sectors_I!G16</f>
        <v>74963029.939765066</v>
      </c>
      <c r="H16" s="106">
        <f>Sectors_I!H16</f>
        <v>0.12891900000000001</v>
      </c>
      <c r="I16" s="102">
        <f>Sectors_I!I16</f>
        <v>8.781975470997723E-2</v>
      </c>
      <c r="J16" s="106">
        <f>Sectors_I!J16</f>
        <v>0.112251</v>
      </c>
      <c r="K16" s="103">
        <f>Sectors_I!K16</f>
        <v>57.978900000000003</v>
      </c>
      <c r="L16" s="103">
        <f>Sectors_I!L16</f>
        <v>87.164014315155313</v>
      </c>
      <c r="M16" s="103">
        <f>Sectors_I!M16</f>
        <v>69.613799999999998</v>
      </c>
      <c r="N16" s="157">
        <f>Sectors_I!N16</f>
        <v>6608058.9898409694</v>
      </c>
      <c r="O16" s="157">
        <f>Sectors_I!O16</f>
        <v>15404887.682225041</v>
      </c>
      <c r="P16" s="157">
        <f>Sectors_I!P16</f>
        <v>22012946.672066011</v>
      </c>
      <c r="Q16" s="157">
        <f>Sectors_I!Q16</f>
        <v>1075244657.647001</v>
      </c>
      <c r="R16" s="157">
        <f>Sectors_I!R16</f>
        <v>559287560.82876813</v>
      </c>
      <c r="S16" s="157">
        <f>Sectors_I!S16</f>
        <v>1634532218.4757693</v>
      </c>
      <c r="T16" s="157">
        <f>Sectors_I!T16</f>
        <v>44532347.7260506</v>
      </c>
      <c r="U16" s="157">
        <f>Sectors_I!U16</f>
        <v>121867240.4234639</v>
      </c>
      <c r="V16" s="157">
        <f>Sectors_I!V16</f>
        <v>166399588.1495145</v>
      </c>
      <c r="W16" s="157">
        <f>Sectors_I!W16</f>
        <v>14728017.044347379</v>
      </c>
      <c r="X16" s="157">
        <f>Sectors_I!X16</f>
        <v>93818596.855225042</v>
      </c>
      <c r="Y16" s="157">
        <f>Sectors_I!Y16</f>
        <v>108546613.89957242</v>
      </c>
      <c r="Z16" s="157">
        <f>Sectors_I!Z16</f>
        <v>5185220.2570000002</v>
      </c>
      <c r="AA16" s="157">
        <f>Sectors_I!AA16</f>
        <v>0</v>
      </c>
      <c r="AB16" s="157">
        <f>Sectors_I!AB16</f>
        <v>5185220.2570000002</v>
      </c>
    </row>
    <row r="17" spans="1:28" x14ac:dyDescent="0.2">
      <c r="A17" s="99" t="s">
        <v>114</v>
      </c>
      <c r="B17" s="153">
        <f>Sectors_I!B17</f>
        <v>352012709.18051004</v>
      </c>
      <c r="C17" s="153">
        <f>Sectors_I!C17</f>
        <v>571388506.24170184</v>
      </c>
      <c r="D17" s="153">
        <f>Sectors_I!D17</f>
        <v>923401215.42221189</v>
      </c>
      <c r="E17" s="154">
        <f>Sectors_I!E17</f>
        <v>4667280.9812897509</v>
      </c>
      <c r="F17" s="154">
        <f>Sectors_I!F17</f>
        <v>4868420.6586239701</v>
      </c>
      <c r="G17" s="154">
        <f>Sectors_I!G17</f>
        <v>9535701.639913721</v>
      </c>
      <c r="H17" s="106">
        <f>Sectors_I!H17</f>
        <v>0.13289899999999999</v>
      </c>
      <c r="I17" s="102">
        <f>Sectors_I!I17</f>
        <v>8.2268867478805643E-2</v>
      </c>
      <c r="J17" s="106">
        <f>Sectors_I!J17</f>
        <v>0.10126499999999999</v>
      </c>
      <c r="K17" s="103">
        <f>Sectors_I!K17</f>
        <v>56.706299999999999</v>
      </c>
      <c r="L17" s="103">
        <f>Sectors_I!L17</f>
        <v>66.393146297114157</v>
      </c>
      <c r="M17" s="103">
        <f>Sectors_I!M17</f>
        <v>62.5961</v>
      </c>
      <c r="N17" s="157">
        <f>Sectors_I!N17</f>
        <v>3630301.64227698</v>
      </c>
      <c r="O17" s="157">
        <f>Sectors_I!O17</f>
        <v>2623306.795682</v>
      </c>
      <c r="P17" s="157">
        <f>Sectors_I!P17</f>
        <v>6253608.43795898</v>
      </c>
      <c r="Q17" s="157">
        <f>Sectors_I!Q17</f>
        <v>330420508.43947297</v>
      </c>
      <c r="R17" s="157">
        <f>Sectors_I!R17</f>
        <v>551187840.09205377</v>
      </c>
      <c r="S17" s="157">
        <f>Sectors_I!S17</f>
        <v>881608348.5315268</v>
      </c>
      <c r="T17" s="157">
        <f>Sectors_I!T17</f>
        <v>16573554.734164482</v>
      </c>
      <c r="U17" s="157">
        <f>Sectors_I!U17</f>
        <v>14793855.931866001</v>
      </c>
      <c r="V17" s="157">
        <f>Sectors_I!V17</f>
        <v>31367410.666030481</v>
      </c>
      <c r="W17" s="157">
        <f>Sectors_I!W17</f>
        <v>4951810.9598726295</v>
      </c>
      <c r="X17" s="157">
        <f>Sectors_I!X17</f>
        <v>4876862.8309819996</v>
      </c>
      <c r="Y17" s="157">
        <f>Sectors_I!Y17</f>
        <v>9828673.7908546291</v>
      </c>
      <c r="Z17" s="157">
        <f>Sectors_I!Z17</f>
        <v>66835.046999999991</v>
      </c>
      <c r="AA17" s="157">
        <f>Sectors_I!AA17</f>
        <v>529947.38679999998</v>
      </c>
      <c r="AB17" s="157">
        <f>Sectors_I!AB17</f>
        <v>596782.4338</v>
      </c>
    </row>
    <row r="18" spans="1:28" x14ac:dyDescent="0.2">
      <c r="A18" s="99" t="s">
        <v>115</v>
      </c>
      <c r="B18" s="153">
        <f>Sectors_I!B18</f>
        <v>271738449.29111278</v>
      </c>
      <c r="C18" s="153">
        <f>Sectors_I!C18</f>
        <v>374061024.92683601</v>
      </c>
      <c r="D18" s="153">
        <f>Sectors_I!D18</f>
        <v>645799474.21794879</v>
      </c>
      <c r="E18" s="154">
        <f>Sectors_I!E18</f>
        <v>3596252.0122253699</v>
      </c>
      <c r="F18" s="154">
        <f>Sectors_I!F18</f>
        <v>1008300.78715033</v>
      </c>
      <c r="G18" s="154">
        <f>Sectors_I!G18</f>
        <v>4604552.7993756998</v>
      </c>
      <c r="H18" s="106">
        <f>Sectors_I!H18</f>
        <v>0.13664799999999999</v>
      </c>
      <c r="I18" s="102">
        <f>Sectors_I!I18</f>
        <v>7.9924249473706993E-2</v>
      </c>
      <c r="J18" s="106">
        <f>Sectors_I!J18</f>
        <v>0.102505</v>
      </c>
      <c r="K18" s="103">
        <f>Sectors_I!K18</f>
        <v>48.988500000000002</v>
      </c>
      <c r="L18" s="103">
        <f>Sectors_I!L18</f>
        <v>56.348551309571342</v>
      </c>
      <c r="M18" s="103">
        <f>Sectors_I!M18</f>
        <v>52.6648</v>
      </c>
      <c r="N18" s="157">
        <f>Sectors_I!N18</f>
        <v>4284804.8985055899</v>
      </c>
      <c r="O18" s="157">
        <f>Sectors_I!O18</f>
        <v>605880.62870000012</v>
      </c>
      <c r="P18" s="157">
        <f>Sectors_I!P18</f>
        <v>4890685.5272055902</v>
      </c>
      <c r="Q18" s="157">
        <f>Sectors_I!Q18</f>
        <v>254410401.75515777</v>
      </c>
      <c r="R18" s="157">
        <f>Sectors_I!R18</f>
        <v>297461195.07223606</v>
      </c>
      <c r="S18" s="157">
        <f>Sectors_I!S18</f>
        <v>551871596.82739389</v>
      </c>
      <c r="T18" s="157">
        <f>Sectors_I!T18</f>
        <v>11752553.05714898</v>
      </c>
      <c r="U18" s="157">
        <f>Sectors_I!U18</f>
        <v>74550705.593999997</v>
      </c>
      <c r="V18" s="157">
        <f>Sectors_I!V18</f>
        <v>86303258.651148975</v>
      </c>
      <c r="W18" s="157">
        <f>Sectors_I!W18</f>
        <v>5143050.9250060394</v>
      </c>
      <c r="X18" s="157">
        <f>Sectors_I!X18</f>
        <v>1959247.5057000001</v>
      </c>
      <c r="Y18" s="157">
        <f>Sectors_I!Y18</f>
        <v>7102298.4307060391</v>
      </c>
      <c r="Z18" s="157">
        <f>Sectors_I!Z18</f>
        <v>432443.55379999999</v>
      </c>
      <c r="AA18" s="157">
        <f>Sectors_I!AA18</f>
        <v>89876.7549</v>
      </c>
      <c r="AB18" s="157">
        <f>Sectors_I!AB18</f>
        <v>522320.30869999999</v>
      </c>
    </row>
    <row r="19" spans="1:28" x14ac:dyDescent="0.2">
      <c r="A19" s="99" t="s">
        <v>116</v>
      </c>
      <c r="B19" s="153">
        <f>Sectors_I!B19</f>
        <v>963966405.07331145</v>
      </c>
      <c r="C19" s="153">
        <f>Sectors_I!C19</f>
        <v>1131224094.3320723</v>
      </c>
      <c r="D19" s="153">
        <f>Sectors_I!D19</f>
        <v>2095190499.4053836</v>
      </c>
      <c r="E19" s="154">
        <f>Sectors_I!E19</f>
        <v>23337994.541364361</v>
      </c>
      <c r="F19" s="154">
        <f>Sectors_I!F19</f>
        <v>27063020.011563096</v>
      </c>
      <c r="G19" s="154">
        <f>Sectors_I!G19</f>
        <v>50401014.552927457</v>
      </c>
      <c r="H19" s="106">
        <f>Sectors_I!H19</f>
        <v>0.13833599999999999</v>
      </c>
      <c r="I19" s="102">
        <f>Sectors_I!I19</f>
        <v>8.2935624164133831E-2</v>
      </c>
      <c r="J19" s="106">
        <f>Sectors_I!J19</f>
        <v>0.10803500000000001</v>
      </c>
      <c r="K19" s="103">
        <f>Sectors_I!K19</f>
        <v>63.385100000000001</v>
      </c>
      <c r="L19" s="103">
        <f>Sectors_I!L19</f>
        <v>72.891945714813502</v>
      </c>
      <c r="M19" s="103">
        <f>Sectors_I!M19</f>
        <v>68.3797</v>
      </c>
      <c r="N19" s="157">
        <f>Sectors_I!N19</f>
        <v>27039327.474425133</v>
      </c>
      <c r="O19" s="157">
        <f>Sectors_I!O19</f>
        <v>59434647.729556002</v>
      </c>
      <c r="P19" s="157">
        <f>Sectors_I!P19</f>
        <v>86473975.203981131</v>
      </c>
      <c r="Q19" s="157">
        <f>Sectors_I!Q19</f>
        <v>877049784.841892</v>
      </c>
      <c r="R19" s="157">
        <f>Sectors_I!R19</f>
        <v>997242669.60039413</v>
      </c>
      <c r="S19" s="157">
        <f>Sectors_I!S19</f>
        <v>1874292454.442286</v>
      </c>
      <c r="T19" s="157">
        <f>Sectors_I!T19</f>
        <v>51007945.347355917</v>
      </c>
      <c r="U19" s="157">
        <f>Sectors_I!U19</f>
        <v>49282228.19973208</v>
      </c>
      <c r="V19" s="157">
        <f>Sectors_I!V19</f>
        <v>100290173.547088</v>
      </c>
      <c r="W19" s="157">
        <f>Sectors_I!W19</f>
        <v>35146072.699863493</v>
      </c>
      <c r="X19" s="157">
        <f>Sectors_I!X19</f>
        <v>83556451.192745999</v>
      </c>
      <c r="Y19" s="157">
        <f>Sectors_I!Y19</f>
        <v>118702523.89260949</v>
      </c>
      <c r="Z19" s="157">
        <f>Sectors_I!Z19</f>
        <v>762602.18420000002</v>
      </c>
      <c r="AA19" s="157">
        <f>Sectors_I!AA19</f>
        <v>1142745.3392</v>
      </c>
      <c r="AB19" s="157">
        <f>Sectors_I!AB19</f>
        <v>1905347.5234000001</v>
      </c>
    </row>
    <row r="20" spans="1:28" x14ac:dyDescent="0.2">
      <c r="A20" s="99" t="s">
        <v>117</v>
      </c>
      <c r="B20" s="153">
        <f>Sectors_I!B20</f>
        <v>400252944.99246806</v>
      </c>
      <c r="C20" s="153">
        <f>Sectors_I!C20</f>
        <v>574420584.97665155</v>
      </c>
      <c r="D20" s="153">
        <f>Sectors_I!D20</f>
        <v>974673529.96911955</v>
      </c>
      <c r="E20" s="154">
        <f>Sectors_I!E20</f>
        <v>8607081.1158012506</v>
      </c>
      <c r="F20" s="154">
        <f>Sectors_I!F20</f>
        <v>10885093.472423419</v>
      </c>
      <c r="G20" s="154">
        <f>Sectors_I!G20</f>
        <v>19492174.588224672</v>
      </c>
      <c r="H20" s="106">
        <f>Sectors_I!H20</f>
        <v>0.131831</v>
      </c>
      <c r="I20" s="102">
        <f>Sectors_I!I20</f>
        <v>8.5151393345392817E-2</v>
      </c>
      <c r="J20" s="106">
        <f>Sectors_I!J20</f>
        <v>0.104224</v>
      </c>
      <c r="K20" s="103">
        <f>Sectors_I!K20</f>
        <v>75.236199999999997</v>
      </c>
      <c r="L20" s="103">
        <f>Sectors_I!L20</f>
        <v>57.43043755527578</v>
      </c>
      <c r="M20" s="103">
        <f>Sectors_I!M20</f>
        <v>64.688400000000001</v>
      </c>
      <c r="N20" s="157">
        <f>Sectors_I!N20</f>
        <v>8429917.8433806393</v>
      </c>
      <c r="O20" s="157">
        <f>Sectors_I!O20</f>
        <v>8065204.9820567612</v>
      </c>
      <c r="P20" s="157">
        <f>Sectors_I!P20</f>
        <v>16495122.8254374</v>
      </c>
      <c r="Q20" s="157">
        <f>Sectors_I!Q20</f>
        <v>366434376.75633222</v>
      </c>
      <c r="R20" s="157">
        <f>Sectors_I!R20</f>
        <v>505949785.84928781</v>
      </c>
      <c r="S20" s="157">
        <f>Sectors_I!S20</f>
        <v>872384162.60562003</v>
      </c>
      <c r="T20" s="157">
        <f>Sectors_I!T20</f>
        <v>14645122.04767335</v>
      </c>
      <c r="U20" s="157">
        <f>Sectors_I!U20</f>
        <v>53533086.178606994</v>
      </c>
      <c r="V20" s="157">
        <f>Sectors_I!V20</f>
        <v>68178208.226280347</v>
      </c>
      <c r="W20" s="157">
        <f>Sectors_I!W20</f>
        <v>19173318.94846246</v>
      </c>
      <c r="X20" s="157">
        <f>Sectors_I!X20</f>
        <v>14937712.948756762</v>
      </c>
      <c r="Y20" s="157">
        <f>Sectors_I!Y20</f>
        <v>34111031.897219226</v>
      </c>
      <c r="Z20" s="157">
        <f>Sectors_I!Z20</f>
        <v>127.24</v>
      </c>
      <c r="AA20" s="157">
        <f>Sectors_I!AA20</f>
        <v>0</v>
      </c>
      <c r="AB20" s="157">
        <f>Sectors_I!AB20</f>
        <v>127.24</v>
      </c>
    </row>
    <row r="21" spans="1:28" x14ac:dyDescent="0.2">
      <c r="A21" s="99" t="s">
        <v>118</v>
      </c>
      <c r="B21" s="153">
        <f>Sectors_I!B21</f>
        <v>738366229.75944161</v>
      </c>
      <c r="C21" s="153">
        <f>Sectors_I!C21</f>
        <v>2230547294.1625476</v>
      </c>
      <c r="D21" s="153">
        <f>Sectors_I!D21</f>
        <v>2968913523.9219894</v>
      </c>
      <c r="E21" s="154">
        <f>Sectors_I!E21</f>
        <v>20310090.284416009</v>
      </c>
      <c r="F21" s="154">
        <f>Sectors_I!F21</f>
        <v>25953490.84986148</v>
      </c>
      <c r="G21" s="154">
        <f>Sectors_I!G21</f>
        <v>46263581.134277493</v>
      </c>
      <c r="H21" s="106">
        <f>Sectors_I!H21</f>
        <v>0.132187</v>
      </c>
      <c r="I21" s="102">
        <f>Sectors_I!I21</f>
        <v>8.7196602245547386E-2</v>
      </c>
      <c r="J21" s="106">
        <f>Sectors_I!J21</f>
        <v>9.8008100000000001E-2</v>
      </c>
      <c r="K21" s="103">
        <f>Sectors_I!K21</f>
        <v>106.57299999999999</v>
      </c>
      <c r="L21" s="103">
        <f>Sectors_I!L21</f>
        <v>115.80025780423834</v>
      </c>
      <c r="M21" s="103">
        <f>Sectors_I!M21</f>
        <v>113.562</v>
      </c>
      <c r="N21" s="157">
        <f>Sectors_I!N21</f>
        <v>28436659.934900001</v>
      </c>
      <c r="O21" s="157">
        <f>Sectors_I!O21</f>
        <v>87071461.193406999</v>
      </c>
      <c r="P21" s="157">
        <f>Sectors_I!P21</f>
        <v>115508121.128307</v>
      </c>
      <c r="Q21" s="157">
        <f>Sectors_I!Q21</f>
        <v>633977424.96874154</v>
      </c>
      <c r="R21" s="157">
        <f>Sectors_I!R21</f>
        <v>1599928363.4105463</v>
      </c>
      <c r="S21" s="157">
        <f>Sectors_I!S21</f>
        <v>2233905788.3792882</v>
      </c>
      <c r="T21" s="157">
        <f>Sectors_I!T21</f>
        <v>59413203.044</v>
      </c>
      <c r="U21" s="157">
        <f>Sectors_I!U21</f>
        <v>482540151.09420812</v>
      </c>
      <c r="V21" s="157">
        <f>Sectors_I!V21</f>
        <v>541953354.13820815</v>
      </c>
      <c r="W21" s="157">
        <f>Sectors_I!W21</f>
        <v>41258119.009999998</v>
      </c>
      <c r="X21" s="157">
        <f>Sectors_I!X21</f>
        <v>147084129.21771687</v>
      </c>
      <c r="Y21" s="157">
        <f>Sectors_I!Y21</f>
        <v>188342248.22771686</v>
      </c>
      <c r="Z21" s="157">
        <f>Sectors_I!Z21</f>
        <v>3717482.7367000002</v>
      </c>
      <c r="AA21" s="157">
        <f>Sectors_I!AA21</f>
        <v>994650.44007599994</v>
      </c>
      <c r="AB21" s="157">
        <f>Sectors_I!AB21</f>
        <v>4712133.1767760003</v>
      </c>
    </row>
    <row r="22" spans="1:28" x14ac:dyDescent="0.2">
      <c r="A22" s="99" t="s">
        <v>119</v>
      </c>
      <c r="B22" s="153">
        <f>Sectors_I!B22</f>
        <v>393751172.15929139</v>
      </c>
      <c r="C22" s="153">
        <f>Sectors_I!C22</f>
        <v>576847419.97966599</v>
      </c>
      <c r="D22" s="153">
        <f>Sectors_I!D22</f>
        <v>970598592.13895738</v>
      </c>
      <c r="E22" s="154">
        <f>Sectors_I!E22</f>
        <v>5340785.4883126393</v>
      </c>
      <c r="F22" s="154">
        <f>Sectors_I!F22</f>
        <v>6891994.2026997302</v>
      </c>
      <c r="G22" s="154">
        <f>Sectors_I!G22</f>
        <v>12232779.691012369</v>
      </c>
      <c r="H22" s="106">
        <f>Sectors_I!H22</f>
        <v>0.12928600000000001</v>
      </c>
      <c r="I22" s="102">
        <f>Sectors_I!I22</f>
        <v>8.0102103792070584E-2</v>
      </c>
      <c r="J22" s="106">
        <f>Sectors_I!J22</f>
        <v>9.9852200000000002E-2</v>
      </c>
      <c r="K22" s="103">
        <f>Sectors_I!K22</f>
        <v>86.869200000000006</v>
      </c>
      <c r="L22" s="103">
        <f>Sectors_I!L22</f>
        <v>104.95022721285976</v>
      </c>
      <c r="M22" s="103">
        <f>Sectors_I!M22</f>
        <v>97.497200000000007</v>
      </c>
      <c r="N22" s="157">
        <f>Sectors_I!N22</f>
        <v>11636256.390500002</v>
      </c>
      <c r="O22" s="157">
        <f>Sectors_I!O22</f>
        <v>29507636.346128002</v>
      </c>
      <c r="P22" s="157">
        <f>Sectors_I!P22</f>
        <v>41143892.736628003</v>
      </c>
      <c r="Q22" s="157">
        <f>Sectors_I!Q22</f>
        <v>342760672.30103874</v>
      </c>
      <c r="R22" s="157">
        <f>Sectors_I!R22</f>
        <v>495689620.80579799</v>
      </c>
      <c r="S22" s="157">
        <f>Sectors_I!S22</f>
        <v>838450293.10683668</v>
      </c>
      <c r="T22" s="157">
        <f>Sectors_I!T22</f>
        <v>36285112.79594744</v>
      </c>
      <c r="U22" s="157">
        <f>Sectors_I!U22</f>
        <v>40626846.557339996</v>
      </c>
      <c r="V22" s="157">
        <f>Sectors_I!V22</f>
        <v>76911959.353287429</v>
      </c>
      <c r="W22" s="157">
        <f>Sectors_I!W22</f>
        <v>14421337.745205209</v>
      </c>
      <c r="X22" s="157">
        <f>Sectors_I!X22</f>
        <v>38835937.519927993</v>
      </c>
      <c r="Y22" s="157">
        <f>Sectors_I!Y22</f>
        <v>53257275.265133202</v>
      </c>
      <c r="Z22" s="157">
        <f>Sectors_I!Z22</f>
        <v>284049.31709999999</v>
      </c>
      <c r="AA22" s="157">
        <f>Sectors_I!AA22</f>
        <v>1695015.0965999998</v>
      </c>
      <c r="AB22" s="157">
        <f>Sectors_I!AB22</f>
        <v>1979064.4136999999</v>
      </c>
    </row>
    <row r="23" spans="1:28" x14ac:dyDescent="0.2">
      <c r="A23" s="99" t="s">
        <v>120</v>
      </c>
      <c r="B23" s="153">
        <f>Sectors_I!B23</f>
        <v>120031532.96346885</v>
      </c>
      <c r="C23" s="153">
        <f>Sectors_I!C23</f>
        <v>719701201.81544566</v>
      </c>
      <c r="D23" s="153">
        <f>Sectors_I!D23</f>
        <v>839732734.77891445</v>
      </c>
      <c r="E23" s="154">
        <f>Sectors_I!E23</f>
        <v>11694702.688503798</v>
      </c>
      <c r="F23" s="154">
        <f>Sectors_I!F23</f>
        <v>18257491.42445685</v>
      </c>
      <c r="G23" s="154">
        <f>Sectors_I!G23</f>
        <v>29952194.112960648</v>
      </c>
      <c r="H23" s="106">
        <f>Sectors_I!H23</f>
        <v>0.129494</v>
      </c>
      <c r="I23" s="102">
        <f>Sectors_I!I23</f>
        <v>9.683985895085194E-2</v>
      </c>
      <c r="J23" s="106">
        <f>Sectors_I!J23</f>
        <v>0.101519</v>
      </c>
      <c r="K23" s="103">
        <f>Sectors_I!K23</f>
        <v>62.386699999999998</v>
      </c>
      <c r="L23" s="103">
        <f>Sectors_I!L23</f>
        <v>71.96835988418573</v>
      </c>
      <c r="M23" s="103">
        <f>Sectors_I!M23</f>
        <v>70.590699999999998</v>
      </c>
      <c r="N23" s="157">
        <f>Sectors_I!N23</f>
        <v>8215582.4187000003</v>
      </c>
      <c r="O23" s="157">
        <f>Sectors_I!O23</f>
        <v>24883543.875799999</v>
      </c>
      <c r="P23" s="157">
        <f>Sectors_I!P23</f>
        <v>33099126.294500001</v>
      </c>
      <c r="Q23" s="157">
        <f>Sectors_I!Q23</f>
        <v>63996191.02726052</v>
      </c>
      <c r="R23" s="157">
        <f>Sectors_I!R23</f>
        <v>373219722.37683207</v>
      </c>
      <c r="S23" s="157">
        <f>Sectors_I!S23</f>
        <v>437215913.40409255</v>
      </c>
      <c r="T23" s="157">
        <f>Sectors_I!T23</f>
        <v>42422813.073908322</v>
      </c>
      <c r="U23" s="157">
        <f>Sectors_I!U23</f>
        <v>285570304.01091361</v>
      </c>
      <c r="V23" s="157">
        <f>Sectors_I!V23</f>
        <v>327993117.08482194</v>
      </c>
      <c r="W23" s="157">
        <f>Sectors_I!W23</f>
        <v>13612528.862299999</v>
      </c>
      <c r="X23" s="157">
        <f>Sectors_I!X23</f>
        <v>60911175.427699998</v>
      </c>
      <c r="Y23" s="157">
        <f>Sectors_I!Y23</f>
        <v>74523704.289999992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186592034.95073864</v>
      </c>
      <c r="C24" s="153">
        <f>Sectors_I!C24</f>
        <v>719815774.97133911</v>
      </c>
      <c r="D24" s="153">
        <f>Sectors_I!D24</f>
        <v>906407809.92207778</v>
      </c>
      <c r="E24" s="154">
        <f>Sectors_I!E24</f>
        <v>4855878.0480224192</v>
      </c>
      <c r="F24" s="154">
        <f>Sectors_I!F24</f>
        <v>2902935.1241241</v>
      </c>
      <c r="G24" s="154">
        <f>Sectors_I!G24</f>
        <v>7758813.1721465196</v>
      </c>
      <c r="H24" s="106">
        <f>Sectors_I!H24</f>
        <v>0.14052999999999999</v>
      </c>
      <c r="I24" s="102">
        <f>Sectors_I!I24</f>
        <v>9.5225961450601915E-2</v>
      </c>
      <c r="J24" s="106">
        <f>Sectors_I!J24</f>
        <v>0.104743</v>
      </c>
      <c r="K24" s="103">
        <f>Sectors_I!K24</f>
        <v>48.037599999999998</v>
      </c>
      <c r="L24" s="103">
        <f>Sectors_I!L24</f>
        <v>47.912558433275343</v>
      </c>
      <c r="M24" s="103">
        <f>Sectors_I!M24</f>
        <v>47.944299999999998</v>
      </c>
      <c r="N24" s="157">
        <f>Sectors_I!N24</f>
        <v>4002719.7185000004</v>
      </c>
      <c r="O24" s="157">
        <f>Sectors_I!O24</f>
        <v>8507038.8062999994</v>
      </c>
      <c r="P24" s="157">
        <f>Sectors_I!P24</f>
        <v>12509758.524799999</v>
      </c>
      <c r="Q24" s="157">
        <f>Sectors_I!Q24</f>
        <v>177911784.08643863</v>
      </c>
      <c r="R24" s="157">
        <f>Sectors_I!R24</f>
        <v>713721983.53625906</v>
      </c>
      <c r="S24" s="157">
        <f>Sectors_I!S24</f>
        <v>891633767.62269783</v>
      </c>
      <c r="T24" s="157">
        <f>Sectors_I!T24</f>
        <v>493978.30300000001</v>
      </c>
      <c r="U24" s="157">
        <f>Sectors_I!U24</f>
        <v>1921655.19358</v>
      </c>
      <c r="V24" s="157">
        <f>Sectors_I!V24</f>
        <v>2415633.49658</v>
      </c>
      <c r="W24" s="157">
        <f>Sectors_I!W24</f>
        <v>8176005.8528999994</v>
      </c>
      <c r="X24" s="157">
        <f>Sectors_I!X24</f>
        <v>4092528.4251000001</v>
      </c>
      <c r="Y24" s="157">
        <f>Sectors_I!Y24</f>
        <v>12268534.277999999</v>
      </c>
      <c r="Z24" s="157">
        <f>Sectors_I!Z24</f>
        <v>10266.7084</v>
      </c>
      <c r="AA24" s="157">
        <f>Sectors_I!AA24</f>
        <v>79607.816399999996</v>
      </c>
      <c r="AB24" s="157">
        <f>Sectors_I!AB24</f>
        <v>89874.524799999999</v>
      </c>
    </row>
    <row r="25" spans="1:28" x14ac:dyDescent="0.2">
      <c r="A25" s="99" t="s">
        <v>121</v>
      </c>
      <c r="B25" s="153">
        <f>Sectors_I!B25</f>
        <v>1022395601.9051534</v>
      </c>
      <c r="C25" s="153">
        <f>Sectors_I!C25</f>
        <v>1994893923.6231847</v>
      </c>
      <c r="D25" s="153">
        <f>Sectors_I!D25</f>
        <v>3017289525.528338</v>
      </c>
      <c r="E25" s="154">
        <f>Sectors_I!E25</f>
        <v>2660290.5689687897</v>
      </c>
      <c r="F25" s="154">
        <f>Sectors_I!F25</f>
        <v>5102569.9903090596</v>
      </c>
      <c r="G25" s="154">
        <f>Sectors_I!G25</f>
        <v>7762860.5592778493</v>
      </c>
      <c r="H25" s="106">
        <f>Sectors_I!H25</f>
        <v>0.124705</v>
      </c>
      <c r="I25" s="102">
        <f>Sectors_I!I25</f>
        <v>8.6309065039449184E-2</v>
      </c>
      <c r="J25" s="106">
        <f>Sectors_I!J25</f>
        <v>9.9413500000000002E-2</v>
      </c>
      <c r="K25" s="103">
        <f>Sectors_I!K25</f>
        <v>39.610100000000003</v>
      </c>
      <c r="L25" s="103">
        <f>Sectors_I!L25</f>
        <v>140.81673997216913</v>
      </c>
      <c r="M25" s="103">
        <f>Sectors_I!M25</f>
        <v>106.20099999999999</v>
      </c>
      <c r="N25" s="157">
        <f>Sectors_I!N25</f>
        <v>967.4</v>
      </c>
      <c r="O25" s="157">
        <f>Sectors_I!O25</f>
        <v>216379.824704</v>
      </c>
      <c r="P25" s="157">
        <f>Sectors_I!P25</f>
        <v>217347.22470399999</v>
      </c>
      <c r="Q25" s="157">
        <f>Sectors_I!Q25</f>
        <v>1021638692.9411534</v>
      </c>
      <c r="R25" s="157">
        <f>Sectors_I!R25</f>
        <v>1949269809.1243687</v>
      </c>
      <c r="S25" s="157">
        <f>Sectors_I!S25</f>
        <v>2970908502.0655222</v>
      </c>
      <c r="T25" s="157">
        <f>Sectors_I!T25</f>
        <v>640347.21389999997</v>
      </c>
      <c r="U25" s="157">
        <f>Sectors_I!U25</f>
        <v>45407734.674111992</v>
      </c>
      <c r="V25" s="157">
        <f>Sectors_I!V25</f>
        <v>46048081.888011992</v>
      </c>
      <c r="W25" s="157">
        <f>Sectors_I!W25</f>
        <v>116561.75009999999</v>
      </c>
      <c r="X25" s="157">
        <f>Sectors_I!X25</f>
        <v>216379.824704</v>
      </c>
      <c r="Y25" s="157">
        <f>Sectors_I!Y25</f>
        <v>332941.57480399997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46030766.213308752</v>
      </c>
      <c r="C26" s="153">
        <f>Sectors_I!C26</f>
        <v>284543449.67002606</v>
      </c>
      <c r="D26" s="153">
        <f>Sectors_I!D26</f>
        <v>330574215.88333482</v>
      </c>
      <c r="E26" s="154">
        <f>Sectors_I!E26</f>
        <v>644888.02626242989</v>
      </c>
      <c r="F26" s="154">
        <f>Sectors_I!F26</f>
        <v>887829.27108850994</v>
      </c>
      <c r="G26" s="154">
        <f>Sectors_I!G26</f>
        <v>1532717.2973509398</v>
      </c>
      <c r="H26" s="106">
        <f>Sectors_I!H26</f>
        <v>0.135377</v>
      </c>
      <c r="I26" s="102">
        <f>Sectors_I!I26</f>
        <v>9.6226018632946747E-2</v>
      </c>
      <c r="J26" s="106">
        <f>Sectors_I!J26</f>
        <v>0.101546</v>
      </c>
      <c r="K26" s="103">
        <f>Sectors_I!K26</f>
        <v>54.068899999999999</v>
      </c>
      <c r="L26" s="103">
        <f>Sectors_I!L26</f>
        <v>27.902714844698892</v>
      </c>
      <c r="M26" s="103">
        <f>Sectors_I!M26</f>
        <v>31.5031</v>
      </c>
      <c r="N26" s="157">
        <f>Sectors_I!N26</f>
        <v>345147.57374487002</v>
      </c>
      <c r="O26" s="157">
        <f>Sectors_I!O26</f>
        <v>1121087.3825000001</v>
      </c>
      <c r="P26" s="157">
        <f>Sectors_I!P26</f>
        <v>1466234.9562448701</v>
      </c>
      <c r="Q26" s="157">
        <f>Sectors_I!Q26</f>
        <v>42769190.000163883</v>
      </c>
      <c r="R26" s="157">
        <f>Sectors_I!R26</f>
        <v>282964488.47962606</v>
      </c>
      <c r="S26" s="157">
        <f>Sectors_I!S26</f>
        <v>325733678.47978997</v>
      </c>
      <c r="T26" s="157">
        <f>Sectors_I!T26</f>
        <v>2586040.5600999999</v>
      </c>
      <c r="U26" s="157">
        <f>Sectors_I!U26</f>
        <v>457647.69959999999</v>
      </c>
      <c r="V26" s="157">
        <f>Sectors_I!V26</f>
        <v>3043688.2596999998</v>
      </c>
      <c r="W26" s="157">
        <f>Sectors_I!W26</f>
        <v>675535.65304487001</v>
      </c>
      <c r="X26" s="157">
        <f>Sectors_I!X26</f>
        <v>1121313.4908</v>
      </c>
      <c r="Y26" s="157">
        <f>Sectors_I!Y26</f>
        <v>1796849.1438448699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516968343.42568588</v>
      </c>
      <c r="C27" s="153">
        <f>Sectors_I!C27</f>
        <v>534869080.77860147</v>
      </c>
      <c r="D27" s="153">
        <f>Sectors_I!D27</f>
        <v>1051837424.2042873</v>
      </c>
      <c r="E27" s="154">
        <f>Sectors_I!E27</f>
        <v>9623097.722526649</v>
      </c>
      <c r="F27" s="154">
        <f>Sectors_I!F27</f>
        <v>9859966.9906372391</v>
      </c>
      <c r="G27" s="154">
        <f>Sectors_I!G27</f>
        <v>19483064.71316389</v>
      </c>
      <c r="H27" s="106">
        <f>Sectors_I!H27</f>
        <v>0.12645500000000001</v>
      </c>
      <c r="I27" s="102">
        <f>Sectors_I!I27</f>
        <v>8.1001373847111771E-2</v>
      </c>
      <c r="J27" s="106">
        <f>Sectors_I!J27</f>
        <v>0.103004</v>
      </c>
      <c r="K27" s="103">
        <f>Sectors_I!K27</f>
        <v>92.860500000000002</v>
      </c>
      <c r="L27" s="103">
        <f>Sectors_I!L27</f>
        <v>102.55614287824473</v>
      </c>
      <c r="M27" s="103">
        <f>Sectors_I!M27</f>
        <v>97.8232</v>
      </c>
      <c r="N27" s="157">
        <f>Sectors_I!N27</f>
        <v>29619620.326274022</v>
      </c>
      <c r="O27" s="157">
        <f>Sectors_I!O27</f>
        <v>26984567.114855997</v>
      </c>
      <c r="P27" s="157">
        <f>Sectors_I!P27</f>
        <v>56604187.44113002</v>
      </c>
      <c r="Q27" s="157">
        <f>Sectors_I!Q27</f>
        <v>422367427.87561184</v>
      </c>
      <c r="R27" s="157">
        <f>Sectors_I!R27</f>
        <v>461906319.5690909</v>
      </c>
      <c r="S27" s="157">
        <f>Sectors_I!S27</f>
        <v>884273747.44470274</v>
      </c>
      <c r="T27" s="157">
        <f>Sectors_I!T27</f>
        <v>59000943.84300001</v>
      </c>
      <c r="U27" s="157">
        <f>Sectors_I!U27</f>
        <v>44626298.609954514</v>
      </c>
      <c r="V27" s="157">
        <f>Sectors_I!V27</f>
        <v>103627242.45295453</v>
      </c>
      <c r="W27" s="157">
        <f>Sectors_I!W27</f>
        <v>34841570.481374018</v>
      </c>
      <c r="X27" s="157">
        <f>Sectors_I!X27</f>
        <v>23330274.906555999</v>
      </c>
      <c r="Y27" s="157">
        <f>Sectors_I!Y27</f>
        <v>58171845.387930021</v>
      </c>
      <c r="Z27" s="157">
        <f>Sectors_I!Z27</f>
        <v>758401.22570000007</v>
      </c>
      <c r="AA27" s="157">
        <f>Sectors_I!AA27</f>
        <v>5006187.693</v>
      </c>
      <c r="AB27" s="157">
        <f>Sectors_I!AB27</f>
        <v>5764588.9187000003</v>
      </c>
    </row>
    <row r="28" spans="1:28" x14ac:dyDescent="0.2">
      <c r="A28" s="99" t="s">
        <v>124</v>
      </c>
      <c r="B28" s="153">
        <f>Sectors_I!B28</f>
        <v>171386708.43541554</v>
      </c>
      <c r="C28" s="153">
        <f>Sectors_I!C28</f>
        <v>131546130.45276001</v>
      </c>
      <c r="D28" s="153">
        <f>Sectors_I!D28</f>
        <v>302932838.88817555</v>
      </c>
      <c r="E28" s="154">
        <f>Sectors_I!E28</f>
        <v>631429.71978840011</v>
      </c>
      <c r="F28" s="154">
        <f>Sectors_I!F28</f>
        <v>564486.70217428007</v>
      </c>
      <c r="G28" s="154">
        <f>Sectors_I!G28</f>
        <v>1195916.4219626803</v>
      </c>
      <c r="H28" s="106">
        <f>Sectors_I!H28</f>
        <v>0.13032099999999999</v>
      </c>
      <c r="I28" s="102">
        <f>Sectors_I!I28</f>
        <v>8.2886664277099231E-2</v>
      </c>
      <c r="J28" s="106">
        <f>Sectors_I!J28</f>
        <v>0.10964699999999999</v>
      </c>
      <c r="K28" s="103">
        <f>Sectors_I!K28</f>
        <v>44.124899999999997</v>
      </c>
      <c r="L28" s="103">
        <f>Sectors_I!L28</f>
        <v>51.451148212722181</v>
      </c>
      <c r="M28" s="103">
        <f>Sectors_I!M28</f>
        <v>47.329900000000002</v>
      </c>
      <c r="N28" s="157">
        <f>Sectors_I!N28</f>
        <v>403761.82429999998</v>
      </c>
      <c r="O28" s="157">
        <f>Sectors_I!O28</f>
        <v>681006.76930000004</v>
      </c>
      <c r="P28" s="157">
        <f>Sectors_I!P28</f>
        <v>1084768.5936</v>
      </c>
      <c r="Q28" s="157">
        <f>Sectors_I!Q28</f>
        <v>163127385.36181554</v>
      </c>
      <c r="R28" s="157">
        <f>Sectors_I!R28</f>
        <v>124113968.14566001</v>
      </c>
      <c r="S28" s="157">
        <f>Sectors_I!S28</f>
        <v>287241353.50747555</v>
      </c>
      <c r="T28" s="157">
        <f>Sectors_I!T28</f>
        <v>7475879.0674999999</v>
      </c>
      <c r="U28" s="157">
        <f>Sectors_I!U28</f>
        <v>6730096.6354999999</v>
      </c>
      <c r="V28" s="157">
        <f>Sectors_I!V28</f>
        <v>14205975.703</v>
      </c>
      <c r="W28" s="157">
        <f>Sectors_I!W28</f>
        <v>783444.0061</v>
      </c>
      <c r="X28" s="157">
        <f>Sectors_I!X28</f>
        <v>702065.6716</v>
      </c>
      <c r="Y28" s="157">
        <f>Sectors_I!Y28</f>
        <v>1485509.6776999999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2">
      <c r="A29" s="99" t="s">
        <v>125</v>
      </c>
      <c r="B29" s="153">
        <f>Sectors_I!B29</f>
        <v>78861541.891553372</v>
      </c>
      <c r="C29" s="153">
        <f>Sectors_I!C29</f>
        <v>216657425.2485849</v>
      </c>
      <c r="D29" s="153">
        <f>Sectors_I!D29</f>
        <v>295518967.14013827</v>
      </c>
      <c r="E29" s="154">
        <f>Sectors_I!E29</f>
        <v>324708.56612286996</v>
      </c>
      <c r="F29" s="154">
        <f>Sectors_I!F29</f>
        <v>336533.83325942996</v>
      </c>
      <c r="G29" s="154">
        <f>Sectors_I!G29</f>
        <v>661242.39938229998</v>
      </c>
      <c r="H29" s="106">
        <f>Sectors_I!H29</f>
        <v>0.118421</v>
      </c>
      <c r="I29" s="102">
        <f>Sectors_I!I29</f>
        <v>8.976248539455374E-2</v>
      </c>
      <c r="J29" s="106">
        <f>Sectors_I!J29</f>
        <v>9.6746399999999996E-2</v>
      </c>
      <c r="K29" s="103">
        <f>Sectors_I!K29</f>
        <v>76.973200000000006</v>
      </c>
      <c r="L29" s="103">
        <f>Sectors_I!L29</f>
        <v>64.38426895661344</v>
      </c>
      <c r="M29" s="103">
        <f>Sectors_I!M29</f>
        <v>67.458799999999997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76167684.374713451</v>
      </c>
      <c r="R29" s="157">
        <f>Sectors_I!R29</f>
        <v>201286962.58638489</v>
      </c>
      <c r="S29" s="157">
        <f>Sectors_I!S29</f>
        <v>277454646.96109837</v>
      </c>
      <c r="T29" s="157">
        <f>Sectors_I!T29</f>
        <v>22686.143</v>
      </c>
      <c r="U29" s="157">
        <f>Sectors_I!U29</f>
        <v>14931124.333600001</v>
      </c>
      <c r="V29" s="157">
        <f>Sectors_I!V29</f>
        <v>14953810.476600001</v>
      </c>
      <c r="W29" s="157">
        <f>Sectors_I!W29</f>
        <v>2671171.3738399097</v>
      </c>
      <c r="X29" s="157">
        <f>Sectors_I!X29</f>
        <v>439338.32860000001</v>
      </c>
      <c r="Y29" s="157">
        <f>Sectors_I!Y29</f>
        <v>3110509.7024399098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1856517960.4572415</v>
      </c>
      <c r="C30" s="153">
        <f>Sectors_I!C30</f>
        <v>2504850035.5515733</v>
      </c>
      <c r="D30" s="153">
        <f>Sectors_I!D30</f>
        <v>4361367996.0088148</v>
      </c>
      <c r="E30" s="154">
        <f>Sectors_I!E30</f>
        <v>32927608.872561071</v>
      </c>
      <c r="F30" s="154">
        <f>Sectors_I!F30</f>
        <v>20504450.501716323</v>
      </c>
      <c r="G30" s="154">
        <f>Sectors_I!G30</f>
        <v>53432059.374277398</v>
      </c>
      <c r="H30" s="106">
        <f>Sectors_I!H30</f>
        <v>0.13853299999999999</v>
      </c>
      <c r="I30" s="102">
        <f>Sectors_I!I30</f>
        <v>8.7324766594545189E-2</v>
      </c>
      <c r="J30" s="106">
        <f>Sectors_I!J30</f>
        <v>0.106918</v>
      </c>
      <c r="K30" s="103">
        <f>Sectors_I!K30</f>
        <v>71.896699999999996</v>
      </c>
      <c r="L30" s="103">
        <f>Sectors_I!L30</f>
        <v>91.716773643521265</v>
      </c>
      <c r="M30" s="103">
        <f>Sectors_I!M30</f>
        <v>82.150400000000005</v>
      </c>
      <c r="N30" s="157">
        <f>Sectors_I!N30</f>
        <v>34317855.33675693</v>
      </c>
      <c r="O30" s="157">
        <f>Sectors_I!O30</f>
        <v>46595649.626564123</v>
      </c>
      <c r="P30" s="157">
        <f>Sectors_I!P30</f>
        <v>80913504.96332106</v>
      </c>
      <c r="Q30" s="157">
        <f>Sectors_I!Q30</f>
        <v>1739664820.569293</v>
      </c>
      <c r="R30" s="157">
        <f>Sectors_I!R30</f>
        <v>2259717531.0606451</v>
      </c>
      <c r="S30" s="157">
        <f>Sectors_I!S30</f>
        <v>3999382351.6299376</v>
      </c>
      <c r="T30" s="157">
        <f>Sectors_I!T30</f>
        <v>67091020.004431412</v>
      </c>
      <c r="U30" s="157">
        <f>Sectors_I!U30</f>
        <v>178517476.67213732</v>
      </c>
      <c r="V30" s="157">
        <f>Sectors_I!V30</f>
        <v>245608496.67656875</v>
      </c>
      <c r="W30" s="157">
        <f>Sectors_I!W30</f>
        <v>48615673.756217033</v>
      </c>
      <c r="X30" s="157">
        <f>Sectors_I!X30</f>
        <v>61631172.540521011</v>
      </c>
      <c r="Y30" s="157">
        <f>Sectors_I!Y30</f>
        <v>110246846.29673804</v>
      </c>
      <c r="Z30" s="157">
        <f>Sectors_I!Z30</f>
        <v>1146446.1273000001</v>
      </c>
      <c r="AA30" s="157">
        <f>Sectors_I!AA30</f>
        <v>4983855.2782699997</v>
      </c>
      <c r="AB30" s="157">
        <f>Sectors_I!AB30</f>
        <v>6130301.4055699995</v>
      </c>
    </row>
    <row r="31" spans="1:28" x14ac:dyDescent="0.2">
      <c r="A31" s="99" t="s">
        <v>127</v>
      </c>
      <c r="B31" s="153">
        <f>Sectors_I!B31</f>
        <v>3190677670.7077041</v>
      </c>
      <c r="C31" s="153">
        <f>Sectors_I!C31</f>
        <v>460880362.7092241</v>
      </c>
      <c r="D31" s="153">
        <f>Sectors_I!D31</f>
        <v>3651558033.4169283</v>
      </c>
      <c r="E31" s="154">
        <f>Sectors_I!E31</f>
        <v>84632815.17151691</v>
      </c>
      <c r="F31" s="154">
        <f>Sectors_I!F31</f>
        <v>8629396.5748404302</v>
      </c>
      <c r="G31" s="154">
        <f>Sectors_I!G31</f>
        <v>93262211.746357337</v>
      </c>
      <c r="H31" s="106">
        <f>Sectors_I!H31</f>
        <v>0.14882999999999999</v>
      </c>
      <c r="I31" s="102">
        <f>Sectors_I!I31</f>
        <v>8.5809053981485806E-2</v>
      </c>
      <c r="J31" s="106">
        <f>Sectors_I!J31</f>
        <v>0.140212</v>
      </c>
      <c r="K31" s="103">
        <f>Sectors_I!K31</f>
        <v>60.3172</v>
      </c>
      <c r="L31" s="103">
        <f>Sectors_I!L31</f>
        <v>87.783369880723455</v>
      </c>
      <c r="M31" s="103">
        <f>Sectors_I!M31</f>
        <v>63.549900000000001</v>
      </c>
      <c r="N31" s="157">
        <f>Sectors_I!N31</f>
        <v>87958500.583413914</v>
      </c>
      <c r="O31" s="157">
        <f>Sectors_I!O31</f>
        <v>13302599.364813998</v>
      </c>
      <c r="P31" s="157">
        <f>Sectors_I!P31</f>
        <v>101261099.94822791</v>
      </c>
      <c r="Q31" s="157">
        <f>Sectors_I!Q31</f>
        <v>2927554879.7753057</v>
      </c>
      <c r="R31" s="157">
        <f>Sectors_I!R31</f>
        <v>412304739.41336805</v>
      </c>
      <c r="S31" s="157">
        <f>Sectors_I!S31</f>
        <v>3339859619.188674</v>
      </c>
      <c r="T31" s="157">
        <f>Sectors_I!T31</f>
        <v>144282629.41466269</v>
      </c>
      <c r="U31" s="157">
        <f>Sectors_I!U31</f>
        <v>26150567.237424001</v>
      </c>
      <c r="V31" s="157">
        <f>Sectors_I!V31</f>
        <v>170433196.65208668</v>
      </c>
      <c r="W31" s="157">
        <f>Sectors_I!W31</f>
        <v>116037497.51113555</v>
      </c>
      <c r="X31" s="157">
        <f>Sectors_I!X31</f>
        <v>21187944.990432002</v>
      </c>
      <c r="Y31" s="157">
        <f>Sectors_I!Y31</f>
        <v>137225442.50156754</v>
      </c>
      <c r="Z31" s="157">
        <f>Sectors_I!Z31</f>
        <v>2802664.0066</v>
      </c>
      <c r="AA31" s="157">
        <f>Sectors_I!AA31</f>
        <v>1237111.068</v>
      </c>
      <c r="AB31" s="157">
        <f>Sectors_I!AB31</f>
        <v>4039775.0745999999</v>
      </c>
    </row>
    <row r="32" spans="1:28" x14ac:dyDescent="0.2">
      <c r="A32" s="99" t="s">
        <v>182</v>
      </c>
      <c r="B32" s="153">
        <f>Sectors_I!B32</f>
        <v>225787835.56266254</v>
      </c>
      <c r="C32" s="153">
        <f>Sectors_I!C32</f>
        <v>355809309.5096221</v>
      </c>
      <c r="D32" s="153">
        <f>Sectors_I!D32</f>
        <v>581597145.0722847</v>
      </c>
      <c r="E32" s="154">
        <f>Sectors_I!E32</f>
        <v>3489712.8400538801</v>
      </c>
      <c r="F32" s="154">
        <f>Sectors_I!F32</f>
        <v>4199894.9059805106</v>
      </c>
      <c r="G32" s="154">
        <f>Sectors_I!G32</f>
        <v>7689607.7460343912</v>
      </c>
      <c r="H32" s="106">
        <f>Sectors_I!H32</f>
        <v>0.13144</v>
      </c>
      <c r="I32" s="102">
        <f>Sectors_I!I32</f>
        <v>8.7063466336100556E-2</v>
      </c>
      <c r="J32" s="106">
        <f>Sectors_I!J32</f>
        <v>0.103113</v>
      </c>
      <c r="K32" s="103">
        <f>Sectors_I!K32</f>
        <v>54.451000000000001</v>
      </c>
      <c r="L32" s="103">
        <f>Sectors_I!L32</f>
        <v>62.896995473476203</v>
      </c>
      <c r="M32" s="103">
        <f>Sectors_I!M32</f>
        <v>59.272500000000001</v>
      </c>
      <c r="N32" s="157">
        <f>Sectors_I!N32</f>
        <v>3699550.53302503</v>
      </c>
      <c r="O32" s="157">
        <f>Sectors_I!O32</f>
        <v>5915903.8196940003</v>
      </c>
      <c r="P32" s="157">
        <f>Sectors_I!P32</f>
        <v>9615454.3527190313</v>
      </c>
      <c r="Q32" s="157">
        <f>Sectors_I!Q32</f>
        <v>179301528.33211729</v>
      </c>
      <c r="R32" s="157">
        <f>Sectors_I!R32</f>
        <v>311264368.56911212</v>
      </c>
      <c r="S32" s="157">
        <f>Sectors_I!S32</f>
        <v>490565896.90122944</v>
      </c>
      <c r="T32" s="157">
        <f>Sectors_I!T32</f>
        <v>41275011.697020248</v>
      </c>
      <c r="U32" s="157">
        <f>Sectors_I!U32</f>
        <v>33298739.632904004</v>
      </c>
      <c r="V32" s="157">
        <f>Sectors_I!V32</f>
        <v>74573751.329924256</v>
      </c>
      <c r="W32" s="157">
        <f>Sectors_I!W32</f>
        <v>5168496.4746250296</v>
      </c>
      <c r="X32" s="157">
        <f>Sectors_I!X32</f>
        <v>10734256.836695999</v>
      </c>
      <c r="Y32" s="157">
        <f>Sectors_I!Y32</f>
        <v>15902753.311321028</v>
      </c>
      <c r="Z32" s="157">
        <f>Sectors_I!Z32</f>
        <v>42799.058899999996</v>
      </c>
      <c r="AA32" s="157">
        <f>Sectors_I!AA32</f>
        <v>511944.47090999997</v>
      </c>
      <c r="AB32" s="157">
        <f>Sectors_I!AB32</f>
        <v>554743.52980999998</v>
      </c>
    </row>
    <row r="33" spans="1:28" x14ac:dyDescent="0.2">
      <c r="A33" s="108" t="s">
        <v>214</v>
      </c>
      <c r="B33" s="153">
        <f>Sectors_I!B33</f>
        <v>226740002.12769768</v>
      </c>
      <c r="C33" s="153">
        <f>Sectors_I!C33</f>
        <v>629850077.52543104</v>
      </c>
      <c r="D33" s="153">
        <f>Sectors_I!D33</f>
        <v>856590079.65312874</v>
      </c>
      <c r="E33" s="154">
        <f>Sectors_I!E33</f>
        <v>3639572.7925219997</v>
      </c>
      <c r="F33" s="154">
        <f>Sectors_I!F33</f>
        <v>26392798.535595953</v>
      </c>
      <c r="G33" s="154">
        <f>Sectors_I!G33</f>
        <v>30032371.328117952</v>
      </c>
      <c r="H33" s="106">
        <f>Sectors_I!H33</f>
        <v>0.130771</v>
      </c>
      <c r="I33" s="102">
        <f>Sectors_I!I33</f>
        <v>9.360815981764839E-2</v>
      </c>
      <c r="J33" s="106">
        <f>Sectors_I!J33</f>
        <v>0.103727</v>
      </c>
      <c r="K33" s="103">
        <f>Sectors_I!K33</f>
        <v>57.232399999999998</v>
      </c>
      <c r="L33" s="103">
        <f>Sectors_I!L33</f>
        <v>70.622520648209047</v>
      </c>
      <c r="M33" s="103">
        <f>Sectors_I!M33</f>
        <v>66.968999999999994</v>
      </c>
      <c r="N33" s="157">
        <f>Sectors_I!N33</f>
        <v>3032096.3623000002</v>
      </c>
      <c r="O33" s="157">
        <f>Sectors_I!O33</f>
        <v>17673467.680599999</v>
      </c>
      <c r="P33" s="157">
        <f>Sectors_I!P33</f>
        <v>20705564.0429</v>
      </c>
      <c r="Q33" s="157">
        <f>Sectors_I!Q33</f>
        <v>202100483.50139767</v>
      </c>
      <c r="R33" s="157">
        <f>Sectors_I!R33</f>
        <v>436762896.203031</v>
      </c>
      <c r="S33" s="157">
        <f>Sectors_I!S33</f>
        <v>638863379.70442867</v>
      </c>
      <c r="T33" s="157">
        <f>Sectors_I!T33</f>
        <v>10536738.534</v>
      </c>
      <c r="U33" s="157">
        <f>Sectors_I!U33</f>
        <v>138135637.10900003</v>
      </c>
      <c r="V33" s="157">
        <f>Sectors_I!V33</f>
        <v>148672375.64300004</v>
      </c>
      <c r="W33" s="157">
        <f>Sectors_I!W33</f>
        <v>8811987.1799999997</v>
      </c>
      <c r="X33" s="157">
        <f>Sectors_I!X33</f>
        <v>53984331.603399999</v>
      </c>
      <c r="Y33" s="157">
        <f>Sectors_I!Y33</f>
        <v>62796318.783399999</v>
      </c>
      <c r="Z33" s="157">
        <f>Sectors_I!Z33</f>
        <v>5290792.9123</v>
      </c>
      <c r="AA33" s="157">
        <f>Sectors_I!AA33</f>
        <v>967212.61</v>
      </c>
      <c r="AB33" s="157">
        <f>Sectors_I!AB33</f>
        <v>6258005.5223000003</v>
      </c>
    </row>
    <row r="34" spans="1:28" x14ac:dyDescent="0.2">
      <c r="A34" s="100" t="s">
        <v>128</v>
      </c>
      <c r="B34" s="153">
        <f>Sectors_I!B34</f>
        <v>26087160534.957191</v>
      </c>
      <c r="C34" s="153">
        <f>Sectors_I!C34</f>
        <v>5637751623.0536022</v>
      </c>
      <c r="D34" s="153">
        <f>Sectors_I!D34</f>
        <v>31724912158.010796</v>
      </c>
      <c r="E34" s="154">
        <f>Sectors_I!E34</f>
        <v>510709500.2702356</v>
      </c>
      <c r="F34" s="154">
        <f>Sectors_I!F34</f>
        <v>31597558.818046127</v>
      </c>
      <c r="G34" s="154">
        <f>Sectors_I!G34</f>
        <v>542307059.08828175</v>
      </c>
      <c r="H34" s="106">
        <f>Sectors_I!H34</f>
        <v>0.15334100000000001</v>
      </c>
      <c r="I34" s="102">
        <f>Sectors_I!I34</f>
        <v>7.4215861856001777E-2</v>
      </c>
      <c r="J34" s="106">
        <f>Sectors_I!J34</f>
        <v>0.139013</v>
      </c>
      <c r="K34" s="103">
        <f>Sectors_I!K34</f>
        <v>94.146500000000003</v>
      </c>
      <c r="L34" s="103">
        <f>Sectors_I!L34</f>
        <v>137.41722173182615</v>
      </c>
      <c r="M34" s="103">
        <f>Sectors_I!M34</f>
        <v>101.64400000000001</v>
      </c>
      <c r="N34" s="157">
        <f>Sectors_I!N34</f>
        <v>248917870.56150779</v>
      </c>
      <c r="O34" s="157">
        <f>Sectors_I!O34</f>
        <v>46844732.575016007</v>
      </c>
      <c r="P34" s="157">
        <f>Sectors_I!P34</f>
        <v>295762603.13652378</v>
      </c>
      <c r="Q34" s="157">
        <f>Sectors_I!Q34</f>
        <v>24560427575.485741</v>
      </c>
      <c r="R34" s="157">
        <f>Sectors_I!R34</f>
        <v>5395934349.0693188</v>
      </c>
      <c r="S34" s="157">
        <f>Sectors_I!S34</f>
        <v>29956361924.555058</v>
      </c>
      <c r="T34" s="157">
        <f>Sectors_I!T34</f>
        <v>1079139673.5906298</v>
      </c>
      <c r="U34" s="157">
        <f>Sectors_I!U34</f>
        <v>146647839.4775843</v>
      </c>
      <c r="V34" s="157">
        <f>Sectors_I!V34</f>
        <v>1225787513.0682142</v>
      </c>
      <c r="W34" s="157">
        <f>Sectors_I!W34</f>
        <v>403202926.50642192</v>
      </c>
      <c r="X34" s="157">
        <f>Sectors_I!X34</f>
        <v>78605455.059700161</v>
      </c>
      <c r="Y34" s="157">
        <f>Sectors_I!Y34</f>
        <v>481808381.56612206</v>
      </c>
      <c r="Z34" s="157">
        <f>Sectors_I!Z34</f>
        <v>44390359.374399997</v>
      </c>
      <c r="AA34" s="157">
        <f>Sectors_I!AA34</f>
        <v>16563979.446999999</v>
      </c>
      <c r="AB34" s="157">
        <f>Sectors_I!AB34</f>
        <v>60954338.821399994</v>
      </c>
    </row>
    <row r="35" spans="1:28" x14ac:dyDescent="0.2">
      <c r="A35" s="99" t="s">
        <v>129</v>
      </c>
      <c r="B35" s="153">
        <f>Sectors_I!B35</f>
        <v>246697525.59548727</v>
      </c>
      <c r="C35" s="153">
        <f>Sectors_I!C35</f>
        <v>42416232.436584003</v>
      </c>
      <c r="D35" s="153">
        <f>Sectors_I!D35</f>
        <v>289113758.03207129</v>
      </c>
      <c r="E35" s="154">
        <f>Sectors_I!E35</f>
        <v>3774356.2740685297</v>
      </c>
      <c r="F35" s="154">
        <f>Sectors_I!F35</f>
        <v>1345556.32184293</v>
      </c>
      <c r="G35" s="154">
        <f>Sectors_I!G35</f>
        <v>5119912.59591146</v>
      </c>
      <c r="H35" s="106">
        <f>Sectors_I!H35</f>
        <v>0.18550900000000001</v>
      </c>
      <c r="I35" s="102">
        <f>Sectors_I!I35</f>
        <v>8.4753611489241515E-2</v>
      </c>
      <c r="J35" s="106">
        <f>Sectors_I!J35</f>
        <v>0.104183</v>
      </c>
      <c r="K35" s="103">
        <f>Sectors_I!K35</f>
        <v>50.573300000000003</v>
      </c>
      <c r="L35" s="103">
        <f>Sectors_I!L35</f>
        <v>61.796888375198328</v>
      </c>
      <c r="M35" s="103">
        <f>Sectors_I!M35</f>
        <v>43.686199999999999</v>
      </c>
      <c r="N35" s="157">
        <f>Sectors_I!N35</f>
        <v>3936745.1704978002</v>
      </c>
      <c r="O35" s="157">
        <f>Sectors_I!O35</f>
        <v>1125348.3143</v>
      </c>
      <c r="P35" s="157">
        <f>Sectors_I!P35</f>
        <v>5062093.4847978</v>
      </c>
      <c r="Q35" s="157">
        <f>Sectors_I!Q35</f>
        <v>232848777.96656275</v>
      </c>
      <c r="R35" s="157">
        <f>Sectors_I!R35</f>
        <v>38324567.870284006</v>
      </c>
      <c r="S35" s="157">
        <f>Sectors_I!S35</f>
        <v>271173345.83684677</v>
      </c>
      <c r="T35" s="157">
        <f>Sectors_I!T35</f>
        <v>8513534.5394123904</v>
      </c>
      <c r="U35" s="157">
        <f>Sectors_I!U35</f>
        <v>2329663.3809999996</v>
      </c>
      <c r="V35" s="157">
        <f>Sectors_I!V35</f>
        <v>10843197.92041239</v>
      </c>
      <c r="W35" s="157">
        <f>Sectors_I!W35</f>
        <v>5335213.0895121498</v>
      </c>
      <c r="X35" s="157">
        <f>Sectors_I!X35</f>
        <v>1732855.7420000001</v>
      </c>
      <c r="Y35" s="157">
        <f>Sectors_I!Y35</f>
        <v>7068068.8315121494</v>
      </c>
      <c r="Z35" s="157">
        <f>Sectors_I!Z35</f>
        <v>0</v>
      </c>
      <c r="AA35" s="157">
        <f>Sectors_I!AA35</f>
        <v>29145.443299999999</v>
      </c>
      <c r="AB35" s="157">
        <f>Sectors_I!AB35</f>
        <v>29145.443299999999</v>
      </c>
    </row>
    <row r="36" spans="1:28" x14ac:dyDescent="0.2">
      <c r="A36" s="99" t="s">
        <v>130</v>
      </c>
      <c r="B36" s="153">
        <f>Sectors_I!B36</f>
        <v>14204117307.244629</v>
      </c>
      <c r="C36" s="153">
        <f>Sectors_I!C36</f>
        <v>1364025813.3700995</v>
      </c>
      <c r="D36" s="153">
        <f>Sectors_I!D36</f>
        <v>15568143120.614729</v>
      </c>
      <c r="E36" s="154">
        <f>Sectors_I!E36</f>
        <v>425325092.85842776</v>
      </c>
      <c r="F36" s="154">
        <f>Sectors_I!F36</f>
        <v>5336915.3323447295</v>
      </c>
      <c r="G36" s="154">
        <f>Sectors_I!G36</f>
        <v>430662008.19077247</v>
      </c>
      <c r="H36" s="106">
        <f>Sectors_I!H36</f>
        <v>0.167072</v>
      </c>
      <c r="I36" s="102">
        <f>Sectors_I!I36</f>
        <v>7.2365576791550534E-2</v>
      </c>
      <c r="J36" s="106">
        <f>Sectors_I!J36</f>
        <v>0.15900700000000001</v>
      </c>
      <c r="K36" s="103">
        <f>Sectors_I!K36</f>
        <v>61.494300000000003</v>
      </c>
      <c r="L36" s="103">
        <f>Sectors_I!L36</f>
        <v>88.847071887296508</v>
      </c>
      <c r="M36" s="103">
        <f>Sectors_I!M36</f>
        <v>63.860700000000001</v>
      </c>
      <c r="N36" s="157">
        <f>Sectors_I!N36</f>
        <v>179106820.27033049</v>
      </c>
      <c r="O36" s="157">
        <f>Sectors_I!O36</f>
        <v>4822232.2615099996</v>
      </c>
      <c r="P36" s="157">
        <f>Sectors_I!P36</f>
        <v>183929052.5318405</v>
      </c>
      <c r="Q36" s="157">
        <f>Sectors_I!Q36</f>
        <v>13156879464.909454</v>
      </c>
      <c r="R36" s="157">
        <f>Sectors_I!R36</f>
        <v>1321111997.6660235</v>
      </c>
      <c r="S36" s="157">
        <f>Sectors_I!S36</f>
        <v>14477991462.575478</v>
      </c>
      <c r="T36" s="157">
        <f>Sectors_I!T36</f>
        <v>738558162.41255069</v>
      </c>
      <c r="U36" s="157">
        <f>Sectors_I!U36</f>
        <v>26112578.419367999</v>
      </c>
      <c r="V36" s="157">
        <f>Sectors_I!V36</f>
        <v>764670740.83191872</v>
      </c>
      <c r="W36" s="157">
        <f>Sectors_I!W36</f>
        <v>291410099.20852464</v>
      </c>
      <c r="X36" s="157">
        <f>Sectors_I!X36</f>
        <v>13874545.57740817</v>
      </c>
      <c r="Y36" s="157">
        <f>Sectors_I!Y36</f>
        <v>305284644.78593284</v>
      </c>
      <c r="Z36" s="157">
        <f>Sectors_I!Z36</f>
        <v>17269580.7141</v>
      </c>
      <c r="AA36" s="157">
        <f>Sectors_I!AA36</f>
        <v>2926691.7072999999</v>
      </c>
      <c r="AB36" s="157">
        <f>Sectors_I!AB36</f>
        <v>20196272.421399999</v>
      </c>
    </row>
    <row r="37" spans="1:28" x14ac:dyDescent="0.2">
      <c r="A37" s="99" t="s">
        <v>215</v>
      </c>
      <c r="B37" s="153">
        <f>Sectors_I!B37</f>
        <v>37826.991699999999</v>
      </c>
      <c r="C37" s="153">
        <f>Sectors_I!C37</f>
        <v>0</v>
      </c>
      <c r="D37" s="153">
        <f>Sectors_I!D37</f>
        <v>37826.991699999999</v>
      </c>
      <c r="E37" s="154">
        <f>Sectors_I!E37</f>
        <v>5173.7161354200007</v>
      </c>
      <c r="F37" s="154">
        <f>Sectors_I!F37</f>
        <v>0</v>
      </c>
      <c r="G37" s="154">
        <f>Sectors_I!G37</f>
        <v>5173.7161354200007</v>
      </c>
      <c r="H37" s="106">
        <f>Sectors_I!H37</f>
        <v>0.27243899999999999</v>
      </c>
      <c r="I37" s="102" t="str">
        <f>Sectors_I!I37</f>
        <v/>
      </c>
      <c r="J37" s="106">
        <f>Sectors_I!J37</f>
        <v>0.27243899999999999</v>
      </c>
      <c r="K37" s="103">
        <f>Sectors_I!K37</f>
        <v>40.113799999999998</v>
      </c>
      <c r="L37" s="103" t="str">
        <f>Sectors_I!L37</f>
        <v/>
      </c>
      <c r="M37" s="103">
        <f>Sectors_I!M37</f>
        <v>40.113799999999998</v>
      </c>
      <c r="N37" s="157">
        <f>Sectors_I!N37</f>
        <v>2511.92</v>
      </c>
      <c r="O37" s="157">
        <f>Sectors_I!O37</f>
        <v>0</v>
      </c>
      <c r="P37" s="157">
        <f>Sectors_I!P37</f>
        <v>2511.92</v>
      </c>
      <c r="Q37" s="157">
        <f>Sectors_I!Q37</f>
        <v>19097.269399999997</v>
      </c>
      <c r="R37" s="157">
        <f>Sectors_I!R37</f>
        <v>0</v>
      </c>
      <c r="S37" s="157">
        <f>Sectors_I!S37</f>
        <v>19097.269399999997</v>
      </c>
      <c r="T37" s="157">
        <f>Sectors_I!T37</f>
        <v>10698.2948</v>
      </c>
      <c r="U37" s="157">
        <f>Sectors_I!U37</f>
        <v>0</v>
      </c>
      <c r="V37" s="157">
        <f>Sectors_I!V37</f>
        <v>10698.2948</v>
      </c>
      <c r="W37" s="157">
        <f>Sectors_I!W37</f>
        <v>8031.4274999999998</v>
      </c>
      <c r="X37" s="157">
        <f>Sectors_I!X37</f>
        <v>0</v>
      </c>
      <c r="Y37" s="157">
        <f>Sectors_I!Y37</f>
        <v>8031.4274999999998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663568142.3470751</v>
      </c>
      <c r="C38" s="153">
        <f>Sectors_I!C38</f>
        <v>14.713900000000001</v>
      </c>
      <c r="D38" s="153">
        <f>Sectors_I!D38</f>
        <v>663568157.06097507</v>
      </c>
      <c r="E38" s="154">
        <f>Sectors_I!E38</f>
        <v>20413777.53503982</v>
      </c>
      <c r="F38" s="154">
        <f>Sectors_I!F38</f>
        <v>0</v>
      </c>
      <c r="G38" s="154">
        <f>Sectors_I!G38</f>
        <v>20413777.53503982</v>
      </c>
      <c r="H38" s="106">
        <f>Sectors_I!H38</f>
        <v>0.15509400000000001</v>
      </c>
      <c r="I38" s="102" t="str">
        <f>Sectors_I!I38</f>
        <v/>
      </c>
      <c r="J38" s="106">
        <f>Sectors_I!J38</f>
        <v>0.15509400000000001</v>
      </c>
      <c r="K38" s="103">
        <f>Sectors_I!K38</f>
        <v>20.7698</v>
      </c>
      <c r="L38" s="103" t="str">
        <f>Sectors_I!L38</f>
        <v/>
      </c>
      <c r="M38" s="103">
        <f>Sectors_I!M38</f>
        <v>20.7698</v>
      </c>
      <c r="N38" s="157">
        <f>Sectors_I!N38</f>
        <v>7668728.0242999997</v>
      </c>
      <c r="O38" s="157">
        <f>Sectors_I!O38</f>
        <v>0</v>
      </c>
      <c r="P38" s="157">
        <f>Sectors_I!P38</f>
        <v>7668728.0242999997</v>
      </c>
      <c r="Q38" s="157">
        <f>Sectors_I!Q38</f>
        <v>633995309.15427518</v>
      </c>
      <c r="R38" s="157">
        <f>Sectors_I!R38</f>
        <v>14.713900000000001</v>
      </c>
      <c r="S38" s="157">
        <f>Sectors_I!S38</f>
        <v>633995323.86817515</v>
      </c>
      <c r="T38" s="157">
        <f>Sectors_I!T38</f>
        <v>20773246.881299999</v>
      </c>
      <c r="U38" s="157">
        <f>Sectors_I!U38</f>
        <v>0</v>
      </c>
      <c r="V38" s="157">
        <f>Sectors_I!V38</f>
        <v>20773246.881299999</v>
      </c>
      <c r="W38" s="157">
        <f>Sectors_I!W38</f>
        <v>8799586.3114999998</v>
      </c>
      <c r="X38" s="157">
        <f>Sectors_I!X38</f>
        <v>0</v>
      </c>
      <c r="Y38" s="157">
        <f>Sectors_I!Y38</f>
        <v>8799586.3114999998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67586941.094199985</v>
      </c>
      <c r="C39" s="153">
        <f>Sectors_I!C39</f>
        <v>13173992.994411999</v>
      </c>
      <c r="D39" s="153">
        <f>Sectors_I!D39</f>
        <v>80760934.08861199</v>
      </c>
      <c r="E39" s="154">
        <f>Sectors_I!E39</f>
        <v>6692895.9061975405</v>
      </c>
      <c r="F39" s="154">
        <f>Sectors_I!F39</f>
        <v>3126369.9900651998</v>
      </c>
      <c r="G39" s="154">
        <f>Sectors_I!G39</f>
        <v>9819265.8962627407</v>
      </c>
      <c r="H39" s="106">
        <f>Sectors_I!H39</f>
        <v>0.15234700000000001</v>
      </c>
      <c r="I39" s="102">
        <f>Sectors_I!I39</f>
        <v>0.10018628827494772</v>
      </c>
      <c r="J39" s="106">
        <f>Sectors_I!J39</f>
        <v>0.14468800000000001</v>
      </c>
      <c r="K39" s="103">
        <f>Sectors_I!K39</f>
        <v>236.87700000000001</v>
      </c>
      <c r="L39" s="103">
        <f>Sectors_I!L39</f>
        <v>49.99142153230683</v>
      </c>
      <c r="M39" s="103">
        <f>Sectors_I!M39</f>
        <v>209.64099999999999</v>
      </c>
      <c r="N39" s="157">
        <f>Sectors_I!N39</f>
        <v>3514077.6121</v>
      </c>
      <c r="O39" s="157">
        <f>Sectors_I!O39</f>
        <v>2822447.5560900001</v>
      </c>
      <c r="P39" s="157">
        <f>Sectors_I!P39</f>
        <v>6336525.1681900006</v>
      </c>
      <c r="Q39" s="157">
        <f>Sectors_I!Q39</f>
        <v>56087116.882099986</v>
      </c>
      <c r="R39" s="157">
        <f>Sectors_I!R39</f>
        <v>9738498.680292001</v>
      </c>
      <c r="S39" s="157">
        <f>Sectors_I!S39</f>
        <v>65825615.562391996</v>
      </c>
      <c r="T39" s="157">
        <f>Sectors_I!T39</f>
        <v>7289354.5600000005</v>
      </c>
      <c r="U39" s="157">
        <f>Sectors_I!U39</f>
        <v>360215.6924</v>
      </c>
      <c r="V39" s="157">
        <f>Sectors_I!V39</f>
        <v>7649570.2524000006</v>
      </c>
      <c r="W39" s="157">
        <f>Sectors_I!W39</f>
        <v>4210469.6520999996</v>
      </c>
      <c r="X39" s="157">
        <f>Sectors_I!X39</f>
        <v>3075278.6217199997</v>
      </c>
      <c r="Y39" s="157">
        <f>Sectors_I!Y39</f>
        <v>7285748.2738199998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626764649.97267687</v>
      </c>
      <c r="C40" s="153">
        <f>Sectors_I!C40</f>
        <v>6486069.1468480006</v>
      </c>
      <c r="D40" s="153">
        <f>Sectors_I!D40</f>
        <v>633250719.11952484</v>
      </c>
      <c r="E40" s="154">
        <f>Sectors_I!E40</f>
        <v>25127479.11424014</v>
      </c>
      <c r="F40" s="154">
        <f>Sectors_I!F40</f>
        <v>1509180.8795346401</v>
      </c>
      <c r="G40" s="154">
        <f>Sectors_I!G40</f>
        <v>26636659.993774779</v>
      </c>
      <c r="H40" s="106">
        <f>Sectors_I!H40</f>
        <v>0.30369200000000002</v>
      </c>
      <c r="I40" s="102">
        <f>Sectors_I!I40</f>
        <v>0.32986763641687639</v>
      </c>
      <c r="J40" s="106">
        <f>Sectors_I!J40</f>
        <v>0.30391299999999999</v>
      </c>
      <c r="K40" s="103">
        <f>Sectors_I!K40</f>
        <v>333.31299999999999</v>
      </c>
      <c r="L40" s="103">
        <f>Sectors_I!L40</f>
        <v>252.06644559797826</v>
      </c>
      <c r="M40" s="103">
        <f>Sectors_I!M40</f>
        <v>332.48</v>
      </c>
      <c r="N40" s="157">
        <f>Sectors_I!N40</f>
        <v>10922735.404398989</v>
      </c>
      <c r="O40" s="157">
        <f>Sectors_I!O40</f>
        <v>1340855.6710899998</v>
      </c>
      <c r="P40" s="157">
        <f>Sectors_I!P40</f>
        <v>12263591.075488988</v>
      </c>
      <c r="Q40" s="157">
        <f>Sectors_I!Q40</f>
        <v>583802320.11007011</v>
      </c>
      <c r="R40" s="157">
        <f>Sectors_I!R40</f>
        <v>5014590.4320880007</v>
      </c>
      <c r="S40" s="157">
        <f>Sectors_I!S40</f>
        <v>588816910.54215801</v>
      </c>
      <c r="T40" s="157">
        <f>Sectors_I!T40</f>
        <v>30177794.241624698</v>
      </c>
      <c r="U40" s="157">
        <f>Sectors_I!U40</f>
        <v>108493.51705600001</v>
      </c>
      <c r="V40" s="157">
        <f>Sectors_I!V40</f>
        <v>30286287.758680698</v>
      </c>
      <c r="W40" s="157">
        <f>Sectors_I!W40</f>
        <v>12436957.143982081</v>
      </c>
      <c r="X40" s="157">
        <f>Sectors_I!X40</f>
        <v>1362985.1977039999</v>
      </c>
      <c r="Y40" s="157">
        <f>Sectors_I!Y40</f>
        <v>13799942.341686081</v>
      </c>
      <c r="Z40" s="157">
        <f>Sectors_I!Z40</f>
        <v>347578.47699999996</v>
      </c>
      <c r="AA40" s="157">
        <f>Sectors_I!AA40</f>
        <v>0</v>
      </c>
      <c r="AB40" s="157">
        <f>Sectors_I!AB40</f>
        <v>347578.47699999996</v>
      </c>
    </row>
    <row r="41" spans="1:28" x14ac:dyDescent="0.2">
      <c r="A41" s="99" t="s">
        <v>134</v>
      </c>
      <c r="B41" s="153">
        <f>Sectors_I!B41</f>
        <v>9662224945.2962036</v>
      </c>
      <c r="C41" s="153">
        <f>Sectors_I!C41</f>
        <v>4211028847.4921279</v>
      </c>
      <c r="D41" s="153">
        <f>Sectors_I!D41</f>
        <v>13873253792.788332</v>
      </c>
      <c r="E41" s="154">
        <f>Sectors_I!E41</f>
        <v>26967638.627344456</v>
      </c>
      <c r="F41" s="154">
        <f>Sectors_I!F41</f>
        <v>20230613.41644476</v>
      </c>
      <c r="G41" s="154">
        <f>Sectors_I!G41</f>
        <v>47198252.043789215</v>
      </c>
      <c r="H41" s="106">
        <f>Sectors_I!H41</f>
        <v>0.11996900000000001</v>
      </c>
      <c r="I41" s="102">
        <f>Sectors_I!I41</f>
        <v>7.4198981160112323E-2</v>
      </c>
      <c r="J41" s="106">
        <f>Sectors_I!J41</f>
        <v>0.10613499999999999</v>
      </c>
      <c r="K41" s="103">
        <f>Sectors_I!K41</f>
        <v>137.375</v>
      </c>
      <c r="L41" s="103">
        <f>Sectors_I!L41</f>
        <v>154.17647405874564</v>
      </c>
      <c r="M41" s="103">
        <f>Sectors_I!M41</f>
        <v>142.41900000000001</v>
      </c>
      <c r="N41" s="157">
        <f>Sectors_I!N41</f>
        <v>39444612.147200003</v>
      </c>
      <c r="O41" s="157">
        <f>Sectors_I!O41</f>
        <v>36684168.878286004</v>
      </c>
      <c r="P41" s="157">
        <f>Sectors_I!P41</f>
        <v>76128781.025486007</v>
      </c>
      <c r="Q41" s="157">
        <f>Sectors_I!Q41</f>
        <v>9296701589.5491829</v>
      </c>
      <c r="R41" s="157">
        <f>Sectors_I!R41</f>
        <v>4021187783.5677395</v>
      </c>
      <c r="S41" s="157">
        <f>Sectors_I!S41</f>
        <v>13317889373.116922</v>
      </c>
      <c r="T41" s="157">
        <f>Sectors_I!T41</f>
        <v>265071253.57992041</v>
      </c>
      <c r="U41" s="157">
        <f>Sectors_I!U41</f>
        <v>117733984.0135603</v>
      </c>
      <c r="V41" s="157">
        <f>Sectors_I!V41</f>
        <v>382805237.59348071</v>
      </c>
      <c r="W41" s="157">
        <f>Sectors_I!W41</f>
        <v>73678901.983799994</v>
      </c>
      <c r="X41" s="157">
        <f>Sectors_I!X41</f>
        <v>58498937.614427999</v>
      </c>
      <c r="Y41" s="157">
        <f>Sectors_I!Y41</f>
        <v>132177839.59822799</v>
      </c>
      <c r="Z41" s="157">
        <f>Sectors_I!Z41</f>
        <v>26773200.1833</v>
      </c>
      <c r="AA41" s="157">
        <f>Sectors_I!AA41</f>
        <v>13608142.296399999</v>
      </c>
      <c r="AB41" s="157">
        <f>Sectors_I!AB41</f>
        <v>40381342.479699999</v>
      </c>
    </row>
    <row r="42" spans="1:28" s="112" customFormat="1" x14ac:dyDescent="0.2">
      <c r="A42" s="108" t="s">
        <v>135</v>
      </c>
      <c r="B42" s="155">
        <f>Sectors_I!B42</f>
        <v>7069952425.2220612</v>
      </c>
      <c r="C42" s="155">
        <f>Sectors_I!C42</f>
        <v>3516359795.4735951</v>
      </c>
      <c r="D42" s="155">
        <f>Sectors_I!D42</f>
        <v>10586312220.695656</v>
      </c>
      <c r="E42" s="156">
        <f>Sectors_I!E42</f>
        <v>20933418.474210069</v>
      </c>
      <c r="F42" s="156">
        <f>Sectors_I!F42</f>
        <v>17485682.988055222</v>
      </c>
      <c r="G42" s="156">
        <f>Sectors_I!G42</f>
        <v>38419101.46226529</v>
      </c>
      <c r="H42" s="109">
        <f>Sectors_I!H42</f>
        <v>0.119279</v>
      </c>
      <c r="I42" s="110">
        <f>Sectors_I!I42</f>
        <v>7.4059907464794711E-2</v>
      </c>
      <c r="J42" s="109">
        <f>Sectors_I!J42</f>
        <v>0.104301</v>
      </c>
      <c r="K42" s="111">
        <f>Sectors_I!K42</f>
        <v>140.637</v>
      </c>
      <c r="L42" s="111">
        <f>Sectors_I!L42</f>
        <v>156.04915634474196</v>
      </c>
      <c r="M42" s="111">
        <f>Sectors_I!M42</f>
        <v>145.703</v>
      </c>
      <c r="N42" s="158">
        <f>Sectors_I!N42</f>
        <v>32657570.690900002</v>
      </c>
      <c r="O42" s="158">
        <f>Sectors_I!O42</f>
        <v>33108033.219620004</v>
      </c>
      <c r="P42" s="158">
        <f>Sectors_I!P42</f>
        <v>65765603.910520002</v>
      </c>
      <c r="Q42" s="158">
        <f>Sectors_I!Q42</f>
        <v>6771049707.9928341</v>
      </c>
      <c r="R42" s="158">
        <f>Sectors_I!R42</f>
        <v>3347105607.2011547</v>
      </c>
      <c r="S42" s="158">
        <f>Sectors_I!S42</f>
        <v>10118155315.193989</v>
      </c>
      <c r="T42" s="158">
        <f>Sectors_I!T42</f>
        <v>209773028.29482758</v>
      </c>
      <c r="U42" s="158">
        <f>Sectors_I!U42</f>
        <v>103380276.94881046</v>
      </c>
      <c r="V42" s="158">
        <f>Sectors_I!V42</f>
        <v>313153305.24363804</v>
      </c>
      <c r="W42" s="158">
        <f>Sectors_I!W42</f>
        <v>62802863.501100004</v>
      </c>
      <c r="X42" s="158">
        <f>Sectors_I!X42</f>
        <v>52265769.027230002</v>
      </c>
      <c r="Y42" s="158">
        <f>Sectors_I!Y42</f>
        <v>115068632.52833</v>
      </c>
      <c r="Z42" s="158">
        <f>Sectors_I!Z42</f>
        <v>26326825.4333</v>
      </c>
      <c r="AA42" s="158">
        <f>Sectors_I!AA42</f>
        <v>13608142.296399999</v>
      </c>
      <c r="AB42" s="158">
        <f>Sectors_I!AB42</f>
        <v>39934967.729699999</v>
      </c>
    </row>
    <row r="43" spans="1:28" s="112" customFormat="1" x14ac:dyDescent="0.2">
      <c r="A43" s="108" t="s">
        <v>136</v>
      </c>
      <c r="B43" s="155">
        <f>Sectors_I!B43</f>
        <v>1698295696.8827319</v>
      </c>
      <c r="C43" s="155">
        <f>Sectors_I!C43</f>
        <v>501942933.52185386</v>
      </c>
      <c r="D43" s="155">
        <f>Sectors_I!D43</f>
        <v>2200238630.4045858</v>
      </c>
      <c r="E43" s="156">
        <f>Sectors_I!E43</f>
        <v>3037404.8905547303</v>
      </c>
      <c r="F43" s="156">
        <f>Sectors_I!F43</f>
        <v>2228011.0641012201</v>
      </c>
      <c r="G43" s="156">
        <f>Sectors_I!G43</f>
        <v>5265415.9546559509</v>
      </c>
      <c r="H43" s="109">
        <f>Sectors_I!H43</f>
        <v>0.117997</v>
      </c>
      <c r="I43" s="110">
        <f>Sectors_I!I43</f>
        <v>7.4974600371031236E-2</v>
      </c>
      <c r="J43" s="109">
        <f>Sectors_I!J43</f>
        <v>0.108291</v>
      </c>
      <c r="K43" s="111">
        <f>Sectors_I!K43</f>
        <v>137.98599999999999</v>
      </c>
      <c r="L43" s="111">
        <f>Sectors_I!L43</f>
        <v>138.94694413104992</v>
      </c>
      <c r="M43" s="111">
        <f>Sectors_I!M43</f>
        <v>138.203</v>
      </c>
      <c r="N43" s="158">
        <f>Sectors_I!N43</f>
        <v>4522945.4419</v>
      </c>
      <c r="O43" s="158">
        <f>Sectors_I!O43</f>
        <v>3345483.358422</v>
      </c>
      <c r="P43" s="158">
        <f>Sectors_I!P43</f>
        <v>7868428.8003219999</v>
      </c>
      <c r="Q43" s="158">
        <f>Sectors_I!Q43</f>
        <v>1656143616.0536318</v>
      </c>
      <c r="R43" s="158">
        <f>Sectors_I!R43</f>
        <v>488241310.45225006</v>
      </c>
      <c r="S43" s="158">
        <f>Sectors_I!S43</f>
        <v>2144384926.5058818</v>
      </c>
      <c r="T43" s="158">
        <f>Sectors_I!T43</f>
        <v>35058060.222599998</v>
      </c>
      <c r="U43" s="158">
        <f>Sectors_I!U43</f>
        <v>8127820.78444984</v>
      </c>
      <c r="V43" s="158">
        <f>Sectors_I!V43</f>
        <v>43185881.007049836</v>
      </c>
      <c r="W43" s="158">
        <f>Sectors_I!W43</f>
        <v>6913830.9128</v>
      </c>
      <c r="X43" s="158">
        <f>Sectors_I!X43</f>
        <v>5573802.2851539999</v>
      </c>
      <c r="Y43" s="158">
        <f>Sectors_I!Y43</f>
        <v>12487633.197953999</v>
      </c>
      <c r="Z43" s="158">
        <f>Sectors_I!Z43</f>
        <v>180189.6937</v>
      </c>
      <c r="AA43" s="158">
        <f>Sectors_I!AA43</f>
        <v>0</v>
      </c>
      <c r="AB43" s="158">
        <f>Sectors_I!AB43</f>
        <v>180189.6937</v>
      </c>
    </row>
    <row r="44" spans="1:28" s="112" customFormat="1" x14ac:dyDescent="0.2">
      <c r="A44" s="108" t="s">
        <v>216</v>
      </c>
      <c r="B44" s="155">
        <f>Sectors_I!B44</f>
        <v>893976823.19140899</v>
      </c>
      <c r="C44" s="155">
        <f>Sectors_I!C44</f>
        <v>192726118.49658</v>
      </c>
      <c r="D44" s="155">
        <f>Sectors_I!D44</f>
        <v>1086702941.687989</v>
      </c>
      <c r="E44" s="156">
        <f>Sectors_I!E44</f>
        <v>2996815.2625796599</v>
      </c>
      <c r="F44" s="156">
        <f>Sectors_I!F44</f>
        <v>516919.36438833002</v>
      </c>
      <c r="G44" s="156">
        <f>Sectors_I!G44</f>
        <v>3513734.6269679898</v>
      </c>
      <c r="H44" s="109">
        <f>Sectors_I!H44</f>
        <v>0.12858800000000001</v>
      </c>
      <c r="I44" s="110">
        <f>Sectors_I!I44</f>
        <v>7.4753699904534163E-2</v>
      </c>
      <c r="J44" s="109">
        <f>Sectors_I!J44</f>
        <v>0.11930399999999999</v>
      </c>
      <c r="K44" s="111">
        <f>Sectors_I!K44</f>
        <v>110.43</v>
      </c>
      <c r="L44" s="111">
        <f>Sectors_I!L44</f>
        <v>159.74841942348084</v>
      </c>
      <c r="M44" s="111">
        <f>Sectors_I!M44</f>
        <v>119.04</v>
      </c>
      <c r="N44" s="158">
        <f>Sectors_I!N44</f>
        <v>2264096.0142999999</v>
      </c>
      <c r="O44" s="158">
        <f>Sectors_I!O44</f>
        <v>230652.30024399998</v>
      </c>
      <c r="P44" s="158">
        <f>Sectors_I!P44</f>
        <v>2494748.3145439997</v>
      </c>
      <c r="Q44" s="158">
        <f>Sectors_I!Q44</f>
        <v>869508265.50271606</v>
      </c>
      <c r="R44" s="158">
        <f>Sectors_I!R44</f>
        <v>185840865.91413602</v>
      </c>
      <c r="S44" s="158">
        <f>Sectors_I!S44</f>
        <v>1055349131.4168521</v>
      </c>
      <c r="T44" s="158">
        <f>Sectors_I!T44</f>
        <v>20240165.06249284</v>
      </c>
      <c r="U44" s="158">
        <f>Sectors_I!U44</f>
        <v>6225886.2803000007</v>
      </c>
      <c r="V44" s="158">
        <f>Sectors_I!V44</f>
        <v>26466051.342792839</v>
      </c>
      <c r="W44" s="158">
        <f>Sectors_I!W44</f>
        <v>3962207.5699</v>
      </c>
      <c r="X44" s="158">
        <f>Sectors_I!X44</f>
        <v>659366.30214399996</v>
      </c>
      <c r="Y44" s="158">
        <f>Sectors_I!Y44</f>
        <v>4621573.8720439998</v>
      </c>
      <c r="Z44" s="158">
        <f>Sectors_I!Z44</f>
        <v>266185.0563</v>
      </c>
      <c r="AA44" s="158">
        <f>Sectors_I!AA44</f>
        <v>0</v>
      </c>
      <c r="AB44" s="158">
        <f>Sectors_I!AB44</f>
        <v>266185.0563</v>
      </c>
    </row>
    <row r="45" spans="1:28" x14ac:dyDescent="0.2">
      <c r="A45" s="99" t="s">
        <v>218</v>
      </c>
      <c r="B45" s="153">
        <f>Sectors_I!B45</f>
        <v>604754154.21405387</v>
      </c>
      <c r="C45" s="153">
        <f>Sectors_I!C45</f>
        <v>545582.73529083002</v>
      </c>
      <c r="D45" s="153">
        <f>Sectors_I!D45</f>
        <v>605299736.94934475</v>
      </c>
      <c r="E45" s="154">
        <f>Sectors_I!E45</f>
        <v>2064030.811</v>
      </c>
      <c r="F45" s="154">
        <f>Sectors_I!F45</f>
        <v>48798.1077</v>
      </c>
      <c r="G45" s="154">
        <f>Sectors_I!G45</f>
        <v>2112828.9186999998</v>
      </c>
      <c r="H45" s="106">
        <f>Sectors_I!H45</f>
        <v>0.191964</v>
      </c>
      <c r="I45" s="102">
        <f>Sectors_I!I45</f>
        <v>0.19196099999999999</v>
      </c>
      <c r="J45" s="106">
        <f>Sectors_I!J45</f>
        <v>0.19197</v>
      </c>
      <c r="K45" s="103">
        <f>Sectors_I!K45</f>
        <v>11.7949</v>
      </c>
      <c r="L45" s="103">
        <f>Sectors_I!L45</f>
        <v>148.905</v>
      </c>
      <c r="M45" s="103">
        <f>Sectors_I!M45</f>
        <v>11.9139</v>
      </c>
      <c r="N45" s="157">
        <f>Sectors_I!N45</f>
        <v>4144482.1422999999</v>
      </c>
      <c r="O45" s="157">
        <f>Sectors_I!O45</f>
        <v>49679.89374</v>
      </c>
      <c r="P45" s="157">
        <f>Sectors_I!P45</f>
        <v>4194162.0360400002</v>
      </c>
      <c r="Q45" s="157">
        <f>Sectors_I!Q45</f>
        <v>589295416.62145376</v>
      </c>
      <c r="R45" s="157">
        <f>Sectors_I!R45</f>
        <v>481825.96495083004</v>
      </c>
      <c r="S45" s="157">
        <f>Sectors_I!S45</f>
        <v>589777242.58640468</v>
      </c>
      <c r="T45" s="157">
        <f>Sectors_I!T45</f>
        <v>8436661.3465999998</v>
      </c>
      <c r="U45" s="157">
        <f>Sectors_I!U45</f>
        <v>2904.4641000000001</v>
      </c>
      <c r="V45" s="157">
        <f>Sectors_I!V45</f>
        <v>8439565.8106999993</v>
      </c>
      <c r="W45" s="157">
        <f>Sectors_I!W45</f>
        <v>7022076.2460000003</v>
      </c>
      <c r="X45" s="157">
        <f>Sectors_I!X45</f>
        <v>60852.306239999998</v>
      </c>
      <c r="Y45" s="157">
        <f>Sectors_I!Y45</f>
        <v>7082928.5522400001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8330947.0663999999</v>
      </c>
      <c r="C46" s="153">
        <f>Sectors_I!C46</f>
        <v>26484.6738</v>
      </c>
      <c r="D46" s="153">
        <f>Sectors_I!D46</f>
        <v>8357431.7401999999</v>
      </c>
      <c r="E46" s="154">
        <f>Sectors_I!E46</f>
        <v>210549.21703684001</v>
      </c>
      <c r="F46" s="154">
        <f>Sectors_I!F46</f>
        <v>61.68</v>
      </c>
      <c r="G46" s="154">
        <f>Sectors_I!G46</f>
        <v>210610.89703684</v>
      </c>
      <c r="H46" s="106">
        <f>Sectors_I!H46</f>
        <v>4.2525800000000002E-2</v>
      </c>
      <c r="I46" s="102">
        <f>Sectors_I!I46</f>
        <v>7.0000000000000007E-2</v>
      </c>
      <c r="J46" s="106">
        <f>Sectors_I!J46</f>
        <v>4.2517100000000002E-2</v>
      </c>
      <c r="K46" s="103">
        <f>Sectors_I!K46</f>
        <v>63.943899999999999</v>
      </c>
      <c r="L46" s="103">
        <f>Sectors_I!L46</f>
        <v>121.733</v>
      </c>
      <c r="M46" s="103">
        <f>Sectors_I!M46</f>
        <v>64.142600000000002</v>
      </c>
      <c r="N46" s="157">
        <f>Sectors_I!N46</f>
        <v>54774.19</v>
      </c>
      <c r="O46" s="157">
        <f>Sectors_I!O46</f>
        <v>0</v>
      </c>
      <c r="P46" s="157">
        <f>Sectors_I!P46</f>
        <v>54774.19</v>
      </c>
      <c r="Q46" s="157">
        <f>Sectors_I!Q46</f>
        <v>8146437.5963999992</v>
      </c>
      <c r="R46" s="157">
        <f>Sectors_I!R46</f>
        <v>26484.6738</v>
      </c>
      <c r="S46" s="157">
        <f>Sectors_I!S46</f>
        <v>8172922.2701999992</v>
      </c>
      <c r="T46" s="157">
        <f>Sectors_I!T46</f>
        <v>87461.32</v>
      </c>
      <c r="U46" s="157">
        <f>Sectors_I!U46</f>
        <v>0</v>
      </c>
      <c r="V46" s="157">
        <f>Sectors_I!V46</f>
        <v>87461.32</v>
      </c>
      <c r="W46" s="157">
        <f>Sectors_I!W46</f>
        <v>97048.15</v>
      </c>
      <c r="X46" s="157">
        <f>Sectors_I!X46</f>
        <v>0</v>
      </c>
      <c r="Y46" s="157">
        <f>Sectors_I!Y46</f>
        <v>97048.15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43403230783.006149</v>
      </c>
      <c r="C47" s="153">
        <f>Sectors_I!C47</f>
        <v>31510095150.43623</v>
      </c>
      <c r="D47" s="153">
        <f>Sectors_I!D47</f>
        <v>74913325933.442383</v>
      </c>
      <c r="E47" s="154">
        <f>Sectors_I!E47</f>
        <v>846387424.85417354</v>
      </c>
      <c r="F47" s="154">
        <f>Sectors_I!F47</f>
        <v>314368882.58307093</v>
      </c>
      <c r="G47" s="154">
        <f>Sectors_I!G47</f>
        <v>1160756307.4372447</v>
      </c>
      <c r="H47" s="106">
        <f>Sectors_I!H47</f>
        <v>0.15713299999999999</v>
      </c>
      <c r="I47" s="102">
        <f>Sectors_I!I47</f>
        <v>9.0191031957933709E-2</v>
      </c>
      <c r="J47" s="106">
        <f>Sectors_I!J47</f>
        <v>0.12156500000000001</v>
      </c>
      <c r="K47" s="103">
        <f>Sectors_I!K47</f>
        <v>82.010099999999994</v>
      </c>
      <c r="L47" s="103">
        <f>Sectors_I!L47</f>
        <v>91.811817678449572</v>
      </c>
      <c r="M47" s="103">
        <f>Sectors_I!M47</f>
        <v>85.090100000000007</v>
      </c>
      <c r="N47" s="157">
        <f>Sectors_I!N47</f>
        <v>602039948.58051836</v>
      </c>
      <c r="O47" s="157">
        <f>Sectors_I!O47</f>
        <v>584147427.99062884</v>
      </c>
      <c r="P47" s="157">
        <f>Sectors_I!P47</f>
        <v>1186187376.5711472</v>
      </c>
      <c r="Q47" s="157">
        <f>Sectors_I!Q47</f>
        <v>40479103532.422829</v>
      </c>
      <c r="R47" s="157">
        <f>Sectors_I!R47</f>
        <v>28389185225.888401</v>
      </c>
      <c r="S47" s="157">
        <f>Sectors_I!S47</f>
        <v>68868288758.311249</v>
      </c>
      <c r="T47" s="157">
        <f>Sectors_I!T47</f>
        <v>1870445389.0679369</v>
      </c>
      <c r="U47" s="157">
        <f>Sectors_I!U47</f>
        <v>2186576414.7832303</v>
      </c>
      <c r="V47" s="157">
        <f>Sectors_I!V47</f>
        <v>4057021803.8511672</v>
      </c>
      <c r="W47" s="157">
        <f>Sectors_I!W47</f>
        <v>989807540.50127804</v>
      </c>
      <c r="X47" s="157">
        <f>Sectors_I!X47</f>
        <v>892603269.83100271</v>
      </c>
      <c r="Y47" s="157">
        <f>Sectors_I!Y47</f>
        <v>1882410810.3322806</v>
      </c>
      <c r="Z47" s="157">
        <f>Sectors_I!Z47</f>
        <v>63874321.0141</v>
      </c>
      <c r="AA47" s="157">
        <f>Sectors_I!AA47</f>
        <v>41730239.933596</v>
      </c>
      <c r="AB47" s="157">
        <f>Sectors_I!AB47</f>
        <v>105604560.947696</v>
      </c>
    </row>
    <row r="48" spans="1:28" x14ac:dyDescent="0.2">
      <c r="A48" s="101" t="s">
        <v>220</v>
      </c>
      <c r="B48" s="153">
        <f>Sectors_I!B48</f>
        <v>8107690450.8760834</v>
      </c>
      <c r="C48" s="153">
        <f>Sectors_I!C48</f>
        <v>18694028484.033859</v>
      </c>
      <c r="D48" s="153">
        <f>Sectors_I!D48</f>
        <v>26801718934.909943</v>
      </c>
      <c r="E48" s="154">
        <f>Sectors_I!E48</f>
        <v>128076084.8299042</v>
      </c>
      <c r="F48" s="154">
        <f>Sectors_I!F48</f>
        <v>171170631.72866002</v>
      </c>
      <c r="G48" s="154">
        <f>Sectors_I!G48</f>
        <v>299246716.55856419</v>
      </c>
      <c r="H48" s="106">
        <f>Sectors_I!H48</f>
        <v>0.13109299999999999</v>
      </c>
      <c r="I48" s="102">
        <f>Sectors_I!I48</f>
        <v>9.4022661791577727E-2</v>
      </c>
      <c r="J48" s="106">
        <f>Sectors_I!J48</f>
        <v>0.105188</v>
      </c>
      <c r="K48" s="103">
        <f>Sectors_I!K48</f>
        <v>55.215299999999999</v>
      </c>
      <c r="L48" s="103">
        <f>Sectors_I!L48</f>
        <v>77.791190683079734</v>
      </c>
      <c r="M48" s="103">
        <f>Sectors_I!M48</f>
        <v>70.980500000000006</v>
      </c>
      <c r="N48" s="157">
        <f>Sectors_I!N48</f>
        <v>100102801.4015</v>
      </c>
      <c r="O48" s="157">
        <f>Sectors_I!O48</f>
        <v>248812390.38001701</v>
      </c>
      <c r="P48" s="157">
        <f>Sectors_I!P48</f>
        <v>348915191.78151703</v>
      </c>
      <c r="Q48" s="157">
        <f>Sectors_I!Q48</f>
        <v>7532196997.8586397</v>
      </c>
      <c r="R48" s="157">
        <f>Sectors_I!R48</f>
        <v>16601342796.355467</v>
      </c>
      <c r="S48" s="157">
        <f>Sectors_I!S48</f>
        <v>24133539794.214104</v>
      </c>
      <c r="T48" s="157">
        <f>Sectors_I!T48</f>
        <v>340323012.07625425</v>
      </c>
      <c r="U48" s="157">
        <f>Sectors_I!U48</f>
        <v>1682868560.5919657</v>
      </c>
      <c r="V48" s="157">
        <f>Sectors_I!V48</f>
        <v>2023191572.66822</v>
      </c>
      <c r="W48" s="157">
        <f>Sectors_I!W48</f>
        <v>229451981.40118951</v>
      </c>
      <c r="X48" s="157">
        <f>Sectors_I!X48</f>
        <v>398426886.92602789</v>
      </c>
      <c r="Y48" s="157">
        <f>Sectors_I!Y48</f>
        <v>627878868.32721734</v>
      </c>
      <c r="Z48" s="157">
        <f>Sectors_I!Z48</f>
        <v>5718459.54</v>
      </c>
      <c r="AA48" s="157">
        <f>Sectors_I!AA48</f>
        <v>11390240.160399999</v>
      </c>
      <c r="AB48" s="157">
        <f>Sectors_I!AB48</f>
        <v>17108699.700399999</v>
      </c>
    </row>
    <row r="49" spans="1:28" x14ac:dyDescent="0.2">
      <c r="A49" s="101" t="s">
        <v>221</v>
      </c>
      <c r="B49" s="153">
        <f>Sectors_I!B49</f>
        <v>4284140134.2640486</v>
      </c>
      <c r="C49" s="153">
        <f>Sectors_I!C49</f>
        <v>6395846225.9956493</v>
      </c>
      <c r="D49" s="153">
        <f>Sectors_I!D49</f>
        <v>10679986360.259697</v>
      </c>
      <c r="E49" s="154">
        <f>Sectors_I!E49</f>
        <v>94500891.865147829</v>
      </c>
      <c r="F49" s="154">
        <f>Sectors_I!F49</f>
        <v>98952610.415408164</v>
      </c>
      <c r="G49" s="154">
        <f>Sectors_I!G49</f>
        <v>193453502.28055599</v>
      </c>
      <c r="H49" s="106">
        <f>Sectors_I!H49</f>
        <v>0.133574</v>
      </c>
      <c r="I49" s="102">
        <f>Sectors_I!I49</f>
        <v>8.2450270661680244E-2</v>
      </c>
      <c r="J49" s="106">
        <f>Sectors_I!J49</f>
        <v>0.102967</v>
      </c>
      <c r="K49" s="103">
        <f>Sectors_I!K49</f>
        <v>75.858599999999996</v>
      </c>
      <c r="L49" s="103">
        <f>Sectors_I!L49</f>
        <v>92.143689687438467</v>
      </c>
      <c r="M49" s="103">
        <f>Sectors_I!M49</f>
        <v>85.642899999999997</v>
      </c>
      <c r="N49" s="157">
        <f>Sectors_I!N49</f>
        <v>137089863.88000521</v>
      </c>
      <c r="O49" s="157">
        <f>Sectors_I!O49</f>
        <v>263405427.29843569</v>
      </c>
      <c r="P49" s="157">
        <f>Sectors_I!P49</f>
        <v>400495291.17844093</v>
      </c>
      <c r="Q49" s="157">
        <f>Sectors_I!Q49</f>
        <v>3845521627.9962707</v>
      </c>
      <c r="R49" s="157">
        <f>Sectors_I!R49</f>
        <v>5695536112.7060823</v>
      </c>
      <c r="S49" s="157">
        <f>Sectors_I!S49</f>
        <v>9541057740.7023506</v>
      </c>
      <c r="T49" s="157">
        <f>Sectors_I!T49</f>
        <v>227313743.11747268</v>
      </c>
      <c r="U49" s="157">
        <f>Sectors_I!U49</f>
        <v>310244569.48204648</v>
      </c>
      <c r="V49" s="157">
        <f>Sectors_I!V49</f>
        <v>537558312.59951913</v>
      </c>
      <c r="W49" s="157">
        <f>Sectors_I!W49</f>
        <v>204173875.64260522</v>
      </c>
      <c r="X49" s="157">
        <f>Sectors_I!X49</f>
        <v>377374213.52512455</v>
      </c>
      <c r="Y49" s="157">
        <f>Sectors_I!Y49</f>
        <v>581548089.16772974</v>
      </c>
      <c r="Z49" s="157">
        <f>Sectors_I!Z49</f>
        <v>7130887.5077</v>
      </c>
      <c r="AA49" s="157">
        <f>Sectors_I!AA49</f>
        <v>12691330.282396</v>
      </c>
      <c r="AB49" s="157">
        <f>Sectors_I!AB49</f>
        <v>19822217.790096</v>
      </c>
    </row>
    <row r="50" spans="1:28" x14ac:dyDescent="0.2">
      <c r="A50" s="101" t="s">
        <v>222</v>
      </c>
      <c r="B50" s="153">
        <f>Sectors_I!B50</f>
        <v>8357814592.302824</v>
      </c>
      <c r="C50" s="153">
        <f>Sectors_I!C50</f>
        <v>1226350909.8960943</v>
      </c>
      <c r="D50" s="153">
        <f>Sectors_I!D50</f>
        <v>9584165502.1989174</v>
      </c>
      <c r="E50" s="154">
        <f>Sectors_I!E50</f>
        <v>193428023.7167263</v>
      </c>
      <c r="F50" s="154">
        <f>Sectors_I!F50</f>
        <v>15554597.437437819</v>
      </c>
      <c r="G50" s="154">
        <f>Sectors_I!G50</f>
        <v>208982621.15416411</v>
      </c>
      <c r="H50" s="106">
        <f>Sectors_I!H50</f>
        <v>0.16450100000000001</v>
      </c>
      <c r="I50" s="102">
        <f>Sectors_I!I50</f>
        <v>8.0271130626755685E-2</v>
      </c>
      <c r="J50" s="106">
        <f>Sectors_I!J50</f>
        <v>0.143705</v>
      </c>
      <c r="K50" s="103">
        <f>Sectors_I!K50</f>
        <v>65.650800000000004</v>
      </c>
      <c r="L50" s="103">
        <f>Sectors_I!L50</f>
        <v>104.48202135616825</v>
      </c>
      <c r="M50" s="103">
        <f>Sectors_I!M50</f>
        <v>66.331199999999995</v>
      </c>
      <c r="N50" s="157">
        <f>Sectors_I!N50</f>
        <v>150698778.22627556</v>
      </c>
      <c r="O50" s="157">
        <f>Sectors_I!O50</f>
        <v>27412007.811360121</v>
      </c>
      <c r="P50" s="157">
        <f>Sectors_I!P50</f>
        <v>178110786.03763568</v>
      </c>
      <c r="Q50" s="157">
        <f>Sectors_I!Q50</f>
        <v>7785220914.4583788</v>
      </c>
      <c r="R50" s="157">
        <f>Sectors_I!R50</f>
        <v>1117423984.8853199</v>
      </c>
      <c r="S50" s="157">
        <f>Sectors_I!S50</f>
        <v>8902644899.3436985</v>
      </c>
      <c r="T50" s="157">
        <f>Sectors_I!T50</f>
        <v>368433149.86621881</v>
      </c>
      <c r="U50" s="157">
        <f>Sectors_I!U50</f>
        <v>64048313.844024077</v>
      </c>
      <c r="V50" s="157">
        <f>Sectors_I!V50</f>
        <v>432481463.71024287</v>
      </c>
      <c r="W50" s="157">
        <f>Sectors_I!W50</f>
        <v>196899363.37692657</v>
      </c>
      <c r="X50" s="157">
        <f>Sectors_I!X50</f>
        <v>41477199.121050119</v>
      </c>
      <c r="Y50" s="157">
        <f>Sectors_I!Y50</f>
        <v>238376562.49797669</v>
      </c>
      <c r="Z50" s="157">
        <f>Sectors_I!Z50</f>
        <v>7261164.6013000002</v>
      </c>
      <c r="AA50" s="157">
        <f>Sectors_I!AA50</f>
        <v>3401412.0456999997</v>
      </c>
      <c r="AB50" s="157">
        <f>Sectors_I!AB50</f>
        <v>10662576.647</v>
      </c>
    </row>
    <row r="51" spans="1:28" x14ac:dyDescent="0.2">
      <c r="A51" s="101" t="s">
        <v>223</v>
      </c>
      <c r="B51" s="153">
        <f>Sectors_I!B51</f>
        <v>22653585605.562386</v>
      </c>
      <c r="C51" s="153">
        <f>Sectors_I!C51</f>
        <v>5193869530.5102358</v>
      </c>
      <c r="D51" s="153">
        <f>Sectors_I!D51</f>
        <v>27847455136.07262</v>
      </c>
      <c r="E51" s="154">
        <f>Sectors_I!E51</f>
        <v>430291475.38249546</v>
      </c>
      <c r="F51" s="154">
        <f>Sectors_I!F51</f>
        <v>28691043.001265019</v>
      </c>
      <c r="G51" s="154">
        <f>Sectors_I!G51</f>
        <v>458982518.38376051</v>
      </c>
      <c r="H51" s="106">
        <f>Sectors_I!H51</f>
        <v>0.155393</v>
      </c>
      <c r="I51" s="102">
        <f>Sectors_I!I51</f>
        <v>7.387748072417151E-2</v>
      </c>
      <c r="J51" s="106">
        <f>Sectors_I!J51</f>
        <v>0.13668</v>
      </c>
      <c r="K51" s="103">
        <f>Sectors_I!K51</f>
        <v>97.1905</v>
      </c>
      <c r="L51" s="103">
        <f>Sectors_I!L51</f>
        <v>139.17690567968523</v>
      </c>
      <c r="M51" s="103">
        <f>Sectors_I!M51</f>
        <v>104.812</v>
      </c>
      <c r="N51" s="157">
        <f>Sectors_I!N51</f>
        <v>214148505.08273757</v>
      </c>
      <c r="O51" s="157">
        <f>Sectors_I!O51</f>
        <v>44517602.500716001</v>
      </c>
      <c r="P51" s="157">
        <f>Sectors_I!P51</f>
        <v>258666107.58345357</v>
      </c>
      <c r="Q51" s="157">
        <f>Sectors_I!Q51</f>
        <v>21316163992.088737</v>
      </c>
      <c r="R51" s="157">
        <f>Sectors_I!R51</f>
        <v>4974882331.941041</v>
      </c>
      <c r="S51" s="157">
        <f>Sectors_I!S51</f>
        <v>26291046324.029778</v>
      </c>
      <c r="T51" s="157">
        <f>Sectors_I!T51</f>
        <v>934375484.02799082</v>
      </c>
      <c r="U51" s="157">
        <f>Sectors_I!U51</f>
        <v>129414970.86519429</v>
      </c>
      <c r="V51" s="157">
        <f>Sectors_I!V51</f>
        <v>1063790454.8931851</v>
      </c>
      <c r="W51" s="157">
        <f>Sectors_I!W51</f>
        <v>359282320.08055675</v>
      </c>
      <c r="X51" s="157">
        <f>Sectors_I!X51</f>
        <v>75324970.258900166</v>
      </c>
      <c r="Y51" s="157">
        <f>Sectors_I!Y51</f>
        <v>434607290.33945692</v>
      </c>
      <c r="Z51" s="157">
        <f>Sectors_I!Z51</f>
        <v>43763809.365100004</v>
      </c>
      <c r="AA51" s="157">
        <f>Sectors_I!AA51</f>
        <v>14247257.445100002</v>
      </c>
      <c r="AB51" s="157">
        <f>Sectors_I!AB51</f>
        <v>58011066.810200006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46112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336214</v>
      </c>
      <c r="D7" s="172">
        <v>7.7343508633661351E-2</v>
      </c>
      <c r="E7" s="171">
        <v>1008006485.452806</v>
      </c>
      <c r="F7" s="172">
        <v>1.3491996348682634E-2</v>
      </c>
    </row>
    <row r="8" spans="1:6" x14ac:dyDescent="0.2">
      <c r="B8" s="170" t="s">
        <v>297</v>
      </c>
      <c r="C8" s="171">
        <v>50049</v>
      </c>
      <c r="D8" s="172">
        <v>1.1513465502736717E-2</v>
      </c>
      <c r="E8" s="171">
        <v>847231379.87332821</v>
      </c>
      <c r="F8" s="172">
        <v>1.1340048748402099E-2</v>
      </c>
    </row>
    <row r="9" spans="1:6" x14ac:dyDescent="0.2">
      <c r="B9" s="170" t="s">
        <v>298</v>
      </c>
      <c r="C9" s="171">
        <v>393545</v>
      </c>
      <c r="D9" s="172">
        <v>9.0532613664099607E-2</v>
      </c>
      <c r="E9" s="171">
        <v>1387673787.0443962</v>
      </c>
      <c r="F9" s="172">
        <v>1.8573778976784337E-2</v>
      </c>
    </row>
    <row r="10" spans="1:6" x14ac:dyDescent="0.2">
      <c r="B10" s="170" t="s">
        <v>299</v>
      </c>
      <c r="C10" s="171">
        <v>719953</v>
      </c>
      <c r="D10" s="172">
        <v>0.16562077222505558</v>
      </c>
      <c r="E10" s="171">
        <v>4801470845.9341469</v>
      </c>
      <c r="F10" s="172">
        <v>6.4266875319308289E-2</v>
      </c>
    </row>
    <row r="11" spans="1:6" x14ac:dyDescent="0.2">
      <c r="B11" s="170" t="s">
        <v>300</v>
      </c>
      <c r="C11" s="171">
        <v>662292</v>
      </c>
      <c r="D11" s="172">
        <v>0.15235621280622003</v>
      </c>
      <c r="E11" s="171">
        <v>5624919248.1751022</v>
      </c>
      <c r="F11" s="172">
        <v>7.5288592933925438E-2</v>
      </c>
    </row>
    <row r="12" spans="1:6" x14ac:dyDescent="0.2">
      <c r="B12" s="170" t="s">
        <v>301</v>
      </c>
      <c r="C12" s="171">
        <v>1578285</v>
      </c>
      <c r="D12" s="172">
        <v>0.36307478473070032</v>
      </c>
      <c r="E12" s="171">
        <v>21885725648.522545</v>
      </c>
      <c r="F12" s="172">
        <v>0.29293673681622451</v>
      </c>
    </row>
    <row r="13" spans="1:6" x14ac:dyDescent="0.2">
      <c r="B13" s="170" t="s">
        <v>302</v>
      </c>
      <c r="C13" s="171">
        <v>163189</v>
      </c>
      <c r="D13" s="172">
        <v>3.7540628622472018E-2</v>
      </c>
      <c r="E13" s="171">
        <v>13804606655.252792</v>
      </c>
      <c r="F13" s="172">
        <v>0.18477232565027066</v>
      </c>
    </row>
    <row r="14" spans="1:6" x14ac:dyDescent="0.2">
      <c r="B14" s="170" t="s">
        <v>303</v>
      </c>
      <c r="C14" s="171">
        <v>443472</v>
      </c>
      <c r="D14" s="172">
        <v>0.10201801381505439</v>
      </c>
      <c r="E14" s="171">
        <v>25351806673.728489</v>
      </c>
      <c r="F14" s="172">
        <v>0.33932964520640196</v>
      </c>
    </row>
    <row r="15" spans="1:6" x14ac:dyDescent="0.2">
      <c r="B15" s="170" t="s">
        <v>66</v>
      </c>
      <c r="C15" s="171">
        <v>4346999</v>
      </c>
      <c r="D15" s="172">
        <v>1</v>
      </c>
      <c r="E15" s="171">
        <v>74711440723.983612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1668830</v>
      </c>
      <c r="D20" s="172">
        <v>0.38390393004461237</v>
      </c>
      <c r="E20" s="171">
        <v>670112003.80027282</v>
      </c>
      <c r="F20" s="172">
        <v>8.9693358513455411E-3</v>
      </c>
    </row>
    <row r="21" spans="2:6" x14ac:dyDescent="0.2">
      <c r="B21" s="170" t="s">
        <v>330</v>
      </c>
      <c r="C21" s="171">
        <v>636798</v>
      </c>
      <c r="D21" s="172">
        <v>0.14649140706036509</v>
      </c>
      <c r="E21" s="171">
        <v>665016856.71182728</v>
      </c>
      <c r="F21" s="172">
        <v>8.9011381691832953E-3</v>
      </c>
    </row>
    <row r="22" spans="2:6" x14ac:dyDescent="0.2">
      <c r="B22" s="170" t="s">
        <v>331</v>
      </c>
      <c r="C22" s="171">
        <v>1541175</v>
      </c>
      <c r="D22" s="172">
        <v>0.35453769370547361</v>
      </c>
      <c r="E22" s="171">
        <v>7823270844.3825579</v>
      </c>
      <c r="F22" s="172">
        <v>0.10471315729515096</v>
      </c>
    </row>
    <row r="23" spans="2:6" x14ac:dyDescent="0.2">
      <c r="B23" s="170" t="s">
        <v>332</v>
      </c>
      <c r="C23" s="171">
        <v>261656</v>
      </c>
      <c r="D23" s="172">
        <v>6.0192330387009524E-2</v>
      </c>
      <c r="E23" s="171">
        <v>6375059604.1775255</v>
      </c>
      <c r="F23" s="172">
        <v>8.5329094745266981E-2</v>
      </c>
    </row>
    <row r="24" spans="2:6" x14ac:dyDescent="0.2">
      <c r="B24" s="170" t="s">
        <v>333</v>
      </c>
      <c r="C24" s="171">
        <v>108964</v>
      </c>
      <c r="D24" s="172">
        <v>2.5066488398087967E-2</v>
      </c>
      <c r="E24" s="171">
        <v>5995244785.9049549</v>
      </c>
      <c r="F24" s="172">
        <v>8.0245337631404234E-2</v>
      </c>
    </row>
    <row r="25" spans="2:6" x14ac:dyDescent="0.2">
      <c r="B25" s="170" t="s">
        <v>334</v>
      </c>
      <c r="C25" s="171">
        <v>110520</v>
      </c>
      <c r="D25" s="172">
        <v>2.5424436490553599E-2</v>
      </c>
      <c r="E25" s="171">
        <v>16276902197.576662</v>
      </c>
      <c r="F25" s="172">
        <v>0.21786358340341361</v>
      </c>
    </row>
    <row r="26" spans="2:6" x14ac:dyDescent="0.2">
      <c r="B26" s="170" t="s">
        <v>335</v>
      </c>
      <c r="C26" s="171">
        <v>9659</v>
      </c>
      <c r="D26" s="172">
        <v>2.2219926896693558E-3</v>
      </c>
      <c r="E26" s="171">
        <v>5135476023.3526306</v>
      </c>
      <c r="F26" s="172">
        <v>6.873747813613397E-2</v>
      </c>
    </row>
    <row r="27" spans="2:6" x14ac:dyDescent="0.2">
      <c r="B27" s="170" t="s">
        <v>336</v>
      </c>
      <c r="C27" s="171">
        <v>4603</v>
      </c>
      <c r="D27" s="172">
        <v>1.0588914329172838E-3</v>
      </c>
      <c r="E27" s="171">
        <v>4816006836.7863312</v>
      </c>
      <c r="F27" s="172">
        <v>6.4461437097890831E-2</v>
      </c>
    </row>
    <row r="28" spans="2:6" x14ac:dyDescent="0.2">
      <c r="B28" s="170" t="s">
        <v>337</v>
      </c>
      <c r="C28" s="171">
        <v>2820</v>
      </c>
      <c r="D28" s="172">
        <v>6.4872340665364774E-4</v>
      </c>
      <c r="E28" s="171">
        <v>6405014423.7226353</v>
      </c>
      <c r="F28" s="172">
        <v>8.5730034939358199E-2</v>
      </c>
    </row>
    <row r="29" spans="2:6" x14ac:dyDescent="0.2">
      <c r="B29" s="170" t="s">
        <v>338</v>
      </c>
      <c r="C29" s="171">
        <v>1974</v>
      </c>
      <c r="D29" s="172">
        <v>4.5410638465755339E-4</v>
      </c>
      <c r="E29" s="171">
        <v>20549337148.568211</v>
      </c>
      <c r="F29" s="172">
        <v>0.27504940273085215</v>
      </c>
    </row>
    <row r="30" spans="2:6" x14ac:dyDescent="0.2">
      <c r="B30" s="170" t="s">
        <v>66</v>
      </c>
      <c r="C30" s="171">
        <v>4346999</v>
      </c>
      <c r="D30" s="172">
        <v>1</v>
      </c>
      <c r="E30" s="171">
        <v>74711440724.983627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583650</v>
      </c>
      <c r="D35" s="172">
        <v>0.13426504123879485</v>
      </c>
      <c r="E35" s="171">
        <v>1056596203.9530753</v>
      </c>
      <c r="F35" s="172">
        <v>1.4142361513847049E-2</v>
      </c>
    </row>
    <row r="36" spans="2:6" x14ac:dyDescent="0.2">
      <c r="B36" s="170" t="s">
        <v>341</v>
      </c>
      <c r="C36" s="171">
        <v>278394</v>
      </c>
      <c r="D36" s="172">
        <v>6.4042802862388518E-2</v>
      </c>
      <c r="E36" s="171">
        <v>24649570143.787968</v>
      </c>
      <c r="F36" s="172">
        <v>0.32993032800055583</v>
      </c>
    </row>
    <row r="37" spans="2:6" x14ac:dyDescent="0.2">
      <c r="B37" s="170" t="s">
        <v>342</v>
      </c>
      <c r="C37" s="171">
        <v>954455</v>
      </c>
      <c r="D37" s="172">
        <v>0.21956641811971891</v>
      </c>
      <c r="E37" s="171">
        <v>36213765496.866898</v>
      </c>
      <c r="F37" s="172">
        <v>0.48471512723428051</v>
      </c>
    </row>
    <row r="38" spans="2:6" x14ac:dyDescent="0.2">
      <c r="B38" s="170" t="s">
        <v>343</v>
      </c>
      <c r="C38" s="171">
        <v>681724</v>
      </c>
      <c r="D38" s="172">
        <v>0.15682635307714587</v>
      </c>
      <c r="E38" s="171">
        <v>7355538305.2009764</v>
      </c>
      <c r="F38" s="172">
        <v>9.8452636354277423E-2</v>
      </c>
    </row>
    <row r="39" spans="2:6" x14ac:dyDescent="0.2">
      <c r="B39" s="170" t="s">
        <v>344</v>
      </c>
      <c r="C39" s="171">
        <v>779199</v>
      </c>
      <c r="D39" s="172">
        <v>0.17924986870252327</v>
      </c>
      <c r="E39" s="171">
        <v>2567334122.8951287</v>
      </c>
      <c r="F39" s="172">
        <v>3.4363333085030506E-2</v>
      </c>
    </row>
    <row r="40" spans="2:6" x14ac:dyDescent="0.2">
      <c r="B40" s="170" t="s">
        <v>345</v>
      </c>
      <c r="C40" s="171">
        <v>436041</v>
      </c>
      <c r="D40" s="172">
        <v>0.10030851168817845</v>
      </c>
      <c r="E40" s="171">
        <v>1526785851.204</v>
      </c>
      <c r="F40" s="172">
        <v>2.0435770430718495E-2</v>
      </c>
    </row>
    <row r="41" spans="2:6" x14ac:dyDescent="0.2">
      <c r="B41" s="170" t="s">
        <v>346</v>
      </c>
      <c r="C41" s="171">
        <v>225376</v>
      </c>
      <c r="D41" s="172">
        <v>5.1846342729777485E-2</v>
      </c>
      <c r="E41" s="171">
        <v>536827662.8085556</v>
      </c>
      <c r="F41" s="172">
        <v>7.1853474862657706E-3</v>
      </c>
    </row>
    <row r="42" spans="2:6" x14ac:dyDescent="0.2">
      <c r="B42" s="170" t="s">
        <v>347</v>
      </c>
      <c r="C42" s="171">
        <v>333918</v>
      </c>
      <c r="D42" s="172">
        <v>7.6815752660628636E-2</v>
      </c>
      <c r="E42" s="171">
        <v>498024684.29195523</v>
      </c>
      <c r="F42" s="172">
        <v>6.6659761806121083E-3</v>
      </c>
    </row>
    <row r="43" spans="2:6" x14ac:dyDescent="0.2">
      <c r="B43" s="170" t="s">
        <v>348</v>
      </c>
      <c r="C43" s="171">
        <v>29718</v>
      </c>
      <c r="D43" s="172">
        <v>6.8364404960755687E-3</v>
      </c>
      <c r="E43" s="171">
        <v>233982297.19614401</v>
      </c>
      <c r="F43" s="172">
        <v>3.1318134803134589E-3</v>
      </c>
    </row>
    <row r="44" spans="2:6" x14ac:dyDescent="0.2">
      <c r="B44" s="170" t="s">
        <v>349</v>
      </c>
      <c r="C44" s="171">
        <v>44470</v>
      </c>
      <c r="D44" s="172">
        <v>1.023004606166231E-2</v>
      </c>
      <c r="E44" s="171">
        <v>72960088.4190799</v>
      </c>
      <c r="F44" s="172">
        <v>9.7655844554851321E-4</v>
      </c>
    </row>
    <row r="45" spans="2:6" x14ac:dyDescent="0.2">
      <c r="B45" s="170" t="s">
        <v>350</v>
      </c>
      <c r="C45" s="171">
        <v>54</v>
      </c>
      <c r="D45" s="172">
        <v>1.2422363106133671E-5</v>
      </c>
      <c r="E45" s="171">
        <v>55868.36</v>
      </c>
      <c r="F45" s="172">
        <v>7.4778855096174644E-7</v>
      </c>
    </row>
    <row r="46" spans="2:6" x14ac:dyDescent="0.2">
      <c r="B46" s="170" t="s">
        <v>66</v>
      </c>
      <c r="C46" s="171">
        <v>4346999</v>
      </c>
      <c r="D46" s="172">
        <v>1</v>
      </c>
      <c r="E46" s="171">
        <v>74711440724.983734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Props1.xml><?xml version="1.0" encoding="utf-8"?>
<ds:datastoreItem xmlns:ds="http://schemas.openxmlformats.org/officeDocument/2006/customXml" ds:itemID="{D4993B1F-015C-41F7-99E6-AD9C29FE498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2026-04-21T08:26:46Z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