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  <sheet name="წევრები და დეპოზიტები" sheetId="6" r:id="rId6"/>
  </sheets>
  <calcPr calcId="162913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3" i="6"/>
  <c r="H4" i="6"/>
  <c r="H5" i="6"/>
  <c r="H6" i="6"/>
  <c r="H7" i="6"/>
  <c r="H8" i="6"/>
  <c r="H9" i="6"/>
  <c r="H10" i="6"/>
  <c r="H11" i="6"/>
  <c r="H3" i="6"/>
  <c r="G12" i="6"/>
  <c r="F12" i="6"/>
  <c r="E12" i="6"/>
  <c r="D12" i="6"/>
  <c r="C12" i="6"/>
  <c r="H12" i="6" l="1"/>
  <c r="I12" i="6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<sst xmlns="http://schemas.openxmlformats.org/spreadsheetml/2006/main" count="275" uniqueCount="164">
  <si>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</si>
  <si>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</si>
  <si>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</si>
  <si>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</si>
  <si>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</si>
  <si>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</si>
  <si>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</si>
  <si>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</si>
  <si>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</si>
  <si>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</si>
  <si>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</si>
  <si>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</si>
  <si>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</si>
  <si>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</si>
  <si>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</si>
  <si>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</si>
  <si>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</si>
  <si>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</si>
  <si>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</si>
  <si>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</si>
  <si>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</si>
  <si>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</si>
  <si>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</si>
  <si>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</si>
  <si>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</si>
  <si>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</si>
  <si>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</si>
  <si>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</si>
  <si>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</si>
  <si>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</si>
  <si>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</si>
  <si>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</si>
  <si>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</si>
  <si>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</si>
  <si>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</si>
  <si>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</si>
  <si>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</si>
  <si>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</si>
  <si>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</si>
  <si>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</si>
  <si>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</si>
  <si>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</si>
  <si>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</si>
  <si>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</si>
  <si>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</si>
  <si>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</si>
  <si>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</si>
  <si>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</si>
  <si>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</si>
  <si>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</si>
  <si>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</si>
  <si>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</si>
  <si>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</si>
  <si>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</si>
  <si>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</si>
  <si>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</si>
  <si>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</si>
  <si>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</si>
  <si>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</si>
  <si>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</si>
  <si>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</si>
  <si>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</si>
  <si>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</si>
  <si>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</si>
  <si>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</si>
  <si>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</si>
  <si>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</si>
  <si>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</si>
  <si>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</si>
  <si>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</si>
  <si>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</si>
  <si>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</si>
  <si>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</si>
  <si>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</si>
  <si>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</si>
  <si>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</si>
  <si>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</si>
  <si>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</si>
  <si>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</si>
  <si>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</si>
  <si>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</si>
  <si>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</si>
  <si>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</si>
  <si>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</si>
  <si>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</si>
  <si>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</si>
  <si>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</si>
  <si>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</si>
  <si>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</si>
  <si>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</si>
  <si>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</si>
  <si>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</si>
  <si>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</si>
  <si>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</si>
  <si>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</si>
  <si>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</si>
  <si>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</si>
  <si>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</si>
  <si>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</si>
  <si>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</si>
  <si>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</si>
  <si>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</si>
  <si>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</si>
  <si>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</si>
  <si>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</si>
  <si>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</si>
  <si>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</si>
  <si>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</si>
  <si>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</si>
  <si>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</si>
  <si>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</si>
  <si>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</si>
  <si>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</si>
  <si>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</si>
  <si>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</si>
  <si>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</si>
  <si>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</si>
  <si>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</si>
  <si>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</si>
  <si>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</si>
  <si>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</si>
  <si>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</si>
  <si>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</si>
  <si>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</si>
  <si>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</si>
  <si>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</si>
  <si>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</si>
  <si>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</si>
  <si>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</si>
  <si>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</si>
  <si>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</si>
  <si>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</si>
  <si>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</si>
  <si>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</si>
  <si>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</si>
  <si>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</si>
  <si>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</si>
  <si>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</si>
  <si>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</si>
  <si>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</si>
  <si>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</si>
  <si>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</si>
  <si>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</si>
  <si>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</si>
  <si>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</si>
  <si>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</si>
  <si>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</si>
  <si>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NN</t>
  </si>
  <si>
    <t xml:space="preserve">დასახელება </t>
  </si>
  <si>
    <t>წერთა რაოდენობა</t>
  </si>
  <si>
    <t>ვადიანი დეპოზიტი</t>
  </si>
  <si>
    <t>მოთხოვნამდე  დეპოზიტი</t>
  </si>
  <si>
    <t>სულ  დეპოზიტი</t>
  </si>
  <si>
    <t>ერთეული</t>
  </si>
  <si>
    <t>ჯი ენ კაპიტალი</t>
  </si>
  <si>
    <t>მეორე სვირი</t>
  </si>
  <si>
    <t>მეჯინისწყალი</t>
  </si>
  <si>
    <t>ხუცუბანი</t>
  </si>
  <si>
    <t>მათხოჯი</t>
  </si>
  <si>
    <t>ლიხაური</t>
  </si>
  <si>
    <t>უნივერსი</t>
  </si>
  <si>
    <t>პირველი საკრედიტო</t>
  </si>
  <si>
    <t>ეთიკკაპიტალი</t>
  </si>
  <si>
    <t>I კვ. 2017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</si>
</sst>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20" fillId="0" borderId="0" xfId="1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center" vertical="top"/>
    </xf>
    <xf numFmtId="49" fontId="19" fillId="0" borderId="6" xfId="2" applyNumberFormat="1" applyFont="1" applyBorder="1" applyAlignment="1">
      <alignment horizontal="left"/>
    </xf>
    <xf numFmtId="165" fontId="19" fillId="0" borderId="7" xfId="3" applyNumberFormat="1" applyFont="1" applyBorder="1" applyAlignment="1">
      <alignment horizontal="left" vertical="top"/>
    </xf>
    <xf numFmtId="165" fontId="19" fillId="0" borderId="7" xfId="3" applyNumberFormat="1" applyFont="1" applyBorder="1" applyAlignment="1">
      <alignment horizontal="left"/>
    </xf>
    <xf numFmtId="49" fontId="19" fillId="0" borderId="4" xfId="2" applyNumberFormat="1" applyFont="1" applyBorder="1" applyAlignment="1">
      <alignment horizontal="left"/>
    </xf>
    <xf numFmtId="165" fontId="19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2" fillId="3" borderId="0" xfId="0" applyNumberFormat="1" applyFont="1" applyFill="1" applyBorder="1"/>
    <xf numFmtId="0" fontId="16" fillId="3" borderId="0" xfId="2" applyFont="1" applyFill="1" applyBorder="1" applyAlignment="1">
      <alignment horizontal="left" vertical="center" wrapText="1"/>
    </xf>
    <xf numFmtId="0" fontId="16" fillId="3" borderId="0" xfId="2" applyFont="1" applyFill="1" applyBorder="1" applyAlignment="1">
      <alignment vertical="center"/>
    </xf>
    <xf numFmtId="0" fontId="17" fillId="3" borderId="0" xfId="2" applyFont="1" applyFill="1" applyBorder="1" applyAlignment="1"/>
    <xf numFmtId="165" fontId="17" fillId="3" borderId="0" xfId="2" applyNumberFormat="1" applyFont="1" applyFill="1" applyBorder="1" applyAlignment="1"/>
    <xf numFmtId="165" fontId="19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Border="1" applyAlignment="1">
      <alignment vertical="top"/>
    </xf>
    <xf numFmtId="165" fontId="20" fillId="0" borderId="0" xfId="1" applyNumberFormat="1" applyFont="1" applyAlignment="1">
      <alignment horizontal="center" vertical="center" wrapText="1"/>
    </xf>
    <xf numFmtId="165" fontId="20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1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2" fillId="3" borderId="0" xfId="0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20" fillId="5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4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3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4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1" fillId="0" borderId="5" xfId="1" applyNumberFormat="1" applyFont="1" applyFill="1" applyBorder="1"/>
    <xf numFmtId="165" fontId="19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5" fillId="0" borderId="0" xfId="0" applyFont="1" applyFill="1" applyBorder="1" applyAlignment="1" applyProtection="1">
      <alignment horizontal="right" indent="1"/>
    </xf>
    <xf numFmtId="49" fontId="25" fillId="0" borderId="11" xfId="2" applyNumberFormat="1" applyFont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/>
    </xf>
    <xf numFmtId="0" fontId="26" fillId="3" borderId="0" xfId="2" applyFont="1" applyFill="1" applyBorder="1" applyAlignment="1">
      <alignment horizontal="left" vertical="center" wrapText="1"/>
    </xf>
    <xf numFmtId="165" fontId="27" fillId="3" borderId="0" xfId="0" applyNumberFormat="1" applyFont="1" applyFill="1" applyBorder="1"/>
    <xf numFmtId="0" fontId="26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6" fillId="3" borderId="0" xfId="2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horizontal="right" indent="1"/>
    </xf>
    <xf numFmtId="0" fontId="29" fillId="3" borderId="0" xfId="2" applyFont="1" applyFill="1" applyBorder="1" applyAlignment="1"/>
    <xf numFmtId="165" fontId="29" fillId="3" borderId="0" xfId="2" applyNumberFormat="1" applyFont="1" applyFill="1" applyBorder="1" applyAlignment="1"/>
    <xf numFmtId="0" fontId="25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8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0" fillId="0" borderId="19" xfId="0" applyFont="1" applyBorder="1" applyAlignment="1">
      <alignment horizontal="center" vertical="center"/>
    </xf>
    <xf numFmtId="0" fontId="31" fillId="0" borderId="21" xfId="0" applyFont="1" applyBorder="1"/>
    <xf numFmtId="0" fontId="31" fillId="0" borderId="22" xfId="0" applyFont="1" applyBorder="1"/>
    <xf numFmtId="0" fontId="31" fillId="0" borderId="24" xfId="0" applyFont="1" applyBorder="1"/>
    <xf numFmtId="0" fontId="31" fillId="0" borderId="25" xfId="0" applyFont="1" applyBorder="1"/>
    <xf numFmtId="0" fontId="31" fillId="0" borderId="27" xfId="0" applyFont="1" applyBorder="1"/>
    <xf numFmtId="0" fontId="31" fillId="0" borderId="28" xfId="0" applyFont="1" applyBorder="1"/>
    <xf numFmtId="0" fontId="30" fillId="0" borderId="30" xfId="0" applyFont="1" applyBorder="1"/>
    <xf numFmtId="0" fontId="31" fillId="0" borderId="31" xfId="0" applyFont="1" applyBorder="1"/>
    <xf numFmtId="0" fontId="31" fillId="0" borderId="15" xfId="0" applyFont="1" applyBorder="1"/>
    <xf numFmtId="0" fontId="31" fillId="0" borderId="18" xfId="0" applyFont="1" applyBorder="1"/>
    <xf numFmtId="165" fontId="30" fillId="0" borderId="20" xfId="1" applyNumberFormat="1" applyFont="1" applyBorder="1" applyAlignment="1">
      <alignment horizontal="center" vertical="center"/>
    </xf>
    <xf numFmtId="165" fontId="31" fillId="0" borderId="22" xfId="1" applyNumberFormat="1" applyFont="1" applyBorder="1"/>
    <xf numFmtId="165" fontId="31" fillId="0" borderId="25" xfId="1" applyNumberFormat="1" applyFont="1" applyBorder="1"/>
    <xf numFmtId="165" fontId="31" fillId="0" borderId="26" xfId="1" applyNumberFormat="1" applyFont="1" applyBorder="1"/>
    <xf numFmtId="165" fontId="31" fillId="0" borderId="29" xfId="1" applyNumberFormat="1" applyFont="1" applyBorder="1"/>
    <xf numFmtId="165" fontId="30" fillId="0" borderId="30" xfId="1" applyNumberFormat="1" applyFont="1" applyBorder="1"/>
    <xf numFmtId="165" fontId="0" fillId="0" borderId="0" xfId="1" applyNumberFormat="1" applyFont="1"/>
    <xf numFmtId="165" fontId="31" fillId="0" borderId="23" xfId="1" applyNumberFormat="1" applyFont="1" applyBorder="1"/>
    <xf numFmtId="165" fontId="31" fillId="0" borderId="8" xfId="1" applyNumberFormat="1" applyFont="1" applyBorder="1"/>
    <xf numFmtId="165" fontId="31" fillId="0" borderId="14" xfId="1" applyNumberFormat="1" applyFont="1" applyBorder="1"/>
    <xf numFmtId="165" fontId="31" fillId="0" borderId="32" xfId="1" applyNumberFormat="1" applyFont="1" applyBorder="1"/>
    <xf numFmtId="165" fontId="31" fillId="0" borderId="33" xfId="1" applyNumberFormat="1" applyFont="1" applyBorder="1"/>
    <xf numFmtId="165" fontId="31" fillId="0" borderId="21" xfId="1" applyNumberFormat="1" applyFont="1" applyBorder="1"/>
    <xf numFmtId="165" fontId="31" fillId="0" borderId="24" xfId="1" applyNumberFormat="1" applyFont="1" applyBorder="1"/>
    <xf numFmtId="165" fontId="31" fillId="0" borderId="27" xfId="1" applyNumberFormat="1" applyFont="1" applyBorder="1"/>
    <xf numFmtId="0" fontId="31" fillId="4" borderId="24" xfId="0" applyFont="1" applyFill="1" applyBorder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5" fillId="0" borderId="8" xfId="2" applyNumberFormat="1" applyFont="1" applyBorder="1" applyAlignment="1">
      <alignment horizontal="center" wrapText="1"/>
    </xf>
    <xf numFmtId="49" fontId="25" fillId="0" borderId="9" xfId="2" applyNumberFormat="1" applyFont="1" applyBorder="1" applyAlignment="1">
      <alignment horizontal="center" wrapText="1"/>
    </xf>
    <xf numFmtId="49" fontId="25" fillId="0" borderId="10" xfId="2" applyNumberFormat="1" applyFont="1" applyBorder="1" applyAlignment="1">
      <alignment horizontal="center" wrapText="1"/>
    </xf>
    <xf numFmtId="49" fontId="25" fillId="0" borderId="0" xfId="2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165" fontId="30" fillId="0" borderId="15" xfId="1" applyNumberFormat="1" applyFont="1" applyBorder="1" applyAlignment="1">
      <alignment horizontal="center" vertical="center" wrapText="1"/>
    </xf>
    <xf numFmtId="165" fontId="30" fillId="0" borderId="18" xfId="1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I42" sqref="I42"/>
    </sheetView>
  </sheetViews>
  <sheetFormatPr defaultColWidth="9.140625" defaultRowHeight="15" x14ac:dyDescent="0.25"/>
  <cols>
    <col min="1" max="1" width="3.7109375" style="57" customWidth="1"/>
    <col min="2" max="2" width="6.5703125" style="89" customWidth="1"/>
    <col min="3" max="3" width="54.28515625" style="57" customWidth="1"/>
    <col min="4" max="4" width="15.28515625" style="57" customWidth="1"/>
    <col min="5" max="5" width="1.28515625" style="58" customWidth="1"/>
    <col min="6" max="6" width="9.28515625" style="57" customWidth="1"/>
    <col min="7" max="7" width="11.5703125" style="57" bestFit="1" customWidth="1"/>
    <col min="8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163</v>
      </c>
    </row>
    <row r="3" spans="1:5" ht="36.75" customHeight="1" x14ac:dyDescent="0.3">
      <c r="A3" s="59"/>
      <c r="B3" s="132"/>
      <c r="C3" s="133"/>
    </row>
    <row r="4" spans="1:5" ht="48" customHeight="1" x14ac:dyDescent="0.25">
      <c r="A4" s="60"/>
      <c r="B4" s="61"/>
      <c r="C4" s="62" t="s">
        <v>3</v>
      </c>
      <c r="D4" s="64" t="s">
        <v>81</v>
      </c>
      <c r="E4" s="63"/>
    </row>
    <row r="5" spans="1:5" x14ac:dyDescent="0.25">
      <c r="A5" s="66"/>
      <c r="B5" s="67"/>
      <c r="C5" s="68" t="s">
        <v>4</v>
      </c>
      <c r="D5" s="70"/>
      <c r="E5" s="69"/>
    </row>
    <row r="6" spans="1:5" ht="15.75" x14ac:dyDescent="0.3">
      <c r="A6" s="71"/>
      <c r="B6" s="72">
        <v>1</v>
      </c>
      <c r="C6" s="75" t="s">
        <v>5</v>
      </c>
      <c r="D6" s="91">
        <v>515652</v>
      </c>
      <c r="E6" s="73"/>
    </row>
    <row r="7" spans="1:5" ht="15.75" x14ac:dyDescent="0.3">
      <c r="A7" s="71"/>
      <c r="B7" s="74">
        <v>2</v>
      </c>
      <c r="C7" s="77" t="s">
        <v>6</v>
      </c>
      <c r="D7" s="91">
        <v>0</v>
      </c>
      <c r="E7" s="73"/>
    </row>
    <row r="8" spans="1:5" ht="15.75" x14ac:dyDescent="0.3">
      <c r="A8" s="71"/>
      <c r="B8" s="74">
        <v>3</v>
      </c>
      <c r="C8" s="78" t="s">
        <v>7</v>
      </c>
      <c r="D8" s="91">
        <v>120223</v>
      </c>
      <c r="E8" s="73"/>
    </row>
    <row r="9" spans="1:5" ht="30" x14ac:dyDescent="0.3">
      <c r="A9" s="71"/>
      <c r="B9" s="76">
        <v>4</v>
      </c>
      <c r="C9" s="92" t="s">
        <v>8</v>
      </c>
      <c r="D9" s="91">
        <v>216533</v>
      </c>
      <c r="E9" s="73"/>
    </row>
    <row r="10" spans="1:5" ht="39.75" customHeight="1" x14ac:dyDescent="0.3">
      <c r="A10" s="71"/>
      <c r="B10" s="74">
        <v>5</v>
      </c>
      <c r="C10" s="78" t="s">
        <v>9</v>
      </c>
      <c r="D10" s="91">
        <v>6290834</v>
      </c>
      <c r="E10" s="73"/>
    </row>
    <row r="11" spans="1:5" ht="15.75" x14ac:dyDescent="0.3">
      <c r="A11" s="71"/>
      <c r="B11" s="74">
        <v>5.0999999999999996</v>
      </c>
      <c r="C11" s="92" t="s">
        <v>10</v>
      </c>
      <c r="D11" s="91">
        <v>380004</v>
      </c>
      <c r="E11" s="73"/>
    </row>
    <row r="12" spans="1:5" ht="15.75" x14ac:dyDescent="0.3">
      <c r="A12" s="71"/>
      <c r="B12" s="79">
        <v>6</v>
      </c>
      <c r="C12" s="80" t="s">
        <v>11</v>
      </c>
      <c r="D12" s="91">
        <v>5910830</v>
      </c>
      <c r="E12" s="73"/>
    </row>
    <row r="13" spans="1:5" ht="15.75" x14ac:dyDescent="0.3">
      <c r="A13" s="71"/>
      <c r="B13" s="74">
        <v>7</v>
      </c>
      <c r="C13" s="93" t="s">
        <v>12</v>
      </c>
      <c r="D13" s="91">
        <v>836632</v>
      </c>
      <c r="E13" s="73"/>
    </row>
    <row r="14" spans="1:5" ht="15.75" x14ac:dyDescent="0.3">
      <c r="A14" s="71"/>
      <c r="B14" s="74">
        <v>8</v>
      </c>
      <c r="C14" s="78" t="s">
        <v>13</v>
      </c>
      <c r="D14" s="91">
        <v>230712</v>
      </c>
      <c r="E14" s="73"/>
    </row>
    <row r="15" spans="1:5" ht="15.75" x14ac:dyDescent="0.3">
      <c r="A15" s="71"/>
      <c r="B15" s="74">
        <v>9</v>
      </c>
      <c r="C15" s="93" t="s">
        <v>14</v>
      </c>
      <c r="D15" s="91">
        <v>160233</v>
      </c>
      <c r="E15" s="73"/>
    </row>
    <row r="16" spans="1:5" ht="15.75" x14ac:dyDescent="0.3">
      <c r="A16" s="71"/>
      <c r="B16" s="74">
        <v>10</v>
      </c>
      <c r="C16" s="93" t="s">
        <v>146</v>
      </c>
      <c r="D16" s="91">
        <v>22867</v>
      </c>
      <c r="E16" s="73"/>
    </row>
    <row r="17" spans="1:5" ht="15.75" x14ac:dyDescent="0.3">
      <c r="A17" s="71"/>
      <c r="B17" s="74">
        <v>11</v>
      </c>
      <c r="C17" s="78" t="s">
        <v>15</v>
      </c>
      <c r="D17" s="91">
        <v>1119590</v>
      </c>
      <c r="E17" s="73"/>
    </row>
    <row r="18" spans="1:5" ht="15.75" x14ac:dyDescent="0.3">
      <c r="A18" s="81"/>
      <c r="B18" s="82">
        <v>12</v>
      </c>
      <c r="C18" s="94" t="s">
        <v>16</v>
      </c>
      <c r="D18" s="91">
        <v>9087538</v>
      </c>
      <c r="E18" s="84"/>
    </row>
    <row r="19" spans="1:5" ht="15.75" x14ac:dyDescent="0.3">
      <c r="A19" s="71"/>
      <c r="B19" s="86"/>
      <c r="C19" s="87" t="s">
        <v>17</v>
      </c>
      <c r="D19" s="91">
        <v>0</v>
      </c>
      <c r="E19" s="73"/>
    </row>
    <row r="20" spans="1:5" ht="15.75" x14ac:dyDescent="0.3">
      <c r="A20" s="71"/>
      <c r="B20" s="72">
        <v>13</v>
      </c>
      <c r="C20" s="75" t="s">
        <v>18</v>
      </c>
      <c r="D20" s="91">
        <v>241560</v>
      </c>
      <c r="E20" s="73"/>
    </row>
    <row r="21" spans="1:5" ht="15.75" x14ac:dyDescent="0.3">
      <c r="A21" s="71"/>
      <c r="B21" s="74">
        <v>14</v>
      </c>
      <c r="C21" s="77" t="s">
        <v>19</v>
      </c>
      <c r="D21" s="91">
        <v>208901</v>
      </c>
      <c r="E21" s="73"/>
    </row>
    <row r="22" spans="1:5" ht="15.75" x14ac:dyDescent="0.3">
      <c r="A22" s="71"/>
      <c r="B22" s="74">
        <v>15</v>
      </c>
      <c r="C22" s="77" t="s">
        <v>20</v>
      </c>
      <c r="D22" s="91">
        <v>5689680</v>
      </c>
      <c r="E22" s="73"/>
    </row>
    <row r="23" spans="1:5" ht="15.75" x14ac:dyDescent="0.3">
      <c r="A23" s="71"/>
      <c r="B23" s="74">
        <v>16</v>
      </c>
      <c r="C23" s="77" t="s">
        <v>21</v>
      </c>
      <c r="D23" s="91">
        <v>706582</v>
      </c>
      <c r="E23" s="73"/>
    </row>
    <row r="24" spans="1:5" ht="15.75" x14ac:dyDescent="0.3">
      <c r="A24" s="71"/>
      <c r="B24" s="74">
        <v>17</v>
      </c>
      <c r="C24" s="77" t="s">
        <v>22</v>
      </c>
      <c r="D24" s="91">
        <v>276189</v>
      </c>
      <c r="E24" s="73"/>
    </row>
    <row r="25" spans="1:5" ht="15.75" x14ac:dyDescent="0.3">
      <c r="A25" s="71"/>
      <c r="B25" s="74">
        <v>18</v>
      </c>
      <c r="C25" s="77" t="s">
        <v>23</v>
      </c>
      <c r="D25" s="91">
        <v>40933</v>
      </c>
      <c r="E25" s="73"/>
    </row>
    <row r="26" spans="1:5" ht="15.75" x14ac:dyDescent="0.3">
      <c r="A26" s="71"/>
      <c r="B26" s="82">
        <v>19</v>
      </c>
      <c r="C26" s="85" t="s">
        <v>24</v>
      </c>
      <c r="D26" s="91">
        <v>7163845</v>
      </c>
      <c r="E26" s="73"/>
    </row>
    <row r="27" spans="1:5" ht="15.75" x14ac:dyDescent="0.3">
      <c r="A27" s="71"/>
      <c r="B27" s="86"/>
      <c r="C27" s="87" t="s">
        <v>25</v>
      </c>
      <c r="D27" s="91">
        <v>0</v>
      </c>
      <c r="E27" s="73"/>
    </row>
    <row r="28" spans="1:5" ht="15.75" x14ac:dyDescent="0.3">
      <c r="A28" s="71"/>
      <c r="B28" s="72">
        <v>20</v>
      </c>
      <c r="C28" s="75" t="s">
        <v>26</v>
      </c>
      <c r="D28" s="91">
        <v>1162709</v>
      </c>
      <c r="E28" s="73"/>
    </row>
    <row r="29" spans="1:5" ht="15.75" x14ac:dyDescent="0.3">
      <c r="A29" s="71"/>
      <c r="B29" s="74">
        <v>21</v>
      </c>
      <c r="C29" s="77" t="s">
        <v>27</v>
      </c>
      <c r="D29" s="91">
        <v>0</v>
      </c>
      <c r="E29" s="73"/>
    </row>
    <row r="30" spans="1:5" ht="15.75" x14ac:dyDescent="0.3">
      <c r="A30" s="71"/>
      <c r="B30" s="74">
        <v>22</v>
      </c>
      <c r="C30" s="77" t="s">
        <v>28</v>
      </c>
      <c r="D30" s="91">
        <v>222369</v>
      </c>
      <c r="E30" s="73"/>
    </row>
    <row r="31" spans="1:5" ht="15.75" x14ac:dyDescent="0.3">
      <c r="A31" s="71"/>
      <c r="B31" s="74">
        <v>23</v>
      </c>
      <c r="C31" s="77" t="s">
        <v>29</v>
      </c>
      <c r="D31" s="91">
        <v>952615</v>
      </c>
      <c r="E31" s="73"/>
    </row>
    <row r="32" spans="1:5" ht="15.75" x14ac:dyDescent="0.3">
      <c r="A32" s="71"/>
      <c r="B32" s="74">
        <v>24</v>
      </c>
      <c r="C32" s="77" t="s">
        <v>30</v>
      </c>
      <c r="D32" s="91">
        <v>99024</v>
      </c>
      <c r="E32" s="73"/>
    </row>
    <row r="33" spans="1:5" ht="15.75" x14ac:dyDescent="0.3">
      <c r="A33" s="71"/>
      <c r="B33" s="74">
        <v>25</v>
      </c>
      <c r="C33" s="77" t="s">
        <v>31</v>
      </c>
      <c r="D33" s="91">
        <v>-513024</v>
      </c>
      <c r="E33" s="73"/>
    </row>
    <row r="34" spans="1:5" ht="15.75" x14ac:dyDescent="0.3">
      <c r="A34" s="81"/>
      <c r="B34" s="82">
        <v>26</v>
      </c>
      <c r="C34" s="85" t="s">
        <v>32</v>
      </c>
      <c r="D34" s="91">
        <v>1923693</v>
      </c>
      <c r="E34" s="84"/>
    </row>
    <row r="35" spans="1:5" ht="15.75" x14ac:dyDescent="0.3">
      <c r="A35" s="81"/>
      <c r="B35" s="88">
        <v>27</v>
      </c>
      <c r="C35" s="83" t="s">
        <v>33</v>
      </c>
      <c r="D35" s="91">
        <v>9087538</v>
      </c>
      <c r="E35" s="84"/>
    </row>
    <row r="36" spans="1:5" ht="18" x14ac:dyDescent="0.3">
      <c r="C36" s="90"/>
      <c r="D36" s="7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K12" sqref="K12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163</v>
      </c>
      <c r="D2" s="26"/>
    </row>
    <row r="3" spans="1:6" ht="15.75" x14ac:dyDescent="0.3">
      <c r="A3" s="54"/>
      <c r="B3" s="127"/>
      <c r="C3" s="128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6" customFormat="1" ht="15.75" x14ac:dyDescent="0.3">
      <c r="A5" s="25"/>
      <c r="B5" s="13"/>
      <c r="C5" s="95"/>
      <c r="D5" s="42"/>
      <c r="E5" s="41"/>
    </row>
    <row r="6" spans="1:6" ht="15.75" x14ac:dyDescent="0.3">
      <c r="A6" s="5"/>
      <c r="B6" s="10">
        <v>1</v>
      </c>
      <c r="C6" s="97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8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9" t="s">
        <v>37</v>
      </c>
      <c r="D8" s="46">
        <v>5392</v>
      </c>
      <c r="E8" s="30"/>
    </row>
    <row r="9" spans="1:6" ht="30" x14ac:dyDescent="0.3">
      <c r="A9" s="6"/>
      <c r="B9" s="17">
        <v>4</v>
      </c>
      <c r="C9" s="100" t="s">
        <v>38</v>
      </c>
      <c r="D9" s="46">
        <v>364611</v>
      </c>
      <c r="E9" s="30"/>
    </row>
    <row r="10" spans="1:6" ht="15.75" x14ac:dyDescent="0.3">
      <c r="A10" s="6"/>
      <c r="B10" s="44">
        <v>5</v>
      </c>
      <c r="C10" s="101" t="s">
        <v>39</v>
      </c>
      <c r="D10" s="46">
        <v>723830</v>
      </c>
      <c r="E10" s="31"/>
      <c r="F10" s="26"/>
    </row>
    <row r="11" spans="1:6" ht="12" customHeight="1" x14ac:dyDescent="0.3">
      <c r="A11" s="6"/>
      <c r="B11" s="13"/>
      <c r="C11" s="102"/>
      <c r="D11" s="46">
        <v>364611</v>
      </c>
      <c r="E11" s="32"/>
    </row>
    <row r="12" spans="1:6" ht="15.75" x14ac:dyDescent="0.3">
      <c r="A12" s="6"/>
      <c r="B12" s="10">
        <v>6</v>
      </c>
      <c r="C12" s="103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100" t="s">
        <v>41</v>
      </c>
      <c r="D13" s="46">
        <v>8869</v>
      </c>
      <c r="E13" s="30"/>
    </row>
    <row r="14" spans="1:6" ht="26.25" customHeight="1" x14ac:dyDescent="0.3">
      <c r="A14" s="6"/>
      <c r="B14" s="17">
        <v>8</v>
      </c>
      <c r="C14" s="100" t="s">
        <v>42</v>
      </c>
      <c r="D14" s="46">
        <v>9690</v>
      </c>
      <c r="E14" s="30"/>
    </row>
    <row r="15" spans="1:6" ht="15.75" customHeight="1" x14ac:dyDescent="0.3">
      <c r="A15" s="6"/>
      <c r="B15" s="11">
        <v>9</v>
      </c>
      <c r="C15" s="100" t="s">
        <v>43</v>
      </c>
      <c r="D15" s="46">
        <v>4543</v>
      </c>
      <c r="E15" s="30"/>
    </row>
    <row r="16" spans="1:6" ht="15.75" x14ac:dyDescent="0.3">
      <c r="A16" s="6"/>
      <c r="B16" s="11">
        <v>10</v>
      </c>
      <c r="C16" s="100" t="s">
        <v>44</v>
      </c>
      <c r="D16" s="46">
        <v>197037</v>
      </c>
      <c r="E16" s="30"/>
    </row>
    <row r="17" spans="1:7" ht="15.75" x14ac:dyDescent="0.3">
      <c r="A17" s="6"/>
      <c r="B17" s="44">
        <v>11</v>
      </c>
      <c r="C17" s="101" t="s">
        <v>45</v>
      </c>
      <c r="D17" s="46">
        <v>400042</v>
      </c>
      <c r="E17" s="30"/>
      <c r="F17" s="26"/>
    </row>
    <row r="18" spans="1:7" ht="15.75" x14ac:dyDescent="0.3">
      <c r="A18" s="6"/>
      <c r="B18" s="45">
        <v>12</v>
      </c>
      <c r="C18" s="104" t="s">
        <v>46</v>
      </c>
      <c r="D18" s="46">
        <v>364611</v>
      </c>
      <c r="E18" s="33"/>
      <c r="F18" s="26"/>
      <c r="G18" s="26"/>
    </row>
    <row r="19" spans="1:7" ht="15.75" x14ac:dyDescent="0.3">
      <c r="A19" s="6"/>
      <c r="B19" s="13"/>
      <c r="C19" s="102"/>
      <c r="D19" s="46">
        <v>157884</v>
      </c>
      <c r="E19" s="34"/>
    </row>
    <row r="20" spans="1:7" ht="30" x14ac:dyDescent="0.3">
      <c r="A20" s="6"/>
      <c r="B20" s="19">
        <v>13</v>
      </c>
      <c r="C20" s="103" t="s">
        <v>47</v>
      </c>
      <c r="D20" s="46">
        <v>319052</v>
      </c>
      <c r="E20" s="33"/>
      <c r="G20" s="26"/>
    </row>
    <row r="21" spans="1:7" ht="15.75" x14ac:dyDescent="0.3">
      <c r="A21" s="6"/>
      <c r="B21" s="11">
        <v>14</v>
      </c>
      <c r="C21" s="100" t="s">
        <v>48</v>
      </c>
      <c r="D21" s="46">
        <v>739764</v>
      </c>
      <c r="E21" s="30"/>
      <c r="G21" s="26"/>
    </row>
    <row r="22" spans="1:7" ht="30" x14ac:dyDescent="0.3">
      <c r="A22" s="6"/>
      <c r="B22" s="47">
        <v>15</v>
      </c>
      <c r="C22" s="105" t="s">
        <v>49</v>
      </c>
      <c r="D22" s="46">
        <v>319052</v>
      </c>
      <c r="E22" s="30"/>
    </row>
    <row r="23" spans="1:7" ht="15.75" x14ac:dyDescent="0.3">
      <c r="A23" s="6"/>
      <c r="B23" s="13"/>
      <c r="C23" s="102"/>
      <c r="D23" s="46">
        <v>-101660</v>
      </c>
      <c r="E23" s="30"/>
    </row>
    <row r="24" spans="1:7" ht="15.75" x14ac:dyDescent="0.3">
      <c r="A24" s="6"/>
      <c r="B24" s="45">
        <v>16</v>
      </c>
      <c r="C24" s="106" t="s">
        <v>50</v>
      </c>
      <c r="D24" s="46">
        <v>56224</v>
      </c>
      <c r="E24" s="30"/>
      <c r="F24" s="42"/>
      <c r="G24" s="26"/>
    </row>
    <row r="25" spans="1:7" ht="10.5" customHeight="1" x14ac:dyDescent="0.3">
      <c r="A25" s="6"/>
      <c r="B25" s="13"/>
      <c r="C25" s="102"/>
      <c r="D25" s="46">
        <v>56224</v>
      </c>
      <c r="E25" s="30"/>
    </row>
    <row r="26" spans="1:7" ht="15.75" x14ac:dyDescent="0.3">
      <c r="A26" s="6"/>
      <c r="B26" s="10">
        <v>17</v>
      </c>
      <c r="C26" s="103" t="s">
        <v>142</v>
      </c>
      <c r="D26" s="46">
        <v>-11986</v>
      </c>
      <c r="E26" s="30"/>
      <c r="G26" s="26"/>
    </row>
    <row r="27" spans="1:7" ht="15.75" x14ac:dyDescent="0.3">
      <c r="A27" s="6"/>
      <c r="B27" s="44">
        <v>18</v>
      </c>
      <c r="C27" s="101" t="s">
        <v>51</v>
      </c>
      <c r="D27" s="46">
        <v>56224</v>
      </c>
      <c r="E27" s="30"/>
      <c r="F27" s="26"/>
      <c r="G27" s="26"/>
    </row>
    <row r="28" spans="1:7" ht="15.75" x14ac:dyDescent="0.3">
      <c r="A28" s="6"/>
      <c r="B28" s="10">
        <v>19</v>
      </c>
      <c r="C28" s="103" t="s">
        <v>52</v>
      </c>
      <c r="D28" s="46">
        <v>68554</v>
      </c>
      <c r="E28" s="43"/>
    </row>
    <row r="29" spans="1:7" ht="15.75" x14ac:dyDescent="0.3">
      <c r="A29" s="6"/>
      <c r="B29" s="44">
        <v>20</v>
      </c>
      <c r="C29" s="101" t="s">
        <v>53</v>
      </c>
      <c r="D29" s="46">
        <v>68210</v>
      </c>
      <c r="E29" s="33"/>
      <c r="G29" s="26"/>
    </row>
    <row r="30" spans="1:7" ht="15.75" x14ac:dyDescent="0.3">
      <c r="A30" s="6"/>
      <c r="B30" s="10">
        <v>21</v>
      </c>
      <c r="C30" s="103" t="s">
        <v>54</v>
      </c>
      <c r="D30" s="46">
        <v>67866</v>
      </c>
      <c r="E30" s="30"/>
    </row>
    <row r="31" spans="1:7" ht="15.75" x14ac:dyDescent="0.3">
      <c r="A31" s="6"/>
      <c r="B31" s="44">
        <v>22</v>
      </c>
      <c r="C31" s="101" t="s">
        <v>55</v>
      </c>
      <c r="D31" s="46">
        <v>67866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7"/>
      <c r="C3" s="128"/>
    </row>
    <row r="4" spans="1:10" x14ac:dyDescent="0.25">
      <c r="A4" s="4"/>
      <c r="B4" s="9"/>
    </row>
    <row r="5" spans="1:10" ht="40.5" customHeight="1" x14ac:dyDescent="0.25">
      <c r="A5" s="4"/>
      <c r="B5" s="9"/>
      <c r="D5" s="180" t="s">
        <v>20</v>
      </c>
      <c r="E5" s="181"/>
      <c r="F5" s="181" t="s">
        <v>61</v>
      </c>
      <c r="G5" s="181"/>
      <c r="H5" s="181" t="s">
        <v>62</v>
      </c>
      <c r="I5" s="183"/>
      <c r="J5" s="182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82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6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6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6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31">
        <v>2</v>
      </c>
      <c r="E68" s="131">
        <v>16951</v>
      </c>
      <c r="F68" s="131"/>
      <c r="G68" s="131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31">
        <v>9</v>
      </c>
      <c r="E69" s="131">
        <v>50378</v>
      </c>
      <c r="F69" s="131"/>
      <c r="G69" s="131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31">
        <v>21</v>
      </c>
      <c r="E70" s="131">
        <v>160628</v>
      </c>
      <c r="F70" s="131">
        <v>7</v>
      </c>
      <c r="G70" s="131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6" t="s">
        <v>67</v>
      </c>
      <c r="D71" s="131"/>
      <c r="E71" s="131"/>
      <c r="F71" s="131"/>
      <c r="G71" s="131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31">
        <f>35+5</f>
        <v>40</v>
      </c>
      <c r="E72" s="131">
        <f>660395+8281+27350</f>
        <v>696026</v>
      </c>
      <c r="F72" s="131">
        <f>1+1</f>
        <v>2</v>
      </c>
      <c r="G72" s="131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31">
        <v>3</v>
      </c>
      <c r="E73" s="131">
        <v>62752</v>
      </c>
      <c r="F73" s="131"/>
      <c r="G73" s="131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31">
        <v>4</v>
      </c>
      <c r="E74" s="131">
        <v>50344</v>
      </c>
      <c r="F74" s="131">
        <v>1</v>
      </c>
      <c r="G74" s="131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31"/>
      <c r="E75" s="131"/>
      <c r="F75" s="131"/>
      <c r="G75" s="131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31"/>
      <c r="E76" s="131"/>
      <c r="F76" s="131"/>
      <c r="G76" s="131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31"/>
      <c r="E77" s="131"/>
      <c r="F77" s="131"/>
      <c r="G77" s="131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31"/>
      <c r="E78" s="131"/>
      <c r="F78" s="131"/>
      <c r="G78" s="131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31"/>
      <c r="E79" s="131"/>
      <c r="F79" s="131"/>
      <c r="G79" s="131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31"/>
      <c r="E80" s="131"/>
      <c r="F80" s="131"/>
      <c r="G80" s="131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31"/>
      <c r="E81" s="131"/>
      <c r="F81" s="131"/>
      <c r="G81" s="131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31">
        <v>4</v>
      </c>
      <c r="E82" s="131">
        <v>41292</v>
      </c>
      <c r="F82" s="131"/>
      <c r="G82" s="131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31"/>
      <c r="E83" s="131"/>
      <c r="F83" s="131"/>
      <c r="G83" s="131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31"/>
      <c r="E84" s="131"/>
      <c r="F84" s="131"/>
      <c r="G84" s="131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31">
        <v>151</v>
      </c>
      <c r="E85" s="131">
        <v>2375232</v>
      </c>
      <c r="F85" s="131"/>
      <c r="G85" s="131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9"/>
      <c r="F89" s="129"/>
      <c r="G89" s="129"/>
    </row>
    <row r="90" spans="1:9" ht="15.75" x14ac:dyDescent="0.3">
      <c r="A90" s="6"/>
      <c r="B90" s="13"/>
      <c r="E90" s="130"/>
      <c r="G90" s="130"/>
      <c r="I90" s="130"/>
    </row>
    <row r="91" spans="1:9" ht="15.75" x14ac:dyDescent="0.3">
      <c r="A91" s="6"/>
      <c r="B91" s="13"/>
      <c r="E91" s="130"/>
      <c r="G91" s="130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8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4" t="s">
        <v>141</v>
      </c>
      <c r="C2" s="64"/>
      <c r="D2" s="111"/>
      <c r="E2" s="123">
        <f>D2/D$20</f>
        <v>0</v>
      </c>
      <c r="F2" s="123">
        <f>C2/C$20</f>
        <v>0</v>
      </c>
    </row>
    <row r="3" spans="1:6" ht="30" x14ac:dyDescent="0.35">
      <c r="A3">
        <v>2</v>
      </c>
      <c r="B3" s="64" t="s">
        <v>65</v>
      </c>
      <c r="C3" s="125"/>
      <c r="D3" s="111"/>
      <c r="E3" s="123">
        <f t="shared" ref="E3:E20" si="0">D3/D$20</f>
        <v>0</v>
      </c>
      <c r="F3" s="123">
        <f t="shared" ref="F3:F20" si="1">C3/C$20</f>
        <v>0</v>
      </c>
    </row>
    <row r="4" spans="1:6" ht="60" x14ac:dyDescent="0.35">
      <c r="A4">
        <v>3</v>
      </c>
      <c r="B4" s="64" t="s">
        <v>66</v>
      </c>
      <c r="C4" s="64"/>
      <c r="D4" s="111"/>
      <c r="E4" s="123">
        <f t="shared" si="0"/>
        <v>0</v>
      </c>
      <c r="F4" s="123">
        <f t="shared" si="1"/>
        <v>0</v>
      </c>
    </row>
    <row r="5" spans="1:6" ht="45" x14ac:dyDescent="0.35">
      <c r="A5">
        <v>4</v>
      </c>
      <c r="B5" s="64" t="s">
        <v>67</v>
      </c>
      <c r="C5" s="64"/>
      <c r="D5" s="112"/>
      <c r="E5" s="123">
        <f t="shared" si="0"/>
        <v>0</v>
      </c>
      <c r="F5" s="123">
        <f t="shared" si="1"/>
        <v>0</v>
      </c>
    </row>
    <row r="6" spans="1:6" ht="18" x14ac:dyDescent="0.35">
      <c r="A6">
        <v>5</v>
      </c>
      <c r="B6" s="64" t="s">
        <v>68</v>
      </c>
      <c r="C6" s="64"/>
      <c r="D6" s="114"/>
      <c r="E6" s="124">
        <f t="shared" si="0"/>
        <v>0</v>
      </c>
      <c r="F6" s="123">
        <f t="shared" si="1"/>
        <v>0</v>
      </c>
    </row>
    <row r="7" spans="1:6" ht="45" x14ac:dyDescent="0.25">
      <c r="A7">
        <v>6</v>
      </c>
      <c r="B7" s="64" t="s">
        <v>69</v>
      </c>
      <c r="C7" s="64"/>
      <c r="D7" s="116"/>
      <c r="E7" s="123">
        <f t="shared" si="0"/>
        <v>0</v>
      </c>
      <c r="F7" s="123">
        <f t="shared" si="1"/>
        <v>0</v>
      </c>
    </row>
    <row r="8" spans="1:6" ht="60" x14ac:dyDescent="0.35">
      <c r="A8">
        <v>7</v>
      </c>
      <c r="B8" s="64" t="s">
        <v>70</v>
      </c>
      <c r="C8" s="64"/>
      <c r="D8" s="117"/>
      <c r="E8" s="123">
        <f t="shared" si="0"/>
        <v>0</v>
      </c>
      <c r="F8" s="123">
        <f t="shared" si="1"/>
        <v>0</v>
      </c>
    </row>
    <row r="9" spans="1:6" ht="45" x14ac:dyDescent="0.25">
      <c r="A9">
        <v>8</v>
      </c>
      <c r="B9" s="65" t="s">
        <v>71</v>
      </c>
      <c r="C9" s="65"/>
      <c r="D9" s="108"/>
      <c r="E9" s="123">
        <f t="shared" si="0"/>
        <v>0</v>
      </c>
      <c r="F9" s="123">
        <f t="shared" si="1"/>
        <v>0</v>
      </c>
    </row>
    <row r="10" spans="1:6" ht="45" x14ac:dyDescent="0.35">
      <c r="A10">
        <v>9</v>
      </c>
      <c r="B10" s="64" t="s">
        <v>72</v>
      </c>
      <c r="C10" s="64"/>
      <c r="D10" s="114"/>
      <c r="E10" s="123">
        <f t="shared" si="0"/>
        <v>0</v>
      </c>
      <c r="F10" s="123">
        <f t="shared" si="1"/>
        <v>0</v>
      </c>
    </row>
    <row r="11" spans="1:6" x14ac:dyDescent="0.25">
      <c r="A11">
        <v>10</v>
      </c>
      <c r="B11" s="64" t="s">
        <v>73</v>
      </c>
      <c r="C11" s="64"/>
      <c r="D11" s="118"/>
      <c r="E11" s="123">
        <f t="shared" si="0"/>
        <v>0</v>
      </c>
      <c r="F11" s="123">
        <f t="shared" si="1"/>
        <v>0</v>
      </c>
    </row>
    <row r="12" spans="1:6" ht="45" x14ac:dyDescent="0.3">
      <c r="A12">
        <v>11</v>
      </c>
      <c r="B12" s="64" t="s">
        <v>74</v>
      </c>
      <c r="C12" s="64"/>
      <c r="D12" s="119"/>
      <c r="E12" s="123">
        <f t="shared" si="0"/>
        <v>0</v>
      </c>
      <c r="F12" s="123">
        <f t="shared" si="1"/>
        <v>0</v>
      </c>
    </row>
    <row r="13" spans="1:6" ht="18" x14ac:dyDescent="0.35">
      <c r="A13">
        <v>12</v>
      </c>
      <c r="B13" s="64" t="s">
        <v>75</v>
      </c>
      <c r="C13" s="64"/>
      <c r="D13" s="113"/>
      <c r="E13" s="123">
        <f t="shared" si="0"/>
        <v>0</v>
      </c>
      <c r="F13" s="123">
        <f t="shared" si="1"/>
        <v>0</v>
      </c>
    </row>
    <row r="14" spans="1:6" ht="45" x14ac:dyDescent="0.25">
      <c r="A14">
        <v>13</v>
      </c>
      <c r="B14" s="65" t="s">
        <v>139</v>
      </c>
      <c r="C14" s="65"/>
      <c r="D14" s="109"/>
      <c r="E14" s="123">
        <f t="shared" si="0"/>
        <v>0</v>
      </c>
      <c r="F14" s="123">
        <f t="shared" si="1"/>
        <v>0</v>
      </c>
    </row>
    <row r="15" spans="1:6" x14ac:dyDescent="0.25">
      <c r="A15">
        <v>14</v>
      </c>
      <c r="B15" s="107" t="s">
        <v>76</v>
      </c>
      <c r="C15" s="107">
        <v>8563</v>
      </c>
      <c r="D15" s="110">
        <v>5000</v>
      </c>
      <c r="E15" s="123">
        <f t="shared" si="0"/>
        <v>1</v>
      </c>
      <c r="F15" s="123">
        <f t="shared" si="1"/>
        <v>1</v>
      </c>
    </row>
    <row r="16" spans="1:6" ht="18" x14ac:dyDescent="0.35">
      <c r="A16">
        <v>15</v>
      </c>
      <c r="B16" s="64" t="s">
        <v>77</v>
      </c>
      <c r="C16" s="64"/>
      <c r="D16" s="114"/>
      <c r="E16" s="123">
        <f t="shared" si="0"/>
        <v>0</v>
      </c>
      <c r="F16" s="123">
        <f t="shared" si="1"/>
        <v>0</v>
      </c>
    </row>
    <row r="17" spans="1:6" x14ac:dyDescent="0.25">
      <c r="A17">
        <v>16</v>
      </c>
      <c r="B17" s="64" t="s">
        <v>78</v>
      </c>
      <c r="C17" s="64"/>
      <c r="D17" s="120"/>
      <c r="E17" s="123">
        <f t="shared" si="0"/>
        <v>0</v>
      </c>
      <c r="F17" s="123">
        <f t="shared" si="1"/>
        <v>0</v>
      </c>
    </row>
    <row r="18" spans="1:6" ht="15.75" x14ac:dyDescent="0.3">
      <c r="A18">
        <v>17</v>
      </c>
      <c r="B18" s="65" t="s">
        <v>79</v>
      </c>
      <c r="C18" s="65"/>
      <c r="D18" s="115"/>
      <c r="E18" s="123">
        <f t="shared" si="0"/>
        <v>0</v>
      </c>
      <c r="F18" s="123">
        <f t="shared" si="1"/>
        <v>0</v>
      </c>
    </row>
    <row r="19" spans="1:6" ht="45" x14ac:dyDescent="0.25">
      <c r="A19">
        <v>18</v>
      </c>
      <c r="B19" s="65" t="s">
        <v>80</v>
      </c>
      <c r="C19" s="65"/>
      <c r="D19" s="121"/>
      <c r="E19" s="124">
        <f t="shared" si="0"/>
        <v>0</v>
      </c>
      <c r="F19" s="123">
        <f t="shared" si="1"/>
        <v>0</v>
      </c>
    </row>
    <row r="20" spans="1:6" ht="15.75" x14ac:dyDescent="0.25">
      <c r="B20" s="64" t="s">
        <v>81</v>
      </c>
      <c r="C20" s="122">
        <f>SUM(C2:C19)</f>
        <v>8563</v>
      </c>
      <c r="D20" s="122">
        <f>SUM(D2:D19)</f>
        <v>5000</v>
      </c>
      <c r="E20" s="123">
        <f t="shared" si="0"/>
        <v>1</v>
      </c>
      <c r="F20" s="123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F25" sqref="F25"/>
    </sheetView>
  </sheetViews>
  <sheetFormatPr defaultColWidth="9.140625" defaultRowHeight="12.75" x14ac:dyDescent="0.25"/>
  <cols>
    <col min="1" max="1" width="10.5703125" style="134" customWidth="1"/>
    <col min="2" max="2" width="6" style="8" customWidth="1"/>
    <col min="3" max="3" width="34" style="134" customWidth="1"/>
    <col min="4" max="4" width="14" style="134" customWidth="1"/>
    <col min="5" max="5" width="14.42578125" style="134" bestFit="1" customWidth="1"/>
    <col min="6" max="6" width="14.7109375" style="134" customWidth="1"/>
    <col min="7" max="7" width="12.28515625" style="134" bestFit="1" customWidth="1"/>
    <col min="8" max="8" width="17.140625" style="134" customWidth="1"/>
    <col min="9" max="9" width="14.42578125" style="134" bestFit="1" customWidth="1"/>
    <col min="10" max="16384" width="9.140625" style="134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163</v>
      </c>
    </row>
    <row r="3" spans="1:10" x14ac:dyDescent="0.25">
      <c r="A3" s="152"/>
      <c r="B3" s="127"/>
      <c r="C3" s="135"/>
    </row>
    <row r="4" spans="1:10" x14ac:dyDescent="0.25">
      <c r="A4" s="136"/>
      <c r="B4" s="9"/>
    </row>
    <row r="5" spans="1:10" ht="40.5" customHeight="1" x14ac:dyDescent="0.25">
      <c r="A5" s="136"/>
      <c r="B5" s="9"/>
      <c r="D5" s="184" t="s">
        <v>20</v>
      </c>
      <c r="E5" s="185"/>
      <c r="F5" s="185" t="s">
        <v>61</v>
      </c>
      <c r="G5" s="185"/>
      <c r="H5" s="185" t="s">
        <v>62</v>
      </c>
      <c r="I5" s="186"/>
      <c r="J5" s="187"/>
    </row>
    <row r="6" spans="1:10" x14ac:dyDescent="0.25">
      <c r="A6" s="136"/>
      <c r="B6" s="137"/>
      <c r="D6" s="138" t="s">
        <v>63</v>
      </c>
      <c r="E6" s="138" t="s">
        <v>64</v>
      </c>
      <c r="F6" s="138" t="s">
        <v>63</v>
      </c>
      <c r="G6" s="138" t="s">
        <v>64</v>
      </c>
      <c r="H6" s="138" t="s">
        <v>63</v>
      </c>
      <c r="I6" s="138" t="s">
        <v>64</v>
      </c>
      <c r="J6" s="187"/>
    </row>
    <row r="7" spans="1:10" collapsed="1" x14ac:dyDescent="0.25">
      <c r="B7" s="139">
        <v>1</v>
      </c>
      <c r="C7" s="140" t="s">
        <v>56</v>
      </c>
      <c r="D7" s="141">
        <v>5</v>
      </c>
      <c r="E7" s="141">
        <v>88</v>
      </c>
      <c r="F7" s="141">
        <v>30</v>
      </c>
      <c r="G7" s="141">
        <v>530</v>
      </c>
      <c r="H7" s="141">
        <v>35</v>
      </c>
      <c r="I7" s="141">
        <v>618</v>
      </c>
    </row>
    <row r="8" spans="1:10" x14ac:dyDescent="0.25">
      <c r="B8" s="139"/>
      <c r="C8" s="142"/>
      <c r="D8" s="143"/>
      <c r="E8" s="143"/>
      <c r="F8" s="143"/>
      <c r="G8" s="143"/>
      <c r="H8" s="143"/>
      <c r="I8" s="143"/>
    </row>
    <row r="9" spans="1:10" x14ac:dyDescent="0.25">
      <c r="B9" s="144">
        <v>2</v>
      </c>
      <c r="C9" s="140" t="s">
        <v>57</v>
      </c>
      <c r="D9" s="141">
        <v>79</v>
      </c>
      <c r="E9" s="141">
        <v>28208</v>
      </c>
      <c r="F9" s="141">
        <v>109</v>
      </c>
      <c r="G9" s="141">
        <v>34726</v>
      </c>
      <c r="H9" s="141">
        <v>188</v>
      </c>
      <c r="I9" s="141">
        <v>62934</v>
      </c>
    </row>
    <row r="10" spans="1:10" x14ac:dyDescent="0.25">
      <c r="B10" s="139"/>
      <c r="C10" s="142"/>
      <c r="D10" s="143"/>
      <c r="E10" s="143"/>
      <c r="F10" s="143"/>
      <c r="G10" s="143"/>
      <c r="H10" s="143"/>
      <c r="I10" s="143"/>
    </row>
    <row r="11" spans="1:10" x14ac:dyDescent="0.25">
      <c r="B11" s="144">
        <v>3</v>
      </c>
      <c r="C11" s="140" t="s">
        <v>58</v>
      </c>
      <c r="D11" s="141">
        <v>54</v>
      </c>
      <c r="E11" s="141">
        <v>92610</v>
      </c>
      <c r="F11" s="141">
        <v>14</v>
      </c>
      <c r="G11" s="141">
        <v>21745</v>
      </c>
      <c r="H11" s="141">
        <v>68</v>
      </c>
      <c r="I11" s="141">
        <v>114355</v>
      </c>
    </row>
    <row r="12" spans="1:10" x14ac:dyDescent="0.25">
      <c r="B12" s="139"/>
      <c r="C12" s="142"/>
      <c r="D12" s="143"/>
      <c r="E12" s="143"/>
      <c r="F12" s="143"/>
      <c r="G12" s="143"/>
      <c r="H12" s="143"/>
      <c r="I12" s="143"/>
    </row>
    <row r="13" spans="1:10" x14ac:dyDescent="0.25">
      <c r="B13" s="144">
        <v>4</v>
      </c>
      <c r="C13" s="140" t="s">
        <v>59</v>
      </c>
      <c r="D13" s="141">
        <v>177</v>
      </c>
      <c r="E13" s="141">
        <v>5568774</v>
      </c>
      <c r="F13" s="141">
        <v>21</v>
      </c>
      <c r="G13" s="141">
        <v>151900</v>
      </c>
      <c r="H13" s="141">
        <v>198</v>
      </c>
      <c r="I13" s="141">
        <v>5720674</v>
      </c>
    </row>
    <row r="14" spans="1:10" x14ac:dyDescent="0.25">
      <c r="B14" s="139"/>
      <c r="C14" s="142"/>
      <c r="D14" s="143"/>
      <c r="E14" s="143"/>
      <c r="F14" s="143"/>
      <c r="G14" s="143"/>
      <c r="H14" s="143"/>
      <c r="I14" s="143"/>
    </row>
    <row r="15" spans="1:10" s="1" customFormat="1" x14ac:dyDescent="0.25">
      <c r="B15" s="145"/>
      <c r="C15" s="146" t="s">
        <v>60</v>
      </c>
      <c r="D15" s="147">
        <v>315</v>
      </c>
      <c r="E15" s="147">
        <v>5689680</v>
      </c>
      <c r="F15" s="147">
        <v>174</v>
      </c>
      <c r="G15" s="147">
        <v>208901</v>
      </c>
      <c r="H15" s="147">
        <v>489</v>
      </c>
      <c r="I15" s="147">
        <v>5898581</v>
      </c>
    </row>
    <row r="16" spans="1:10" x14ac:dyDescent="0.25">
      <c r="B16" s="148"/>
    </row>
    <row r="17" spans="2:9" x14ac:dyDescent="0.25">
      <c r="B17" s="148"/>
      <c r="E17" s="149"/>
      <c r="F17" s="149"/>
      <c r="G17" s="149"/>
      <c r="I17" s="149"/>
    </row>
    <row r="18" spans="2:9" x14ac:dyDescent="0.25">
      <c r="B18" s="137"/>
      <c r="E18" s="150"/>
      <c r="G18" s="150"/>
      <c r="I18" s="150"/>
    </row>
    <row r="19" spans="2:9" x14ac:dyDescent="0.25">
      <c r="B19" s="137"/>
      <c r="G19" s="150"/>
    </row>
    <row r="20" spans="2:9" x14ac:dyDescent="0.25">
      <c r="B20" s="145"/>
    </row>
    <row r="21" spans="2:9" x14ac:dyDescent="0.25">
      <c r="B21" s="145"/>
    </row>
    <row r="22" spans="2:9" x14ac:dyDescent="0.25">
      <c r="B22" s="137"/>
    </row>
    <row r="23" spans="2:9" x14ac:dyDescent="0.25">
      <c r="B23" s="148"/>
    </row>
    <row r="24" spans="2:9" x14ac:dyDescent="0.25">
      <c r="B24" s="137"/>
    </row>
    <row r="25" spans="2:9" x14ac:dyDescent="0.25">
      <c r="B25" s="151"/>
    </row>
    <row r="26" spans="2:9" x14ac:dyDescent="0.25">
      <c r="B26" s="137"/>
    </row>
    <row r="27" spans="2:9" x14ac:dyDescent="0.25">
      <c r="B27" s="145"/>
    </row>
    <row r="28" spans="2:9" x14ac:dyDescent="0.25">
      <c r="B28" s="137"/>
    </row>
    <row r="29" spans="2:9" x14ac:dyDescent="0.25">
      <c r="B29" s="137"/>
    </row>
    <row r="30" spans="2:9" x14ac:dyDescent="0.25">
      <c r="B30" s="145"/>
    </row>
    <row r="31" spans="2:9" x14ac:dyDescent="0.25">
      <c r="B31" s="137"/>
    </row>
    <row r="32" spans="2:9" x14ac:dyDescent="0.25">
      <c r="B32" s="145"/>
    </row>
    <row r="33" spans="1:2" x14ac:dyDescent="0.25">
      <c r="B33" s="137"/>
    </row>
    <row r="34" spans="1:2" x14ac:dyDescent="0.25">
      <c r="B34" s="145"/>
    </row>
    <row r="35" spans="1:2" x14ac:dyDescent="0.25">
      <c r="A35" s="1"/>
      <c r="B35" s="137"/>
    </row>
    <row r="36" spans="1:2" x14ac:dyDescent="0.25">
      <c r="A36" s="1"/>
      <c r="B36" s="137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80" zoomScaleNormal="80" workbookViewId="0">
      <selection activeCell="F27" sqref="F27"/>
    </sheetView>
  </sheetViews>
  <sheetFormatPr defaultRowHeight="15" x14ac:dyDescent="0.25"/>
  <cols>
    <col min="1" max="1" width="3.7109375" customWidth="1"/>
    <col min="2" max="2" width="24.5703125" bestFit="1" customWidth="1"/>
    <col min="3" max="3" width="15.85546875" style="170" customWidth="1"/>
    <col min="4" max="4" width="13.85546875" customWidth="1"/>
    <col min="5" max="5" width="14.42578125" style="170" customWidth="1"/>
    <col min="6" max="6" width="13.42578125" bestFit="1" customWidth="1"/>
    <col min="7" max="7" width="22.28515625" style="170" customWidth="1"/>
    <col min="8" max="8" width="13.42578125" bestFit="1" customWidth="1"/>
    <col min="9" max="9" width="16.85546875" style="170" bestFit="1" customWidth="1"/>
  </cols>
  <sheetData>
    <row r="1" spans="1:9" ht="18" x14ac:dyDescent="0.25">
      <c r="A1" s="190" t="s">
        <v>147</v>
      </c>
      <c r="B1" s="190" t="s">
        <v>148</v>
      </c>
      <c r="C1" s="192" t="s">
        <v>149</v>
      </c>
      <c r="D1" s="188" t="s">
        <v>150</v>
      </c>
      <c r="E1" s="189"/>
      <c r="F1" s="188" t="s">
        <v>151</v>
      </c>
      <c r="G1" s="189"/>
      <c r="H1" s="188" t="s">
        <v>152</v>
      </c>
      <c r="I1" s="189"/>
    </row>
    <row r="2" spans="1:9" ht="18.75" thickBot="1" x14ac:dyDescent="0.3">
      <c r="A2" s="191"/>
      <c r="B2" s="191"/>
      <c r="C2" s="193"/>
      <c r="D2" s="153" t="s">
        <v>153</v>
      </c>
      <c r="E2" s="164" t="s">
        <v>64</v>
      </c>
      <c r="F2" s="153" t="s">
        <v>153</v>
      </c>
      <c r="G2" s="164" t="s">
        <v>64</v>
      </c>
      <c r="H2" s="153" t="s">
        <v>153</v>
      </c>
      <c r="I2" s="164" t="s">
        <v>64</v>
      </c>
    </row>
    <row r="3" spans="1:9" ht="18" x14ac:dyDescent="0.35">
      <c r="A3" s="154">
        <v>1</v>
      </c>
      <c r="B3" s="154" t="s">
        <v>154</v>
      </c>
      <c r="C3" s="176">
        <v>425</v>
      </c>
      <c r="D3" s="155">
        <v>1</v>
      </c>
      <c r="E3" s="165">
        <v>2155</v>
      </c>
      <c r="F3" s="162">
        <v>10</v>
      </c>
      <c r="G3" s="172">
        <v>34892</v>
      </c>
      <c r="H3" s="155">
        <f>SUM(D3+F3)</f>
        <v>11</v>
      </c>
      <c r="I3" s="171">
        <f>SUM(E3+G3)</f>
        <v>37047</v>
      </c>
    </row>
    <row r="4" spans="1:9" ht="18" x14ac:dyDescent="0.35">
      <c r="A4" s="156">
        <v>2</v>
      </c>
      <c r="B4" s="156" t="s">
        <v>155</v>
      </c>
      <c r="C4" s="177">
        <v>234</v>
      </c>
      <c r="D4" s="157">
        <v>27</v>
      </c>
      <c r="E4" s="166">
        <v>99778</v>
      </c>
      <c r="F4" s="156">
        <v>0</v>
      </c>
      <c r="G4" s="173">
        <v>0</v>
      </c>
      <c r="H4" s="155">
        <f t="shared" ref="H4:H12" si="0">SUM(D4+F4)</f>
        <v>27</v>
      </c>
      <c r="I4" s="171">
        <f t="shared" ref="I4:I11" si="1">SUM(E4+G4)</f>
        <v>99778</v>
      </c>
    </row>
    <row r="5" spans="1:9" ht="18" x14ac:dyDescent="0.35">
      <c r="A5" s="154">
        <v>3</v>
      </c>
      <c r="B5" s="156" t="s">
        <v>156</v>
      </c>
      <c r="C5" s="177">
        <v>942</v>
      </c>
      <c r="D5" s="157">
        <v>107</v>
      </c>
      <c r="E5" s="166">
        <v>231389</v>
      </c>
      <c r="F5" s="156">
        <v>33</v>
      </c>
      <c r="G5" s="173">
        <v>17417</v>
      </c>
      <c r="H5" s="155">
        <f t="shared" si="0"/>
        <v>140</v>
      </c>
      <c r="I5" s="171">
        <f t="shared" si="1"/>
        <v>248806</v>
      </c>
    </row>
    <row r="6" spans="1:9" ht="18" x14ac:dyDescent="0.35">
      <c r="A6" s="156">
        <v>4</v>
      </c>
      <c r="B6" s="179" t="s">
        <v>157</v>
      </c>
      <c r="C6" s="177">
        <v>825</v>
      </c>
      <c r="D6" s="157">
        <v>106</v>
      </c>
      <c r="E6" s="166">
        <v>1624680</v>
      </c>
      <c r="F6" s="156">
        <v>41</v>
      </c>
      <c r="G6" s="173">
        <v>119237</v>
      </c>
      <c r="H6" s="155">
        <f t="shared" si="0"/>
        <v>147</v>
      </c>
      <c r="I6" s="171">
        <f t="shared" si="1"/>
        <v>1743917</v>
      </c>
    </row>
    <row r="7" spans="1:9" ht="18" x14ac:dyDescent="0.35">
      <c r="A7" s="154">
        <v>5</v>
      </c>
      <c r="B7" s="179" t="s">
        <v>158</v>
      </c>
      <c r="C7" s="177">
        <v>173</v>
      </c>
      <c r="D7" s="157">
        <v>1</v>
      </c>
      <c r="E7" s="166">
        <v>90452</v>
      </c>
      <c r="F7" s="156">
        <v>87</v>
      </c>
      <c r="G7" s="173">
        <v>34950</v>
      </c>
      <c r="H7" s="155">
        <f t="shared" si="0"/>
        <v>88</v>
      </c>
      <c r="I7" s="171">
        <f t="shared" si="1"/>
        <v>125402</v>
      </c>
    </row>
    <row r="8" spans="1:9" ht="18" x14ac:dyDescent="0.35">
      <c r="A8" s="156">
        <v>6</v>
      </c>
      <c r="B8" s="179" t="s">
        <v>159</v>
      </c>
      <c r="C8" s="177">
        <v>68</v>
      </c>
      <c r="D8" s="157">
        <v>6</v>
      </c>
      <c r="E8" s="166">
        <v>3074</v>
      </c>
      <c r="F8" s="156"/>
      <c r="G8" s="173"/>
      <c r="H8" s="155">
        <f t="shared" si="0"/>
        <v>6</v>
      </c>
      <c r="I8" s="171">
        <f t="shared" si="1"/>
        <v>3074</v>
      </c>
    </row>
    <row r="9" spans="1:9" ht="18" x14ac:dyDescent="0.35">
      <c r="A9" s="154">
        <v>7</v>
      </c>
      <c r="B9" s="179" t="s">
        <v>160</v>
      </c>
      <c r="C9" s="177">
        <v>53</v>
      </c>
      <c r="D9" s="157"/>
      <c r="E9" s="167"/>
      <c r="F9" s="156"/>
      <c r="G9" s="174"/>
      <c r="H9" s="155">
        <f t="shared" si="0"/>
        <v>0</v>
      </c>
      <c r="I9" s="171">
        <f t="shared" si="1"/>
        <v>0</v>
      </c>
    </row>
    <row r="10" spans="1:9" ht="18" x14ac:dyDescent="0.35">
      <c r="A10" s="156">
        <v>8</v>
      </c>
      <c r="B10" s="179" t="s">
        <v>161</v>
      </c>
      <c r="C10" s="177">
        <v>333</v>
      </c>
      <c r="D10" s="157">
        <v>67</v>
      </c>
      <c r="E10" s="167">
        <v>3638152</v>
      </c>
      <c r="F10" s="156"/>
      <c r="G10" s="174"/>
      <c r="H10" s="155">
        <f t="shared" si="0"/>
        <v>67</v>
      </c>
      <c r="I10" s="171">
        <f t="shared" si="1"/>
        <v>3638152</v>
      </c>
    </row>
    <row r="11" spans="1:9" ht="18.75" thickBot="1" x14ac:dyDescent="0.4">
      <c r="A11" s="154">
        <v>9</v>
      </c>
      <c r="B11" s="158" t="s">
        <v>162</v>
      </c>
      <c r="C11" s="178">
        <v>201</v>
      </c>
      <c r="D11" s="159"/>
      <c r="E11" s="168"/>
      <c r="F11" s="163">
        <v>3</v>
      </c>
      <c r="G11" s="175">
        <v>2405</v>
      </c>
      <c r="H11" s="161">
        <f t="shared" si="0"/>
        <v>3</v>
      </c>
      <c r="I11" s="171">
        <f t="shared" si="1"/>
        <v>2405</v>
      </c>
    </row>
    <row r="12" spans="1:9" ht="18.75" thickBot="1" x14ac:dyDescent="0.4">
      <c r="A12" s="160" t="s">
        <v>81</v>
      </c>
      <c r="B12" s="160"/>
      <c r="C12" s="169">
        <f>SUM(C3:C11)</f>
        <v>3254</v>
      </c>
      <c r="D12" s="160">
        <f t="shared" ref="D12:I12" si="2">SUM(D3:D11)</f>
        <v>315</v>
      </c>
      <c r="E12" s="169">
        <f t="shared" si="2"/>
        <v>5689680</v>
      </c>
      <c r="F12" s="160">
        <f t="shared" si="2"/>
        <v>174</v>
      </c>
      <c r="G12" s="169">
        <f t="shared" si="2"/>
        <v>208901</v>
      </c>
      <c r="H12" s="160">
        <f t="shared" si="0"/>
        <v>489</v>
      </c>
      <c r="I12" s="169">
        <f t="shared" si="2"/>
        <v>5898581</v>
      </c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  <vt:lpstr>წევრები და 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2017-05-25T06:24:11Z</dcterms:modified>
</cp:coreProperties>
</file>