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bg-file01\NBG-Shares\FSA\FSA-Shares\3. Non Bank Supervision\4. Mikrosafinanso Organizaciebi\4.1. Microsafinanso Organizaciebi\4.1.9 Supervision\4.1.9.4. consolidated Q\"/>
    </mc:Choice>
  </mc:AlternateContent>
  <bookViews>
    <workbookView xWindow="0" yWindow="0" windowWidth="19200" windowHeight="7050" tabRatio="705"/>
  </bookViews>
  <sheets>
    <sheet name="Consolidated RC" sheetId="2" r:id="rId1"/>
    <sheet name="Consolidated RI" sheetId="3" r:id="rId2"/>
    <sheet name="Consolidated RC-BB" sheetId="4" r:id="rId3"/>
    <sheet name="სესხები დარგების მიხედვით" sheetId="5" r:id="rId4"/>
    <sheet name="მისო და დასაქმება" sheetId="6" r:id="rId5"/>
  </sheets>
  <definedNames>
    <definedName name="_xlnm._FilterDatabase" localSheetId="4" hidden="1">'მისო და დასაქმება'!$A$4:$I$4</definedName>
    <definedName name="MFOs">'მისო და დასაქმება'!$5:$5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4" l="1"/>
  <c r="C15" i="4"/>
  <c r="C14" i="4"/>
  <c r="C13" i="4"/>
  <c r="C12" i="4"/>
  <c r="C11" i="4"/>
  <c r="A5" i="6" l="1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</calcChain>
</file>

<file path=xl/sharedStrings.xml><?xml version="1.0" encoding="utf-8"?>
<sst xmlns="http://schemas.openxmlformats.org/spreadsheetml/2006/main" count="185" uniqueCount="163">
  <si>
    <t>შინაარსი:</t>
  </si>
  <si>
    <t>პერიოდი:</t>
  </si>
  <si>
    <t>აქტივები</t>
  </si>
  <si>
    <t xml:space="preserve">ლარი </t>
  </si>
  <si>
    <t>უცხოური ვალუტა</t>
  </si>
  <si>
    <t>სულ: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</si>
  <si>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</si>
  <si>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</si>
  <si>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</si>
  <si>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</si>
  <si>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</si>
  <si>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</si>
  <si>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</si>
  <si>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</si>
  <si>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</si>
  <si>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</si>
  <si>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</si>
  <si>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</si>
  <si>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</si>
  <si>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</si>
  <si>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</si>
  <si>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</si>
  <si>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</si>
  <si>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</si>
  <si>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</si>
  <si>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</si>
  <si>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</si>
  <si>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</si>
  <si>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</si>
  <si>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სარეზერვო ფონდი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</si>
  <si>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</si>
  <si>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</si>
  <si>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</si>
  <si>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</si>
  <si>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</si>
  <si>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</si>
  <si>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</si>
  <si>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</si>
  <si>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</si>
  <si>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</si>
  <si>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</si>
  <si>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</si>
  <si>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</si>
  <si>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</si>
  <si>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</si>
  <si>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</si>
  <si>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</si>
  <si>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</si>
  <si>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</si>
  <si>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</si>
  <si>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</si>
  <si>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</si>
  <si>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</si>
  <si>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</si>
  <si>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</si>
  <si>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</si>
  <si>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</si>
  <si>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</si>
  <si>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</si>
  <si>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</si>
  <si>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</si>
  <si>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</si>
  <si>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</si>
  <si>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</si>
  <si>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</si>
  <si>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</si>
  <si>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</si>
  <si>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</si>
  <si>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</si>
  <si>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</si>
  <si>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</si>
  <si>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</si>
  <si>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</si>
  <si>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</si>
  <si>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</si>
  <si>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</si>
  <si>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</si>
  <si>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</si>
  <si>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</si>
  <si>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</si>
  <si>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</si>
  <si>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</si>
  <si>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</si>
  <si>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</si>
  <si>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</si>
  <si>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</si>
  <si>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</si>
  <si>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</si>
  <si>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</si>
  <si>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</si>
  <si>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</si>
  <si>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</si>
  <si>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</si>
  <si>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</si>
  <si>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სულ</t>
  </si>
  <si>
    <t>ბანკებიდან მიღებული სესხები</t>
  </si>
  <si>
    <t>სულ ნასესხები სახსრები</t>
  </si>
  <si>
    <t>მიკროსაფინანსო ორგანიზაციების კონსოლიდირებული მონაცემები</t>
  </si>
  <si>
    <t>სულ თანხა</t>
  </si>
  <si>
    <t>სულ სესხების რაოდენობა</t>
  </si>
  <si>
    <t>ფიზიკურ პირებზე გაცემული სესხები</t>
  </si>
  <si>
    <t>იურიდიულ პირებზე გაცემული სესხები</t>
  </si>
  <si>
    <t>ფილიალებისა და დასაქმებულთა რაოდენობა მიკროსაფინანსო ორგანიზაციებში</t>
  </si>
  <si>
    <t>მიკროსაფინანსო ორგანიზაციები</t>
  </si>
  <si>
    <t>დასაქმებულთა რაოდენობა</t>
  </si>
  <si>
    <t>სერვისცენტრის ან ფილიალის რაოდენობა</t>
  </si>
  <si>
    <t>სს. მისო “ქართული კრედიტი“</t>
  </si>
  <si>
    <t>სს. მისო “ალფა ექსპრესი“</t>
  </si>
  <si>
    <t>სს. მისო “ინტელექსპრესი“</t>
  </si>
  <si>
    <t>შპს. მისო “რიკო ექსპრესი“</t>
  </si>
  <si>
    <t>სს. მისო “კრისტალი“</t>
  </si>
  <si>
    <t>სს. მისო “კრედიტსერვისი+“</t>
  </si>
  <si>
    <t>შპს. მისო “მონეტა ექსპრეს ჯორჯია“</t>
  </si>
  <si>
    <t>შპს. მისო “თბილმიკროკრედიტი“</t>
  </si>
  <si>
    <t>შპს. მისო “გლობალ კრედიტი“</t>
  </si>
  <si>
    <t>შპს. მისო “იზიკრედ ჯორჯია“</t>
  </si>
  <si>
    <t>სს. მისო “ჯორჯიან კაპიტალი“</t>
  </si>
  <si>
    <t>შპს. მისო “B კრედიტი“</t>
  </si>
  <si>
    <t>სს. მისო “ინვესტ ჯორჯია“</t>
  </si>
  <si>
    <t>შპს. მისო “სმარტ ფინანსი“</t>
  </si>
  <si>
    <t>სს. მისო “სვის კაპიტალი“</t>
  </si>
  <si>
    <t>შპს. მისო “ნოვა კრედიტი“</t>
  </si>
  <si>
    <t>შპს. მისო “ბანი კრედიტი“</t>
  </si>
  <si>
    <t>შპს. მისო “ლიდერ კრედიტი“</t>
  </si>
  <si>
    <t>სს. მისო “ჯი აი სი“</t>
  </si>
  <si>
    <t>შპს. მისო “კრედიტორი“</t>
  </si>
  <si>
    <t>შპს. მისო “გირო კრედიტი“</t>
  </si>
  <si>
    <t>შპს. მისო “უნივერს კრედიტი“</t>
  </si>
  <si>
    <t>შპს. მისო “კონტინენტალ სიტი კრედიტი“</t>
  </si>
  <si>
    <t>შპს. მისო “კრედექსი“</t>
  </si>
  <si>
    <t>შპს. მისო “კაპიტალ ექსპრესი“</t>
  </si>
  <si>
    <t>სს. მისო “მიკრო ბიზნეს კაპიტალი“</t>
  </si>
  <si>
    <t>შპს. მისო “ჯორჯიან ინტერნეიშენალ მისო“</t>
  </si>
  <si>
    <t>სს. მისო “ევრო კრედიტი“</t>
  </si>
  <si>
    <t>შპს. მისო “ფინ კრედიტი“</t>
  </si>
  <si>
    <t>სს. მისო “მაიკროფინი“</t>
  </si>
  <si>
    <t>შპს. მისო “ცენტრალი“</t>
  </si>
  <si>
    <t>შპს. მისო “კროს კრედიტი“</t>
  </si>
  <si>
    <t>შპს. მისო “ლენდო“</t>
  </si>
  <si>
    <t>შპს. მისო “ფემილი კრედიტი“</t>
  </si>
  <si>
    <t>შპს. მისო “ლენდაფ“</t>
  </si>
  <si>
    <t>შპს. მისო “ქრიმ ფაინანს ჯორჯია“</t>
  </si>
  <si>
    <t>სს. მისო “ლაზიკა კაპიტალი“</t>
  </si>
  <si>
    <t>სს. მისო “ფინაგრო“</t>
  </si>
  <si>
    <t>შპს. მისო “MJC“</t>
  </si>
  <si>
    <t>შპს. მისო “PIAZZA CAPITAL“</t>
  </si>
  <si>
    <t>შპს. მისო “ბერმელი“</t>
  </si>
  <si>
    <t>შპს. მისო “ექსპრეს კაპიტალ+“</t>
  </si>
  <si>
    <t>II კვ. 2020</t>
  </si>
  <si>
    <t>მიღებული სუბორდინირებული და კაპიტალში კონვერტირებადი ვალი</t>
  </si>
  <si>
    <t>სესხები რეზიდენტი კომერციული ბანკებისგან</t>
  </si>
  <si>
    <t>სესხები არარეზიდენტი კომერციული ბანკებისგან</t>
  </si>
  <si>
    <t>საფინანსო ორგანიზაციებისგან მიღებული სესხები</t>
  </si>
  <si>
    <t>რეზიდენტი საფინანსო ორგანიზაციებისგან მიღებული სესხები</t>
  </si>
  <si>
    <t>არარეზიდენტი საფინანსო ორგანიზაციებისგან მიღებული სესხები</t>
  </si>
  <si>
    <t>ფიზიკური პირებისგან მიღებული სესხები</t>
  </si>
  <si>
    <t>რეზიდენტი ფიზიკური პირებისგან მიღებული სესხები</t>
  </si>
  <si>
    <t>არარეზიდენტი ფიზიკური პირებისგან მიღებული სესხები</t>
  </si>
  <si>
    <t>იურიდიული პირებისგან მიღებული სესხები</t>
  </si>
  <si>
    <t>რეზიდენტი იურიდიული პირებისგან მიღებული სესხები</t>
  </si>
  <si>
    <t>არარეზიდენტი იურიდიული პირებისგან მიღებული სესხები</t>
  </si>
  <si>
    <t>რეზიდენტი პირებისგან მიღებული სესხები</t>
  </si>
  <si>
    <t>არარეზიდენტი პირებისგან მიღებული სესხები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</si>
</sst>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Sylfaen"/>
      <family val="1"/>
    </font>
    <font>
      <sz val="9"/>
      <color theme="1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b/>
      <sz val="9"/>
      <color theme="1"/>
      <name val="Sylfaen"/>
      <family val="1"/>
    </font>
    <font>
      <b/>
      <u/>
      <sz val="9"/>
      <name val="Sylfaen"/>
      <family val="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Sylfaen"/>
      <family val="1"/>
    </font>
    <font>
      <sz val="10"/>
      <name val="Arial"/>
      <family val="2"/>
    </font>
    <font>
      <i/>
      <sz val="9"/>
      <name val="Sylfaen"/>
      <family val="1"/>
    </font>
    <font>
      <b/>
      <i/>
      <sz val="9"/>
      <color theme="5" tint="-0.499984740745262"/>
      <name val="Sylfaen"/>
      <family val="1"/>
    </font>
    <font>
      <sz val="9"/>
      <color theme="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6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indent="1"/>
    </xf>
    <xf numFmtId="164" fontId="4" fillId="2" borderId="1" xfId="1" applyNumberFormat="1" applyFont="1" applyFill="1" applyBorder="1" applyAlignment="1">
      <alignment horizontal="left" indent="1"/>
    </xf>
    <xf numFmtId="164" fontId="3" fillId="2" borderId="0" xfId="0" applyNumberFormat="1" applyFont="1" applyFill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indent="2"/>
    </xf>
    <xf numFmtId="164" fontId="4" fillId="2" borderId="1" xfId="1" applyNumberFormat="1" applyFont="1" applyFill="1" applyBorder="1" applyAlignment="1">
      <alignment horizontal="left" indent="2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1" applyNumberFormat="1" applyFont="1" applyFill="1" applyBorder="1"/>
    <xf numFmtId="164" fontId="3" fillId="2" borderId="0" xfId="1" applyNumberFormat="1" applyFont="1" applyFill="1" applyAlignment="1">
      <alignment horizontal="left"/>
    </xf>
    <xf numFmtId="0" fontId="4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164" fontId="3" fillId="2" borderId="0" xfId="1" applyNumberFormat="1" applyFont="1" applyFill="1"/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8" fillId="2" borderId="0" xfId="0" applyFont="1" applyFill="1"/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9" fillId="2" borderId="1" xfId="0" applyFont="1" applyFill="1" applyBorder="1"/>
    <xf numFmtId="164" fontId="10" fillId="2" borderId="1" xfId="1" applyNumberFormat="1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left" indent="3"/>
    </xf>
    <xf numFmtId="0" fontId="5" fillId="2" borderId="1" xfId="2" applyFont="1" applyFill="1" applyBorder="1" applyAlignment="1">
      <alignment horizontal="left" indent="1"/>
    </xf>
    <xf numFmtId="0" fontId="12" fillId="2" borderId="1" xfId="2" applyFont="1" applyFill="1" applyBorder="1" applyAlignment="1">
      <alignment horizontal="right"/>
    </xf>
    <xf numFmtId="0" fontId="12" fillId="2" borderId="1" xfId="2" applyFont="1" applyFill="1" applyBorder="1"/>
    <xf numFmtId="164" fontId="8" fillId="2" borderId="0" xfId="0" applyNumberFormat="1" applyFont="1" applyFill="1"/>
    <xf numFmtId="164" fontId="13" fillId="2" borderId="0" xfId="1" applyNumberFormat="1" applyFont="1" applyFill="1" applyAlignment="1">
      <alignment horizontal="center" vertical="top" wrapText="1"/>
    </xf>
    <xf numFmtId="0" fontId="8" fillId="2" borderId="1" xfId="0" applyFont="1" applyFill="1" applyBorder="1"/>
    <xf numFmtId="164" fontId="5" fillId="2" borderId="1" xfId="1" applyNumberFormat="1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/>
    </xf>
    <xf numFmtId="0" fontId="3" fillId="2" borderId="1" xfId="0" applyFont="1" applyFill="1" applyBorder="1"/>
    <xf numFmtId="17" fontId="3" fillId="2" borderId="0" xfId="0" applyNumberFormat="1" applyFont="1" applyFill="1"/>
    <xf numFmtId="164" fontId="4" fillId="2" borderId="1" xfId="1" applyNumberFormat="1" applyFont="1" applyFill="1" applyBorder="1" applyAlignment="1">
      <alignment horizontal="right"/>
    </xf>
    <xf numFmtId="0" fontId="12" fillId="2" borderId="1" xfId="2" applyFont="1" applyFill="1" applyBorder="1" applyAlignment="1"/>
    <xf numFmtId="164" fontId="5" fillId="2" borderId="1" xfId="1" applyNumberFormat="1" applyFont="1" applyFill="1" applyBorder="1" applyAlignment="1" applyProtection="1">
      <alignment horizontal="center" vertical="top"/>
    </xf>
    <xf numFmtId="164" fontId="4" fillId="2" borderId="1" xfId="1" applyNumberFormat="1" applyFont="1" applyFill="1" applyBorder="1" applyAlignment="1" applyProtection="1">
      <alignment horizontal="left" indent="1"/>
    </xf>
    <xf numFmtId="164" fontId="4" fillId="2" borderId="1" xfId="1" applyNumberFormat="1" applyFont="1" applyFill="1" applyBorder="1" applyAlignment="1" applyProtection="1">
      <alignment horizontal="left" indent="2"/>
    </xf>
    <xf numFmtId="164" fontId="5" fillId="2" borderId="1" xfId="1" applyNumberFormat="1" applyFont="1" applyFill="1" applyBorder="1" applyAlignment="1" applyProtection="1">
      <alignment horizontal="center"/>
    </xf>
    <xf numFmtId="164" fontId="7" fillId="2" borderId="1" xfId="1" applyNumberFormat="1" applyFont="1" applyFill="1" applyBorder="1" applyAlignment="1" applyProtection="1">
      <alignment horizontal="center"/>
    </xf>
    <xf numFmtId="164" fontId="5" fillId="2" borderId="1" xfId="1" applyNumberFormat="1" applyFont="1" applyFill="1" applyBorder="1" applyAlignment="1" applyProtection="1">
      <alignment horizontal="left" indent="1"/>
    </xf>
    <xf numFmtId="164" fontId="5" fillId="2" borderId="1" xfId="1" applyNumberFormat="1" applyFont="1" applyFill="1" applyBorder="1" applyAlignment="1" applyProtection="1"/>
    <xf numFmtId="0" fontId="5" fillId="2" borderId="1" xfId="2" applyFont="1" applyFill="1" applyBorder="1" applyAlignment="1">
      <alignment horizontal="left"/>
    </xf>
    <xf numFmtId="0" fontId="6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="90" zoomScaleNormal="90" workbookViewId="0">
      <selection activeCell="E12" sqref="E12"/>
    </sheetView>
  </sheetViews>
  <sheetFormatPr defaultColWidth="9.1796875" defaultRowHeight="12" x14ac:dyDescent="0.3"/>
  <cols>
    <col min="1" max="1" width="9.453125" style="2" customWidth="1"/>
    <col min="2" max="2" width="51" style="2" bestFit="1" customWidth="1"/>
    <col min="3" max="3" width="15.81640625" style="2" bestFit="1" customWidth="1"/>
    <col min="4" max="4" width="15.453125" style="2" bestFit="1" customWidth="1"/>
    <col min="5" max="5" width="16" style="2" bestFit="1" customWidth="1"/>
    <col min="6" max="6" width="9" style="2" customWidth="1"/>
    <col min="7" max="16384" width="9.1796875" style="2"/>
  </cols>
  <sheetData>
    <row r="1" spans="1:6" ht="12.5" x14ac:dyDescent="0.35">
      <c r="A1" s="1" t="s">
        <v>0</v>
      </c>
      <c r="B1" s="2" t="s">
        <v>97</v>
      </c>
    </row>
    <row r="2" spans="1:6" ht="12.5" x14ac:dyDescent="0.35">
      <c r="A2" s="1" t="s">
        <v>1</v>
      </c>
      <c r="B2" s="42" t="s">
        <v>148</v>
      </c>
    </row>
    <row r="3" spans="1:6" x14ac:dyDescent="0.3">
      <c r="B3" s="3"/>
      <c r="D3" s="3"/>
      <c r="E3" s="3"/>
    </row>
    <row r="4" spans="1:6" s="6" customFormat="1" ht="24" x14ac:dyDescent="0.3">
      <c r="A4" s="4"/>
      <c r="B4" s="4" t="s">
        <v>2</v>
      </c>
      <c r="C4" s="5" t="s">
        <v>3</v>
      </c>
      <c r="D4" s="5" t="s">
        <v>4</v>
      </c>
      <c r="E4" s="5" t="s">
        <v>5</v>
      </c>
    </row>
    <row r="5" spans="1:6" x14ac:dyDescent="0.3">
      <c r="A5" s="7">
        <v>1</v>
      </c>
      <c r="B5" s="8" t="s">
        <v>6</v>
      </c>
      <c r="C5" s="9">
        <v>33119199.559999999</v>
      </c>
      <c r="D5" s="9">
        <v>30979606.381291199</v>
      </c>
      <c r="E5" s="9">
        <v>64098805.941291198</v>
      </c>
      <c r="F5" s="10"/>
    </row>
    <row r="6" spans="1:6" x14ac:dyDescent="0.3">
      <c r="A6" s="7">
        <v>2</v>
      </c>
      <c r="B6" s="8" t="s">
        <v>7</v>
      </c>
      <c r="C6" s="9">
        <v>48196839.374899998</v>
      </c>
      <c r="D6" s="9">
        <v>91336387.401465997</v>
      </c>
      <c r="E6" s="9">
        <v>139533226.77636603</v>
      </c>
      <c r="F6" s="10"/>
    </row>
    <row r="7" spans="1:6" x14ac:dyDescent="0.3">
      <c r="A7" s="11">
        <v>2.1</v>
      </c>
      <c r="B7" s="12" t="s">
        <v>8</v>
      </c>
      <c r="C7" s="13">
        <v>1020349600.0500002</v>
      </c>
      <c r="D7" s="13">
        <v>97180382.356492236</v>
      </c>
      <c r="E7" s="13">
        <v>1117529982.4064927</v>
      </c>
      <c r="F7" s="10"/>
    </row>
    <row r="8" spans="1:6" x14ac:dyDescent="0.3">
      <c r="A8" s="11">
        <v>2.2000000000000002</v>
      </c>
      <c r="B8" s="12" t="s">
        <v>9</v>
      </c>
      <c r="C8" s="13">
        <v>-112883301.37241708</v>
      </c>
      <c r="D8" s="13">
        <v>-16159643.903853144</v>
      </c>
      <c r="E8" s="13">
        <v>-129042945.27627024</v>
      </c>
      <c r="F8" s="10"/>
    </row>
    <row r="9" spans="1:6" x14ac:dyDescent="0.3">
      <c r="A9" s="7">
        <v>3</v>
      </c>
      <c r="B9" s="8" t="s">
        <v>10</v>
      </c>
      <c r="C9" s="9">
        <v>907466298.67758322</v>
      </c>
      <c r="D9" s="9">
        <v>81020738.452639118</v>
      </c>
      <c r="E9" s="9">
        <v>988487037.13022232</v>
      </c>
      <c r="F9" s="10"/>
    </row>
    <row r="10" spans="1:6" x14ac:dyDescent="0.3">
      <c r="A10" s="7">
        <v>4</v>
      </c>
      <c r="B10" s="8" t="s">
        <v>11</v>
      </c>
      <c r="C10" s="9">
        <v>40233</v>
      </c>
      <c r="D10" s="9">
        <v>0</v>
      </c>
      <c r="E10" s="9">
        <v>40233</v>
      </c>
      <c r="F10" s="10"/>
    </row>
    <row r="11" spans="1:6" x14ac:dyDescent="0.3">
      <c r="A11" s="7">
        <v>5</v>
      </c>
      <c r="B11" s="8" t="s">
        <v>12</v>
      </c>
      <c r="C11" s="9">
        <v>31795046.230172087</v>
      </c>
      <c r="D11" s="9">
        <v>2062092.0740563588</v>
      </c>
      <c r="E11" s="9">
        <v>33857138.304228447</v>
      </c>
      <c r="F11" s="10"/>
    </row>
    <row r="12" spans="1:6" x14ac:dyDescent="0.3">
      <c r="A12" s="7">
        <v>6</v>
      </c>
      <c r="B12" s="8" t="s">
        <v>13</v>
      </c>
      <c r="C12" s="9">
        <v>7155837.7609999999</v>
      </c>
      <c r="D12" s="9">
        <v>0</v>
      </c>
      <c r="E12" s="9">
        <v>7155837.7609999999</v>
      </c>
      <c r="F12" s="10"/>
    </row>
    <row r="13" spans="1:6" x14ac:dyDescent="0.3">
      <c r="A13" s="7">
        <v>7</v>
      </c>
      <c r="B13" s="8" t="s">
        <v>14</v>
      </c>
      <c r="C13" s="9">
        <v>821949.28</v>
      </c>
      <c r="D13" s="9">
        <v>0</v>
      </c>
      <c r="E13" s="9">
        <v>821949.28</v>
      </c>
      <c r="F13" s="10"/>
    </row>
    <row r="14" spans="1:6" x14ac:dyDescent="0.3">
      <c r="A14" s="7">
        <v>8</v>
      </c>
      <c r="B14" s="8" t="s">
        <v>15</v>
      </c>
      <c r="C14" s="9">
        <v>41166523.023892514</v>
      </c>
      <c r="D14" s="9">
        <v>0</v>
      </c>
      <c r="E14" s="9">
        <v>41166523.023892514</v>
      </c>
      <c r="F14" s="10"/>
    </row>
    <row r="15" spans="1:6" x14ac:dyDescent="0.3">
      <c r="A15" s="7">
        <v>9</v>
      </c>
      <c r="B15" s="8" t="s">
        <v>16</v>
      </c>
      <c r="C15" s="9">
        <v>39284380.00207635</v>
      </c>
      <c r="D15" s="9">
        <v>24835942.476886701</v>
      </c>
      <c r="E15" s="9">
        <v>64120322.478963032</v>
      </c>
      <c r="F15" s="10"/>
    </row>
    <row r="16" spans="1:6" x14ac:dyDescent="0.3">
      <c r="A16" s="14">
        <v>10</v>
      </c>
      <c r="B16" s="15" t="s">
        <v>17</v>
      </c>
      <c r="C16" s="16">
        <v>1109046306.9096241</v>
      </c>
      <c r="D16" s="16">
        <v>230234766.78633901</v>
      </c>
      <c r="E16" s="16">
        <v>1339281073.69596</v>
      </c>
      <c r="F16" s="10"/>
    </row>
    <row r="17" spans="1:6" x14ac:dyDescent="0.3">
      <c r="A17" s="14"/>
      <c r="B17" s="14" t="s">
        <v>18</v>
      </c>
      <c r="F17" s="10"/>
    </row>
    <row r="18" spans="1:6" x14ac:dyDescent="0.3">
      <c r="A18" s="7">
        <v>11</v>
      </c>
      <c r="B18" s="8" t="s">
        <v>19</v>
      </c>
      <c r="C18" s="9">
        <v>316563578.19999999</v>
      </c>
      <c r="D18" s="9">
        <v>253324534.4228375</v>
      </c>
      <c r="E18" s="9">
        <v>569888112.62283766</v>
      </c>
      <c r="F18" s="10"/>
    </row>
    <row r="19" spans="1:6" x14ac:dyDescent="0.3">
      <c r="A19" s="7">
        <v>12</v>
      </c>
      <c r="B19" s="8" t="s">
        <v>20</v>
      </c>
      <c r="C19" s="9">
        <v>38318223.789999999</v>
      </c>
      <c r="D19" s="9">
        <v>72916711.570564002</v>
      </c>
      <c r="E19" s="9">
        <v>111234935.36056401</v>
      </c>
      <c r="F19" s="10"/>
    </row>
    <row r="20" spans="1:6" x14ac:dyDescent="0.3">
      <c r="A20" s="7">
        <v>13</v>
      </c>
      <c r="B20" s="8" t="s">
        <v>21</v>
      </c>
      <c r="C20" s="9">
        <v>24985962.650000997</v>
      </c>
      <c r="D20" s="9">
        <v>86306093.736583993</v>
      </c>
      <c r="E20" s="9">
        <v>111292056.386585</v>
      </c>
      <c r="F20" s="10"/>
    </row>
    <row r="21" spans="1:6" x14ac:dyDescent="0.3">
      <c r="A21" s="7">
        <v>14</v>
      </c>
      <c r="B21" s="8" t="s">
        <v>22</v>
      </c>
      <c r="C21" s="9">
        <v>5927317.8098999998</v>
      </c>
      <c r="D21" s="9">
        <v>8157132.4700600011</v>
      </c>
      <c r="E21" s="9">
        <v>14084450.279959997</v>
      </c>
      <c r="F21" s="10"/>
    </row>
    <row r="22" spans="1:6" x14ac:dyDescent="0.3">
      <c r="A22" s="7">
        <v>15</v>
      </c>
      <c r="B22" s="8" t="s">
        <v>23</v>
      </c>
      <c r="C22" s="9">
        <v>16775401.096023818</v>
      </c>
      <c r="D22" s="9">
        <v>29059750.658483878</v>
      </c>
      <c r="E22" s="9">
        <v>45835151.754507676</v>
      </c>
      <c r="F22" s="10"/>
    </row>
    <row r="23" spans="1:6" x14ac:dyDescent="0.3">
      <c r="A23" s="7">
        <v>16</v>
      </c>
      <c r="B23" s="8" t="s">
        <v>24</v>
      </c>
      <c r="C23" s="9">
        <v>7014851</v>
      </c>
      <c r="D23" s="9">
        <v>51421719.454800002</v>
      </c>
      <c r="E23" s="9">
        <v>58436570.454800002</v>
      </c>
      <c r="F23" s="10"/>
    </row>
    <row r="24" spans="1:6" x14ac:dyDescent="0.3">
      <c r="A24" s="14">
        <v>17</v>
      </c>
      <c r="B24" s="15" t="s">
        <v>25</v>
      </c>
      <c r="C24" s="25">
        <v>409585334.54592478</v>
      </c>
      <c r="D24" s="25">
        <v>501185942.31332928</v>
      </c>
      <c r="E24" s="25">
        <v>910771276.85925472</v>
      </c>
      <c r="F24" s="10"/>
    </row>
    <row r="25" spans="1:6" x14ac:dyDescent="0.3">
      <c r="A25" s="14"/>
      <c r="B25" s="14" t="s">
        <v>26</v>
      </c>
      <c r="F25" s="10"/>
    </row>
    <row r="26" spans="1:6" x14ac:dyDescent="0.3">
      <c r="A26" s="7">
        <v>18</v>
      </c>
      <c r="B26" s="8" t="s">
        <v>27</v>
      </c>
      <c r="C26" s="9">
        <v>138679874.34</v>
      </c>
      <c r="D26" s="9">
        <v>0</v>
      </c>
      <c r="E26" s="9">
        <v>138679874.34</v>
      </c>
      <c r="F26" s="10"/>
    </row>
    <row r="27" spans="1:6" x14ac:dyDescent="0.3">
      <c r="A27" s="7">
        <v>19</v>
      </c>
      <c r="B27" s="8" t="s">
        <v>28</v>
      </c>
      <c r="C27" s="9">
        <v>36204472.800000004</v>
      </c>
      <c r="D27" s="9">
        <v>0</v>
      </c>
      <c r="E27" s="9">
        <v>36204472.800000004</v>
      </c>
      <c r="F27" s="10"/>
    </row>
    <row r="28" spans="1:6" x14ac:dyDescent="0.3">
      <c r="A28" s="7">
        <v>20</v>
      </c>
      <c r="B28" s="8" t="s">
        <v>29</v>
      </c>
      <c r="C28" s="9">
        <v>11915611.900000002</v>
      </c>
      <c r="D28" s="9">
        <v>0</v>
      </c>
      <c r="E28" s="9">
        <v>11915611.900000002</v>
      </c>
      <c r="F28" s="10"/>
    </row>
    <row r="29" spans="1:6" x14ac:dyDescent="0.3">
      <c r="A29" s="7">
        <v>21</v>
      </c>
      <c r="B29" s="8" t="s">
        <v>30</v>
      </c>
      <c r="C29" s="9">
        <v>0</v>
      </c>
      <c r="D29" s="9">
        <v>0</v>
      </c>
      <c r="E29" s="9">
        <v>0</v>
      </c>
      <c r="F29" s="10"/>
    </row>
    <row r="30" spans="1:6" x14ac:dyDescent="0.3">
      <c r="A30" s="7">
        <v>22</v>
      </c>
      <c r="B30" s="8" t="s">
        <v>31</v>
      </c>
      <c r="C30" s="9">
        <v>241356858.37087902</v>
      </c>
      <c r="D30" s="9">
        <v>0</v>
      </c>
      <c r="E30" s="9">
        <v>241356858.37087902</v>
      </c>
      <c r="F30" s="10"/>
    </row>
    <row r="31" spans="1:6" x14ac:dyDescent="0.3">
      <c r="A31" s="7">
        <v>23</v>
      </c>
      <c r="B31" s="8" t="s">
        <v>32</v>
      </c>
      <c r="C31" s="9">
        <v>352979.92</v>
      </c>
      <c r="D31" s="9">
        <v>0</v>
      </c>
      <c r="E31" s="9">
        <v>352979.92</v>
      </c>
      <c r="F31" s="10"/>
    </row>
    <row r="32" spans="1:6" x14ac:dyDescent="0.3">
      <c r="A32" s="14">
        <v>24</v>
      </c>
      <c r="B32" s="15" t="s">
        <v>33</v>
      </c>
      <c r="C32" s="25">
        <v>428509797.33087909</v>
      </c>
      <c r="D32" s="25">
        <v>0</v>
      </c>
      <c r="E32" s="25">
        <v>428509797.33087909</v>
      </c>
      <c r="F32" s="10"/>
    </row>
    <row r="33" spans="1:6" x14ac:dyDescent="0.3">
      <c r="A33" s="14">
        <v>25</v>
      </c>
      <c r="B33" s="15" t="s">
        <v>34</v>
      </c>
      <c r="C33" s="25">
        <v>838095131.87680376</v>
      </c>
      <c r="D33" s="25">
        <v>501185942.31332928</v>
      </c>
      <c r="E33" s="25">
        <v>1339281074.1901331</v>
      </c>
      <c r="F33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zoomScale="90" zoomScaleNormal="90" workbookViewId="0">
      <selection activeCell="B29" sqref="B29"/>
    </sheetView>
  </sheetViews>
  <sheetFormatPr defaultColWidth="9.1796875" defaultRowHeight="12" x14ac:dyDescent="0.3"/>
  <cols>
    <col min="1" max="1" width="10.26953125" style="26" customWidth="1"/>
    <col min="2" max="2" width="74.54296875" style="2" customWidth="1"/>
    <col min="3" max="3" width="15" style="21" customWidth="1"/>
    <col min="4" max="16384" width="9.1796875" style="2"/>
  </cols>
  <sheetData>
    <row r="1" spans="1:3" ht="12.5" x14ac:dyDescent="0.35">
      <c r="A1" s="1" t="s">
        <v>0</v>
      </c>
      <c r="B1" s="2" t="s">
        <v>97</v>
      </c>
      <c r="C1" s="17"/>
    </row>
    <row r="2" spans="1:3" ht="12.5" x14ac:dyDescent="0.35">
      <c r="A2" s="1" t="s">
        <v>1</v>
      </c>
      <c r="B2" s="42" t="s">
        <v>148</v>
      </c>
      <c r="C2" s="17"/>
    </row>
    <row r="3" spans="1:3" ht="12.5" x14ac:dyDescent="0.35">
      <c r="A3" s="1"/>
      <c r="C3" s="17"/>
    </row>
    <row r="4" spans="1:3" x14ac:dyDescent="0.3">
      <c r="A4" s="18"/>
      <c r="B4" s="19" t="s">
        <v>35</v>
      </c>
      <c r="C4" s="45" t="s">
        <v>5</v>
      </c>
    </row>
    <row r="5" spans="1:3" x14ac:dyDescent="0.3">
      <c r="A5" s="7">
        <v>1</v>
      </c>
      <c r="B5" s="8" t="s">
        <v>36</v>
      </c>
      <c r="C5" s="46">
        <v>954113.35999999987</v>
      </c>
    </row>
    <row r="6" spans="1:3" x14ac:dyDescent="0.3">
      <c r="A6" s="7">
        <v>2</v>
      </c>
      <c r="B6" s="8" t="s">
        <v>37</v>
      </c>
      <c r="C6" s="46">
        <v>123572886.02181523</v>
      </c>
    </row>
    <row r="7" spans="1:3" x14ac:dyDescent="0.3">
      <c r="A7" s="7">
        <v>2.1</v>
      </c>
      <c r="B7" s="12" t="s">
        <v>38</v>
      </c>
      <c r="C7" s="47">
        <v>22568011.297399998</v>
      </c>
    </row>
    <row r="8" spans="1:3" x14ac:dyDescent="0.3">
      <c r="A8" s="7">
        <v>2.2000000000000002</v>
      </c>
      <c r="B8" s="12" t="s">
        <v>39</v>
      </c>
      <c r="C8" s="47">
        <v>59160405.713211335</v>
      </c>
    </row>
    <row r="9" spans="1:3" x14ac:dyDescent="0.3">
      <c r="A9" s="7">
        <v>2.2999999999999998</v>
      </c>
      <c r="B9" s="12" t="s">
        <v>40</v>
      </c>
      <c r="C9" s="46">
        <v>11555534.407499999</v>
      </c>
    </row>
    <row r="10" spans="1:3" x14ac:dyDescent="0.3">
      <c r="A10" s="7">
        <v>2.4</v>
      </c>
      <c r="B10" s="12" t="s">
        <v>41</v>
      </c>
      <c r="C10" s="46">
        <v>4182377.6405999996</v>
      </c>
    </row>
    <row r="11" spans="1:3" x14ac:dyDescent="0.3">
      <c r="A11" s="7">
        <v>2.5</v>
      </c>
      <c r="B11" s="12" t="s">
        <v>42</v>
      </c>
      <c r="C11" s="46">
        <v>22289965.311562944</v>
      </c>
    </row>
    <row r="12" spans="1:3" x14ac:dyDescent="0.3">
      <c r="A12" s="7">
        <v>2.6</v>
      </c>
      <c r="B12" s="12" t="s">
        <v>43</v>
      </c>
      <c r="C12" s="46">
        <v>2065967.0743409509</v>
      </c>
    </row>
    <row r="13" spans="1:3" x14ac:dyDescent="0.3">
      <c r="A13" s="7">
        <v>2.7</v>
      </c>
      <c r="B13" s="12" t="s">
        <v>44</v>
      </c>
      <c r="C13" s="46">
        <v>1750624.5771999999</v>
      </c>
    </row>
    <row r="14" spans="1:3" x14ac:dyDescent="0.3">
      <c r="A14" s="7">
        <v>3</v>
      </c>
      <c r="B14" s="8" t="s">
        <v>45</v>
      </c>
      <c r="C14" s="46">
        <v>3772733.2875999999</v>
      </c>
    </row>
    <row r="15" spans="1:3" x14ac:dyDescent="0.3">
      <c r="A15" s="7">
        <v>3.1</v>
      </c>
      <c r="B15" s="8" t="s">
        <v>46</v>
      </c>
      <c r="C15" s="46">
        <v>3186925.9829999995</v>
      </c>
    </row>
    <row r="16" spans="1:3" x14ac:dyDescent="0.3">
      <c r="A16" s="7">
        <v>3.2</v>
      </c>
      <c r="B16" s="8" t="s">
        <v>47</v>
      </c>
      <c r="C16" s="46">
        <v>30573.285100000001</v>
      </c>
    </row>
    <row r="17" spans="1:3" x14ac:dyDescent="0.3">
      <c r="A17" s="7">
        <v>3.3</v>
      </c>
      <c r="B17" s="8" t="s">
        <v>48</v>
      </c>
      <c r="C17" s="46">
        <v>26129.851699999999</v>
      </c>
    </row>
    <row r="18" spans="1:3" x14ac:dyDescent="0.3">
      <c r="A18" s="7">
        <v>3.4</v>
      </c>
      <c r="B18" s="8" t="s">
        <v>49</v>
      </c>
      <c r="C18" s="46">
        <v>529104.16779999994</v>
      </c>
    </row>
    <row r="19" spans="1:3" x14ac:dyDescent="0.3">
      <c r="A19" s="7">
        <v>4</v>
      </c>
      <c r="B19" s="8" t="s">
        <v>50</v>
      </c>
      <c r="C19" s="46">
        <v>7801091.7799999919</v>
      </c>
    </row>
    <row r="20" spans="1:3" x14ac:dyDescent="0.3">
      <c r="A20" s="7">
        <v>5</v>
      </c>
      <c r="B20" s="8" t="s">
        <v>51</v>
      </c>
      <c r="C20" s="46">
        <v>0</v>
      </c>
    </row>
    <row r="21" spans="1:3" x14ac:dyDescent="0.3">
      <c r="A21" s="7">
        <v>6</v>
      </c>
      <c r="B21" s="8" t="s">
        <v>52</v>
      </c>
      <c r="C21" s="46">
        <v>1412188.5699999998</v>
      </c>
    </row>
    <row r="22" spans="1:3" x14ac:dyDescent="0.3">
      <c r="A22" s="14">
        <v>7</v>
      </c>
      <c r="B22" s="15" t="s">
        <v>53</v>
      </c>
      <c r="C22" s="48">
        <v>137513013.01941523</v>
      </c>
    </row>
    <row r="23" spans="1:3" x14ac:dyDescent="0.3">
      <c r="A23" s="14"/>
      <c r="B23" s="20" t="s">
        <v>54</v>
      </c>
      <c r="C23" s="49"/>
    </row>
    <row r="24" spans="1:3" x14ac:dyDescent="0.3">
      <c r="A24" s="7">
        <v>8</v>
      </c>
      <c r="B24" s="8" t="s">
        <v>55</v>
      </c>
      <c r="C24" s="46">
        <v>29574589.442200005</v>
      </c>
    </row>
    <row r="25" spans="1:3" x14ac:dyDescent="0.3">
      <c r="A25" s="7">
        <v>9</v>
      </c>
      <c r="B25" s="8" t="s">
        <v>56</v>
      </c>
      <c r="C25" s="46">
        <v>7424275.8100000005</v>
      </c>
    </row>
    <row r="26" spans="1:3" x14ac:dyDescent="0.3">
      <c r="A26" s="7">
        <v>10</v>
      </c>
      <c r="B26" s="8" t="s">
        <v>57</v>
      </c>
      <c r="C26" s="46">
        <v>3615578.0400000005</v>
      </c>
    </row>
    <row r="27" spans="1:3" x14ac:dyDescent="0.3">
      <c r="A27" s="7">
        <v>11</v>
      </c>
      <c r="B27" s="8" t="s">
        <v>58</v>
      </c>
      <c r="C27" s="46">
        <v>39537.699999999997</v>
      </c>
    </row>
    <row r="28" spans="1:3" x14ac:dyDescent="0.3">
      <c r="A28" s="7">
        <v>12</v>
      </c>
      <c r="B28" s="8" t="s">
        <v>59</v>
      </c>
      <c r="C28" s="46">
        <v>791952.05149999994</v>
      </c>
    </row>
    <row r="29" spans="1:3" x14ac:dyDescent="0.3">
      <c r="A29" s="7">
        <v>13</v>
      </c>
      <c r="B29" s="8" t="s">
        <v>60</v>
      </c>
      <c r="C29" s="46">
        <v>1575710.3414</v>
      </c>
    </row>
    <row r="30" spans="1:3" x14ac:dyDescent="0.3">
      <c r="A30" s="7">
        <v>14</v>
      </c>
      <c r="B30" s="8" t="s">
        <v>61</v>
      </c>
      <c r="C30" s="46">
        <v>3620207.67</v>
      </c>
    </row>
    <row r="31" spans="1:3" x14ac:dyDescent="0.3">
      <c r="A31" s="7">
        <v>15</v>
      </c>
      <c r="B31" s="8" t="s">
        <v>62</v>
      </c>
      <c r="C31" s="46">
        <v>46641851.055099986</v>
      </c>
    </row>
    <row r="32" spans="1:3" x14ac:dyDescent="0.3">
      <c r="A32" s="14">
        <v>16</v>
      </c>
      <c r="B32" s="15" t="s">
        <v>63</v>
      </c>
      <c r="C32" s="48">
        <v>90871161.964315176</v>
      </c>
    </row>
    <row r="33" spans="1:3" x14ac:dyDescent="0.3">
      <c r="A33" s="14"/>
      <c r="B33" s="20" t="s">
        <v>64</v>
      </c>
      <c r="C33" s="48"/>
    </row>
    <row r="34" spans="1:3" x14ac:dyDescent="0.3">
      <c r="A34" s="22">
        <v>17</v>
      </c>
      <c r="B34" s="23" t="s">
        <v>65</v>
      </c>
      <c r="C34" s="50">
        <v>9865758.4624440502</v>
      </c>
    </row>
    <row r="35" spans="1:3" x14ac:dyDescent="0.3">
      <c r="A35" s="24">
        <v>17.100000000000001</v>
      </c>
      <c r="B35" s="8" t="s">
        <v>66</v>
      </c>
      <c r="C35" s="46">
        <v>16071906.354544053</v>
      </c>
    </row>
    <row r="36" spans="1:3" x14ac:dyDescent="0.3">
      <c r="A36" s="24">
        <v>17.2</v>
      </c>
      <c r="B36" s="8" t="s">
        <v>67</v>
      </c>
      <c r="C36" s="46">
        <v>6206147.8921000008</v>
      </c>
    </row>
    <row r="37" spans="1:3" x14ac:dyDescent="0.3">
      <c r="A37" s="24">
        <v>18</v>
      </c>
      <c r="B37" s="8" t="s">
        <v>68</v>
      </c>
      <c r="C37" s="46">
        <v>0</v>
      </c>
    </row>
    <row r="38" spans="1:3" x14ac:dyDescent="0.3">
      <c r="A38" s="24">
        <v>19</v>
      </c>
      <c r="B38" s="8" t="s">
        <v>69</v>
      </c>
      <c r="C38" s="46">
        <v>-300</v>
      </c>
    </row>
    <row r="39" spans="1:3" x14ac:dyDescent="0.3">
      <c r="A39" s="24">
        <v>20</v>
      </c>
      <c r="B39" s="8" t="s">
        <v>70</v>
      </c>
      <c r="C39" s="46">
        <v>-339316.34252192226</v>
      </c>
    </row>
    <row r="40" spans="1:3" x14ac:dyDescent="0.3">
      <c r="A40" s="24">
        <v>21</v>
      </c>
      <c r="B40" s="8" t="s">
        <v>71</v>
      </c>
      <c r="C40" s="46">
        <v>5173142.9499999899</v>
      </c>
    </row>
    <row r="41" spans="1:3" x14ac:dyDescent="0.3">
      <c r="A41" s="24">
        <v>22</v>
      </c>
      <c r="B41" s="8" t="s">
        <v>72</v>
      </c>
      <c r="C41" s="46">
        <v>89011.26</v>
      </c>
    </row>
    <row r="42" spans="1:3" x14ac:dyDescent="0.3">
      <c r="A42" s="24">
        <v>23</v>
      </c>
      <c r="B42" s="8" t="s">
        <v>73</v>
      </c>
      <c r="C42" s="46">
        <v>5533962.6599999992</v>
      </c>
    </row>
    <row r="43" spans="1:3" x14ac:dyDescent="0.3">
      <c r="A43" s="14">
        <v>24</v>
      </c>
      <c r="B43" s="15" t="s">
        <v>74</v>
      </c>
      <c r="C43" s="48">
        <v>20322258.989922106</v>
      </c>
    </row>
    <row r="44" spans="1:3" x14ac:dyDescent="0.3">
      <c r="A44" s="14"/>
      <c r="B44" s="20" t="s">
        <v>75</v>
      </c>
      <c r="C44" s="48"/>
    </row>
    <row r="45" spans="1:3" x14ac:dyDescent="0.3">
      <c r="A45" s="24">
        <v>25</v>
      </c>
      <c r="B45" s="8" t="s">
        <v>76</v>
      </c>
      <c r="C45" s="46">
        <v>3095936.42</v>
      </c>
    </row>
    <row r="46" spans="1:3" x14ac:dyDescent="0.3">
      <c r="A46" s="24">
        <v>26</v>
      </c>
      <c r="B46" s="8" t="s">
        <v>77</v>
      </c>
      <c r="C46" s="46">
        <v>40769900.910000011</v>
      </c>
    </row>
    <row r="47" spans="1:3" x14ac:dyDescent="0.3">
      <c r="A47" s="24">
        <v>27</v>
      </c>
      <c r="B47" s="8" t="s">
        <v>78</v>
      </c>
      <c r="C47" s="46">
        <v>1057307.2899999996</v>
      </c>
    </row>
    <row r="48" spans="1:3" x14ac:dyDescent="0.3">
      <c r="A48" s="24">
        <v>28</v>
      </c>
      <c r="B48" s="8" t="s">
        <v>79</v>
      </c>
      <c r="C48" s="46">
        <v>7576351.8000000035</v>
      </c>
    </row>
    <row r="49" spans="1:3" x14ac:dyDescent="0.3">
      <c r="A49" s="24">
        <v>29</v>
      </c>
      <c r="B49" s="8" t="s">
        <v>80</v>
      </c>
      <c r="C49" s="46">
        <v>4289295.43</v>
      </c>
    </row>
    <row r="50" spans="1:3" x14ac:dyDescent="0.3">
      <c r="A50" s="24">
        <v>30</v>
      </c>
      <c r="B50" s="8" t="s">
        <v>81</v>
      </c>
      <c r="C50" s="46">
        <v>13957217.492195046</v>
      </c>
    </row>
    <row r="51" spans="1:3" x14ac:dyDescent="0.3">
      <c r="A51" s="14">
        <v>31</v>
      </c>
      <c r="B51" s="15" t="s">
        <v>82</v>
      </c>
      <c r="C51" s="48">
        <v>70746009.342195049</v>
      </c>
    </row>
    <row r="52" spans="1:3" x14ac:dyDescent="0.3">
      <c r="A52" s="14">
        <v>32</v>
      </c>
      <c r="B52" s="15" t="s">
        <v>83</v>
      </c>
      <c r="C52" s="48">
        <v>-50423750.352272935</v>
      </c>
    </row>
    <row r="53" spans="1:3" x14ac:dyDescent="0.3">
      <c r="A53" s="24"/>
      <c r="B53" s="8"/>
      <c r="C53" s="46"/>
    </row>
    <row r="54" spans="1:3" x14ac:dyDescent="0.3">
      <c r="A54" s="14">
        <v>33</v>
      </c>
      <c r="B54" s="20" t="s">
        <v>84</v>
      </c>
      <c r="C54" s="48">
        <v>40447411.612042286</v>
      </c>
    </row>
    <row r="55" spans="1:3" x14ac:dyDescent="0.3">
      <c r="A55" s="24"/>
      <c r="B55" s="8"/>
      <c r="C55" s="46"/>
    </row>
    <row r="56" spans="1:3" x14ac:dyDescent="0.3">
      <c r="A56" s="24">
        <v>34</v>
      </c>
      <c r="B56" s="8" t="s">
        <v>85</v>
      </c>
      <c r="C56" s="46">
        <v>67861150.004002944</v>
      </c>
    </row>
    <row r="57" spans="1:3" x14ac:dyDescent="0.3">
      <c r="A57" s="24">
        <v>35</v>
      </c>
      <c r="B57" s="8" t="s">
        <v>86</v>
      </c>
      <c r="C57" s="46">
        <v>0</v>
      </c>
    </row>
    <row r="58" spans="1:3" x14ac:dyDescent="0.3">
      <c r="A58" s="24">
        <v>36</v>
      </c>
      <c r="B58" s="8" t="s">
        <v>87</v>
      </c>
      <c r="C58" s="46">
        <v>930837.09344086016</v>
      </c>
    </row>
    <row r="59" spans="1:3" x14ac:dyDescent="0.3">
      <c r="A59" s="24">
        <v>37</v>
      </c>
      <c r="B59" s="8" t="s">
        <v>88</v>
      </c>
      <c r="C59" s="46">
        <v>68791987.097443804</v>
      </c>
    </row>
    <row r="60" spans="1:3" x14ac:dyDescent="0.3">
      <c r="A60" s="24"/>
      <c r="B60" s="8"/>
      <c r="C60" s="46"/>
    </row>
    <row r="61" spans="1:3" x14ac:dyDescent="0.3">
      <c r="A61" s="14">
        <v>38</v>
      </c>
      <c r="B61" s="15" t="s">
        <v>89</v>
      </c>
      <c r="C61" s="51">
        <v>-28344575.48540153</v>
      </c>
    </row>
    <row r="62" spans="1:3" x14ac:dyDescent="0.3">
      <c r="A62" s="24">
        <v>39</v>
      </c>
      <c r="B62" s="8" t="s">
        <v>90</v>
      </c>
      <c r="C62" s="46">
        <v>669735.01699999999</v>
      </c>
    </row>
    <row r="63" spans="1:3" x14ac:dyDescent="0.3">
      <c r="A63" s="14">
        <v>40</v>
      </c>
      <c r="B63" s="15" t="s">
        <v>91</v>
      </c>
      <c r="C63" s="48">
        <v>-29014310.502401531</v>
      </c>
    </row>
    <row r="64" spans="1:3" x14ac:dyDescent="0.3">
      <c r="A64" s="24">
        <v>41</v>
      </c>
      <c r="B64" s="8" t="s">
        <v>92</v>
      </c>
      <c r="C64" s="46">
        <v>-15264.96</v>
      </c>
    </row>
    <row r="65" spans="1:3" x14ac:dyDescent="0.3">
      <c r="A65" s="14">
        <v>42</v>
      </c>
      <c r="B65" s="20" t="s">
        <v>93</v>
      </c>
      <c r="C65" s="48">
        <v>-29029575.462401528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90" zoomScaleNormal="90" workbookViewId="0">
      <selection activeCell="C25" sqref="C25"/>
    </sheetView>
  </sheetViews>
  <sheetFormatPr defaultColWidth="9.1796875" defaultRowHeight="12" x14ac:dyDescent="0.3"/>
  <cols>
    <col min="1" max="1" width="10.26953125" style="27" customWidth="1"/>
    <col min="2" max="2" width="53" style="27" customWidth="1"/>
    <col min="3" max="3" width="24" style="27" customWidth="1"/>
    <col min="4" max="5" width="9.1796875" style="27" customWidth="1"/>
    <col min="6" max="16384" width="9.1796875" style="27"/>
  </cols>
  <sheetData>
    <row r="1" spans="1:3" ht="12.5" x14ac:dyDescent="0.35">
      <c r="A1" s="1" t="s">
        <v>0</v>
      </c>
      <c r="B1" s="2" t="s">
        <v>97</v>
      </c>
    </row>
    <row r="2" spans="1:3" ht="12.5" x14ac:dyDescent="0.35">
      <c r="A2" s="1" t="s">
        <v>1</v>
      </c>
      <c r="B2" s="42" t="s">
        <v>148</v>
      </c>
    </row>
    <row r="3" spans="1:3" x14ac:dyDescent="0.3">
      <c r="A3" s="28"/>
      <c r="B3" s="29"/>
    </row>
    <row r="4" spans="1:3" x14ac:dyDescent="0.3">
      <c r="A4" s="30"/>
      <c r="B4" s="30"/>
      <c r="C4" s="31" t="s">
        <v>94</v>
      </c>
    </row>
    <row r="5" spans="1:3" x14ac:dyDescent="0.3">
      <c r="A5" s="32">
        <v>1</v>
      </c>
      <c r="B5" s="33" t="s">
        <v>95</v>
      </c>
      <c r="C5" s="25">
        <v>228070912.06219995</v>
      </c>
    </row>
    <row r="6" spans="1:3" x14ac:dyDescent="0.3">
      <c r="A6" s="34">
        <v>1.1000000000000001</v>
      </c>
      <c r="B6" s="34" t="s">
        <v>150</v>
      </c>
      <c r="C6" s="9">
        <v>209739712.06219995</v>
      </c>
    </row>
    <row r="7" spans="1:3" x14ac:dyDescent="0.3">
      <c r="A7" s="34">
        <v>1.2</v>
      </c>
      <c r="B7" s="34" t="s">
        <v>151</v>
      </c>
      <c r="C7" s="9">
        <v>18331200</v>
      </c>
    </row>
    <row r="8" spans="1:3" x14ac:dyDescent="0.3">
      <c r="A8" s="32">
        <v>2</v>
      </c>
      <c r="B8" s="33" t="s">
        <v>152</v>
      </c>
      <c r="C8" s="25">
        <v>341817200.56063747</v>
      </c>
    </row>
    <row r="9" spans="1:3" x14ac:dyDescent="0.3">
      <c r="A9" s="35">
        <v>2.1</v>
      </c>
      <c r="B9" s="34" t="s">
        <v>153</v>
      </c>
      <c r="C9" s="9">
        <v>10641701.4</v>
      </c>
    </row>
    <row r="10" spans="1:3" x14ac:dyDescent="0.3">
      <c r="A10" s="35">
        <v>2.2000000000000002</v>
      </c>
      <c r="B10" s="34" t="s">
        <v>154</v>
      </c>
      <c r="C10" s="9">
        <v>331175499.1606375</v>
      </c>
    </row>
    <row r="11" spans="1:3" x14ac:dyDescent="0.3">
      <c r="A11" s="32">
        <v>3</v>
      </c>
      <c r="B11" s="33" t="s">
        <v>155</v>
      </c>
      <c r="C11" s="25">
        <f>83989146.788564+97616795.168584</f>
        <v>181605941.95714802</v>
      </c>
    </row>
    <row r="12" spans="1:3" x14ac:dyDescent="0.3">
      <c r="A12" s="34">
        <v>3.1</v>
      </c>
      <c r="B12" s="34" t="s">
        <v>156</v>
      </c>
      <c r="C12" s="9">
        <f>76723558.275804+96852995.168584</f>
        <v>173576553.444388</v>
      </c>
    </row>
    <row r="13" spans="1:3" x14ac:dyDescent="0.3">
      <c r="A13" s="34">
        <v>3.2</v>
      </c>
      <c r="B13" s="34" t="s">
        <v>157</v>
      </c>
      <c r="C13" s="9">
        <f>7265588.51276+763800</f>
        <v>8029388.5127600003</v>
      </c>
    </row>
    <row r="14" spans="1:3" x14ac:dyDescent="0.3">
      <c r="A14" s="32">
        <v>4</v>
      </c>
      <c r="B14" s="33" t="s">
        <v>158</v>
      </c>
      <c r="C14" s="25">
        <f>27245788.572+13675261.218001</f>
        <v>40921049.790001005</v>
      </c>
    </row>
    <row r="15" spans="1:3" x14ac:dyDescent="0.3">
      <c r="A15" s="35">
        <v>4.0999999999999996</v>
      </c>
      <c r="B15" s="34" t="s">
        <v>159</v>
      </c>
      <c r="C15" s="9">
        <f>23830361.452+13675261.218001</f>
        <v>37505622.670001</v>
      </c>
    </row>
    <row r="16" spans="1:3" x14ac:dyDescent="0.3">
      <c r="A16" s="35">
        <v>4.2</v>
      </c>
      <c r="B16" s="34" t="s">
        <v>160</v>
      </c>
      <c r="C16" s="9">
        <f>3415427.12+0</f>
        <v>3415427.12</v>
      </c>
    </row>
    <row r="17" spans="1:3" x14ac:dyDescent="0.3">
      <c r="A17" s="32">
        <v>5</v>
      </c>
      <c r="B17" s="33" t="s">
        <v>149</v>
      </c>
      <c r="C17" s="25">
        <v>58436570.454800002</v>
      </c>
    </row>
    <row r="18" spans="1:3" x14ac:dyDescent="0.3">
      <c r="A18" s="34">
        <v>5.0999999999999996</v>
      </c>
      <c r="B18" s="34" t="s">
        <v>161</v>
      </c>
      <c r="C18" s="43">
        <v>39401301.944800004</v>
      </c>
    </row>
    <row r="19" spans="1:3" x14ac:dyDescent="0.3">
      <c r="A19" s="44">
        <v>5.2</v>
      </c>
      <c r="B19" s="34" t="s">
        <v>162</v>
      </c>
      <c r="C19" s="43">
        <v>19035268.509999998</v>
      </c>
    </row>
    <row r="20" spans="1:3" x14ac:dyDescent="0.3">
      <c r="A20" s="52" t="s">
        <v>96</v>
      </c>
      <c r="B20" s="52"/>
      <c r="C20" s="25">
        <v>850851674.82478642</v>
      </c>
    </row>
    <row r="22" spans="1:3" x14ac:dyDescent="0.3">
      <c r="C22" s="36"/>
    </row>
  </sheetData>
  <mergeCells count="1">
    <mergeCell ref="A20:B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>
      <selection activeCell="H11" sqref="H11"/>
    </sheetView>
  </sheetViews>
  <sheetFormatPr defaultColWidth="9.1796875" defaultRowHeight="12" x14ac:dyDescent="0.3"/>
  <cols>
    <col min="1" max="1" width="10.26953125" style="27" customWidth="1"/>
    <col min="2" max="2" width="36.1796875" style="27" customWidth="1"/>
    <col min="3" max="3" width="17.1796875" style="27" bestFit="1" customWidth="1"/>
    <col min="4" max="4" width="13.81640625" style="27" customWidth="1"/>
    <col min="5" max="16384" width="9.1796875" style="27"/>
  </cols>
  <sheetData>
    <row r="1" spans="1:4" x14ac:dyDescent="0.3">
      <c r="A1" s="28" t="s">
        <v>0</v>
      </c>
      <c r="B1" s="29" t="s">
        <v>97</v>
      </c>
    </row>
    <row r="2" spans="1:4" x14ac:dyDescent="0.3">
      <c r="A2" s="28" t="s">
        <v>1</v>
      </c>
      <c r="B2" s="2" t="s">
        <v>148</v>
      </c>
    </row>
    <row r="3" spans="1:4" ht="15" customHeight="1" x14ac:dyDescent="0.3">
      <c r="C3" s="37"/>
      <c r="D3" s="37"/>
    </row>
    <row r="4" spans="1:4" ht="24" x14ac:dyDescent="0.3">
      <c r="A4" s="38"/>
      <c r="B4" s="38"/>
      <c r="C4" s="39" t="s">
        <v>98</v>
      </c>
      <c r="D4" s="39" t="s">
        <v>99</v>
      </c>
    </row>
    <row r="5" spans="1:4" x14ac:dyDescent="0.3">
      <c r="A5" s="40">
        <v>1</v>
      </c>
      <c r="B5" s="33" t="s">
        <v>100</v>
      </c>
      <c r="C5" s="25">
        <v>1079496450.1971586</v>
      </c>
      <c r="D5" s="25">
        <v>686667</v>
      </c>
    </row>
    <row r="6" spans="1:4" x14ac:dyDescent="0.3">
      <c r="A6" s="34">
        <v>1.1000000000000001</v>
      </c>
      <c r="B6" s="34" t="s">
        <v>38</v>
      </c>
      <c r="C6" s="43">
        <v>200471082.95473602</v>
      </c>
      <c r="D6" s="43">
        <v>33864</v>
      </c>
    </row>
    <row r="7" spans="1:4" x14ac:dyDescent="0.3">
      <c r="A7" s="34">
        <v>1.2</v>
      </c>
      <c r="B7" s="34" t="s">
        <v>39</v>
      </c>
      <c r="C7" s="43">
        <v>262927425.11031863</v>
      </c>
      <c r="D7" s="43">
        <v>50909</v>
      </c>
    </row>
    <row r="8" spans="1:4" x14ac:dyDescent="0.3">
      <c r="A8" s="34">
        <v>1.3</v>
      </c>
      <c r="B8" s="34" t="s">
        <v>40</v>
      </c>
      <c r="C8" s="43">
        <v>103793406.48894009</v>
      </c>
      <c r="D8" s="43">
        <v>19045</v>
      </c>
    </row>
    <row r="9" spans="1:4" x14ac:dyDescent="0.3">
      <c r="A9" s="34">
        <v>1.4</v>
      </c>
      <c r="B9" s="34" t="s">
        <v>41</v>
      </c>
      <c r="C9" s="43">
        <v>16390233.120000025</v>
      </c>
      <c r="D9" s="43">
        <v>43485</v>
      </c>
    </row>
    <row r="10" spans="1:4" x14ac:dyDescent="0.3">
      <c r="A10" s="34">
        <v>1.5</v>
      </c>
      <c r="B10" s="34" t="s">
        <v>42</v>
      </c>
      <c r="C10" s="43">
        <v>445943696.47005236</v>
      </c>
      <c r="D10" s="43">
        <v>467374</v>
      </c>
    </row>
    <row r="11" spans="1:4" x14ac:dyDescent="0.3">
      <c r="A11" s="34">
        <v>1.6</v>
      </c>
      <c r="B11" s="34" t="s">
        <v>43</v>
      </c>
      <c r="C11" s="43">
        <v>40092721.099999852</v>
      </c>
      <c r="D11" s="43">
        <v>71055</v>
      </c>
    </row>
    <row r="12" spans="1:4" x14ac:dyDescent="0.3">
      <c r="A12" s="34">
        <v>1.7</v>
      </c>
      <c r="B12" s="34" t="s">
        <v>44</v>
      </c>
      <c r="C12" s="43">
        <v>9877884.9531120006</v>
      </c>
      <c r="D12" s="43">
        <v>935</v>
      </c>
    </row>
    <row r="13" spans="1:4" x14ac:dyDescent="0.3">
      <c r="A13" s="40">
        <v>2</v>
      </c>
      <c r="B13" s="33" t="s">
        <v>101</v>
      </c>
      <c r="C13" s="25">
        <v>38033532.943875998</v>
      </c>
      <c r="D13" s="25">
        <v>1376</v>
      </c>
    </row>
    <row r="14" spans="1:4" x14ac:dyDescent="0.3">
      <c r="A14" s="40">
        <v>3</v>
      </c>
      <c r="B14" s="33" t="s">
        <v>8</v>
      </c>
      <c r="C14" s="25">
        <v>1117529983.1410348</v>
      </c>
      <c r="D14" s="25">
        <v>688043</v>
      </c>
    </row>
    <row r="15" spans="1:4" x14ac:dyDescent="0.3">
      <c r="C15" s="36"/>
    </row>
    <row r="16" spans="1:4" x14ac:dyDescent="0.3">
      <c r="C16" s="36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11" zoomScale="90" zoomScaleNormal="90" workbookViewId="0">
      <selection activeCell="D11" sqref="D11"/>
    </sheetView>
  </sheetViews>
  <sheetFormatPr defaultColWidth="9.1796875" defaultRowHeight="12" x14ac:dyDescent="0.3"/>
  <cols>
    <col min="1" max="1" width="3.26953125" style="2" customWidth="1"/>
    <col min="2" max="2" width="41" style="2" customWidth="1"/>
    <col min="3" max="3" width="15.54296875" style="2" customWidth="1"/>
    <col min="4" max="4" width="13.81640625" style="2" customWidth="1"/>
    <col min="5" max="6" width="9.1796875" style="2"/>
    <col min="7" max="7" width="16.1796875" style="2" bestFit="1" customWidth="1"/>
    <col min="8" max="8" width="24.81640625" style="2" customWidth="1"/>
    <col min="9" max="9" width="20.54296875" style="2" customWidth="1"/>
    <col min="10" max="16384" width="9.1796875" style="2"/>
  </cols>
  <sheetData>
    <row r="1" spans="1:4" ht="32.25" customHeight="1" thickBot="1" x14ac:dyDescent="0.35">
      <c r="A1" s="53" t="s">
        <v>102</v>
      </c>
      <c r="B1" s="54"/>
      <c r="C1" s="57">
        <v>2020</v>
      </c>
      <c r="D1" s="58"/>
    </row>
    <row r="2" spans="1:4" ht="28.5" customHeight="1" thickBot="1" x14ac:dyDescent="0.35">
      <c r="A2" s="55"/>
      <c r="B2" s="56"/>
      <c r="C2" s="57" t="s">
        <v>148</v>
      </c>
      <c r="D2" s="58"/>
    </row>
    <row r="3" spans="1:4" ht="15" customHeight="1" x14ac:dyDescent="0.3">
      <c r="A3" s="65">
        <v>0</v>
      </c>
      <c r="B3" s="59" t="s">
        <v>103</v>
      </c>
      <c r="C3" s="61" t="s">
        <v>104</v>
      </c>
      <c r="D3" s="63" t="s">
        <v>105</v>
      </c>
    </row>
    <row r="4" spans="1:4" ht="107.25" customHeight="1" x14ac:dyDescent="0.3">
      <c r="A4" s="66"/>
      <c r="B4" s="60"/>
      <c r="C4" s="62"/>
      <c r="D4" s="64"/>
    </row>
    <row r="5" spans="1:4" x14ac:dyDescent="0.3">
      <c r="A5" s="41">
        <f t="shared" ref="A5:A46" si="0">A4+1</f>
        <v>1</v>
      </c>
      <c r="B5" s="41" t="s">
        <v>110</v>
      </c>
      <c r="C5" s="24">
        <v>1009</v>
      </c>
      <c r="D5" s="24">
        <v>48</v>
      </c>
    </row>
    <row r="6" spans="1:4" ht="12.75" customHeight="1" x14ac:dyDescent="0.3">
      <c r="A6" s="41">
        <f t="shared" si="0"/>
        <v>2</v>
      </c>
      <c r="B6" s="41" t="s">
        <v>109</v>
      </c>
      <c r="C6" s="24">
        <v>460</v>
      </c>
      <c r="D6" s="24">
        <v>41</v>
      </c>
    </row>
    <row r="7" spans="1:4" ht="12.75" customHeight="1" x14ac:dyDescent="0.3">
      <c r="A7" s="41">
        <f t="shared" si="0"/>
        <v>3</v>
      </c>
      <c r="B7" s="41" t="s">
        <v>120</v>
      </c>
      <c r="C7" s="24">
        <v>298</v>
      </c>
      <c r="D7" s="24">
        <v>18</v>
      </c>
    </row>
    <row r="8" spans="1:4" ht="12.75" customHeight="1" x14ac:dyDescent="0.3">
      <c r="A8" s="41">
        <f t="shared" si="0"/>
        <v>4</v>
      </c>
      <c r="B8" s="41" t="s">
        <v>111</v>
      </c>
      <c r="C8" s="24">
        <v>290</v>
      </c>
      <c r="D8" s="24">
        <v>44</v>
      </c>
    </row>
    <row r="9" spans="1:4" ht="12.75" customHeight="1" x14ac:dyDescent="0.3">
      <c r="A9" s="41">
        <f t="shared" si="0"/>
        <v>5</v>
      </c>
      <c r="B9" s="41" t="s">
        <v>142</v>
      </c>
      <c r="C9" s="24">
        <v>261</v>
      </c>
      <c r="D9" s="24">
        <v>19</v>
      </c>
    </row>
    <row r="10" spans="1:4" ht="12.75" customHeight="1" x14ac:dyDescent="0.3">
      <c r="A10" s="41">
        <f t="shared" si="0"/>
        <v>6</v>
      </c>
      <c r="B10" s="41" t="s">
        <v>108</v>
      </c>
      <c r="C10" s="24">
        <v>204</v>
      </c>
      <c r="D10" s="24">
        <v>19</v>
      </c>
    </row>
    <row r="11" spans="1:4" ht="12.75" customHeight="1" x14ac:dyDescent="0.3">
      <c r="A11" s="41">
        <f t="shared" si="0"/>
        <v>7</v>
      </c>
      <c r="B11" s="41" t="s">
        <v>123</v>
      </c>
      <c r="C11" s="24">
        <v>191</v>
      </c>
      <c r="D11" s="24">
        <v>28</v>
      </c>
    </row>
    <row r="12" spans="1:4" ht="12.75" customHeight="1" x14ac:dyDescent="0.3">
      <c r="A12" s="41">
        <f t="shared" si="0"/>
        <v>8</v>
      </c>
      <c r="B12" s="41" t="s">
        <v>131</v>
      </c>
      <c r="C12" s="24">
        <v>150</v>
      </c>
      <c r="D12" s="24">
        <v>14</v>
      </c>
    </row>
    <row r="13" spans="1:4" ht="12.75" customHeight="1" x14ac:dyDescent="0.3">
      <c r="A13" s="41">
        <f t="shared" si="0"/>
        <v>9</v>
      </c>
      <c r="B13" s="41" t="s">
        <v>106</v>
      </c>
      <c r="C13" s="24">
        <v>140</v>
      </c>
      <c r="D13" s="24">
        <v>14</v>
      </c>
    </row>
    <row r="14" spans="1:4" ht="12.75" customHeight="1" x14ac:dyDescent="0.3">
      <c r="A14" s="41">
        <f t="shared" si="0"/>
        <v>10</v>
      </c>
      <c r="B14" s="41" t="s">
        <v>133</v>
      </c>
      <c r="C14" s="24">
        <v>122</v>
      </c>
      <c r="D14" s="24">
        <v>9</v>
      </c>
    </row>
    <row r="15" spans="1:4" ht="12.75" customHeight="1" x14ac:dyDescent="0.3">
      <c r="A15" s="41">
        <f t="shared" si="0"/>
        <v>11</v>
      </c>
      <c r="B15" s="41" t="s">
        <v>139</v>
      </c>
      <c r="C15" s="24">
        <v>120</v>
      </c>
      <c r="D15" s="24">
        <v>18</v>
      </c>
    </row>
    <row r="16" spans="1:4" ht="12.75" customHeight="1" x14ac:dyDescent="0.3">
      <c r="A16" s="41">
        <f t="shared" si="0"/>
        <v>12</v>
      </c>
      <c r="B16" s="41" t="s">
        <v>119</v>
      </c>
      <c r="C16" s="24">
        <v>110</v>
      </c>
      <c r="D16" s="24">
        <v>15</v>
      </c>
    </row>
    <row r="17" spans="1:4" ht="12.75" customHeight="1" x14ac:dyDescent="0.3">
      <c r="A17" s="41">
        <f t="shared" si="0"/>
        <v>13</v>
      </c>
      <c r="B17" s="41" t="s">
        <v>146</v>
      </c>
      <c r="C17" s="24">
        <v>93</v>
      </c>
      <c r="D17" s="24">
        <v>29</v>
      </c>
    </row>
    <row r="18" spans="1:4" ht="12.75" customHeight="1" x14ac:dyDescent="0.3">
      <c r="A18" s="41">
        <f t="shared" si="0"/>
        <v>14</v>
      </c>
      <c r="B18" s="41" t="s">
        <v>112</v>
      </c>
      <c r="C18" s="24">
        <v>61</v>
      </c>
      <c r="D18" s="24">
        <v>10</v>
      </c>
    </row>
    <row r="19" spans="1:4" ht="12.75" customHeight="1" x14ac:dyDescent="0.3">
      <c r="A19" s="41">
        <f t="shared" si="0"/>
        <v>15</v>
      </c>
      <c r="B19" s="41" t="s">
        <v>126</v>
      </c>
      <c r="C19" s="24">
        <v>51</v>
      </c>
      <c r="D19" s="24">
        <v>5</v>
      </c>
    </row>
    <row r="20" spans="1:4" ht="12.75" customHeight="1" x14ac:dyDescent="0.3">
      <c r="A20" s="41">
        <f t="shared" si="0"/>
        <v>16</v>
      </c>
      <c r="B20" s="41" t="s">
        <v>140</v>
      </c>
      <c r="C20" s="24">
        <v>49</v>
      </c>
      <c r="D20" s="24">
        <v>5</v>
      </c>
    </row>
    <row r="21" spans="1:4" ht="12.75" customHeight="1" x14ac:dyDescent="0.3">
      <c r="A21" s="41">
        <f t="shared" si="0"/>
        <v>17</v>
      </c>
      <c r="B21" s="41" t="s">
        <v>136</v>
      </c>
      <c r="C21" s="24">
        <v>36</v>
      </c>
      <c r="D21" s="24">
        <v>4</v>
      </c>
    </row>
    <row r="22" spans="1:4" ht="12.75" customHeight="1" x14ac:dyDescent="0.3">
      <c r="A22" s="41">
        <f t="shared" si="0"/>
        <v>18</v>
      </c>
      <c r="B22" s="41" t="s">
        <v>143</v>
      </c>
      <c r="C22" s="24">
        <v>24</v>
      </c>
      <c r="D22" s="24">
        <v>3</v>
      </c>
    </row>
    <row r="23" spans="1:4" ht="12.75" customHeight="1" x14ac:dyDescent="0.3">
      <c r="A23" s="41">
        <f t="shared" si="0"/>
        <v>19</v>
      </c>
      <c r="B23" s="41" t="s">
        <v>115</v>
      </c>
      <c r="C23" s="24">
        <v>23</v>
      </c>
      <c r="D23" s="24">
        <v>1</v>
      </c>
    </row>
    <row r="24" spans="1:4" ht="12.75" customHeight="1" x14ac:dyDescent="0.3">
      <c r="A24" s="41">
        <f t="shared" si="0"/>
        <v>20</v>
      </c>
      <c r="B24" s="41" t="s">
        <v>125</v>
      </c>
      <c r="C24" s="24">
        <v>21</v>
      </c>
      <c r="D24" s="24">
        <v>5</v>
      </c>
    </row>
    <row r="25" spans="1:4" ht="12.75" customHeight="1" x14ac:dyDescent="0.3">
      <c r="A25" s="41">
        <f t="shared" si="0"/>
        <v>21</v>
      </c>
      <c r="B25" s="41" t="s">
        <v>137</v>
      </c>
      <c r="C25" s="24">
        <v>21</v>
      </c>
      <c r="D25" s="24">
        <v>2</v>
      </c>
    </row>
    <row r="26" spans="1:4" ht="12.75" customHeight="1" x14ac:dyDescent="0.3">
      <c r="A26" s="41">
        <f t="shared" si="0"/>
        <v>22</v>
      </c>
      <c r="B26" s="41" t="s">
        <v>138</v>
      </c>
      <c r="C26" s="24">
        <v>19</v>
      </c>
      <c r="D26" s="24">
        <v>1</v>
      </c>
    </row>
    <row r="27" spans="1:4" ht="12.75" customHeight="1" x14ac:dyDescent="0.3">
      <c r="A27" s="41">
        <f t="shared" si="0"/>
        <v>23</v>
      </c>
      <c r="B27" s="41" t="s">
        <v>141</v>
      </c>
      <c r="C27" s="24">
        <v>19</v>
      </c>
      <c r="D27" s="24">
        <v>1</v>
      </c>
    </row>
    <row r="28" spans="1:4" ht="12.75" customHeight="1" x14ac:dyDescent="0.3">
      <c r="A28" s="41">
        <f t="shared" si="0"/>
        <v>24</v>
      </c>
      <c r="B28" s="41" t="s">
        <v>144</v>
      </c>
      <c r="C28" s="24">
        <v>18</v>
      </c>
      <c r="D28" s="24">
        <v>2</v>
      </c>
    </row>
    <row r="29" spans="1:4" ht="12.75" customHeight="1" x14ac:dyDescent="0.3">
      <c r="A29" s="41">
        <f t="shared" si="0"/>
        <v>25</v>
      </c>
      <c r="B29" s="41" t="s">
        <v>121</v>
      </c>
      <c r="C29" s="24">
        <v>15</v>
      </c>
      <c r="D29" s="24">
        <v>2</v>
      </c>
    </row>
    <row r="30" spans="1:4" ht="12.75" customHeight="1" x14ac:dyDescent="0.3">
      <c r="A30" s="41">
        <f t="shared" si="0"/>
        <v>26</v>
      </c>
      <c r="B30" s="41" t="s">
        <v>147</v>
      </c>
      <c r="C30" s="24">
        <v>15</v>
      </c>
      <c r="D30" s="24">
        <v>2</v>
      </c>
    </row>
    <row r="31" spans="1:4" ht="12.75" customHeight="1" x14ac:dyDescent="0.3">
      <c r="A31" s="41">
        <f t="shared" si="0"/>
        <v>27</v>
      </c>
      <c r="B31" s="41" t="s">
        <v>130</v>
      </c>
      <c r="C31" s="24">
        <v>14</v>
      </c>
      <c r="D31" s="24">
        <v>2</v>
      </c>
    </row>
    <row r="32" spans="1:4" ht="12.75" customHeight="1" x14ac:dyDescent="0.3">
      <c r="A32" s="41">
        <f t="shared" si="0"/>
        <v>28</v>
      </c>
      <c r="B32" s="41" t="s">
        <v>135</v>
      </c>
      <c r="C32" s="24">
        <v>14</v>
      </c>
      <c r="D32" s="24">
        <v>1</v>
      </c>
    </row>
    <row r="33" spans="1:4" ht="12.75" customHeight="1" x14ac:dyDescent="0.3">
      <c r="A33" s="41">
        <f t="shared" si="0"/>
        <v>29</v>
      </c>
      <c r="B33" s="41" t="s">
        <v>113</v>
      </c>
      <c r="C33" s="24">
        <v>13</v>
      </c>
      <c r="D33" s="24">
        <v>2</v>
      </c>
    </row>
    <row r="34" spans="1:4" ht="12.75" customHeight="1" x14ac:dyDescent="0.3">
      <c r="A34" s="41">
        <f t="shared" si="0"/>
        <v>30</v>
      </c>
      <c r="B34" s="41" t="s">
        <v>134</v>
      </c>
      <c r="C34" s="24">
        <v>13</v>
      </c>
      <c r="D34" s="24">
        <v>1</v>
      </c>
    </row>
    <row r="35" spans="1:4" ht="12.75" customHeight="1" x14ac:dyDescent="0.3">
      <c r="A35" s="41">
        <f t="shared" si="0"/>
        <v>31</v>
      </c>
      <c r="B35" s="41" t="s">
        <v>114</v>
      </c>
      <c r="C35" s="24">
        <v>12</v>
      </c>
      <c r="D35" s="24">
        <v>1</v>
      </c>
    </row>
    <row r="36" spans="1:4" ht="12.75" customHeight="1" x14ac:dyDescent="0.3">
      <c r="A36" s="41">
        <f t="shared" si="0"/>
        <v>32</v>
      </c>
      <c r="B36" s="41" t="s">
        <v>124</v>
      </c>
      <c r="C36" s="24">
        <v>12</v>
      </c>
      <c r="D36" s="24">
        <v>1</v>
      </c>
    </row>
    <row r="37" spans="1:4" ht="12.75" customHeight="1" x14ac:dyDescent="0.3">
      <c r="A37" s="41">
        <f t="shared" si="0"/>
        <v>33</v>
      </c>
      <c r="B37" s="41" t="s">
        <v>116</v>
      </c>
      <c r="C37" s="24">
        <v>11</v>
      </c>
      <c r="D37" s="24">
        <v>2</v>
      </c>
    </row>
    <row r="38" spans="1:4" ht="12.75" customHeight="1" x14ac:dyDescent="0.3">
      <c r="A38" s="41">
        <f t="shared" si="0"/>
        <v>34</v>
      </c>
      <c r="B38" s="41" t="s">
        <v>129</v>
      </c>
      <c r="C38" s="24">
        <v>11</v>
      </c>
      <c r="D38" s="24">
        <v>2</v>
      </c>
    </row>
    <row r="39" spans="1:4" ht="12.75" customHeight="1" x14ac:dyDescent="0.3">
      <c r="A39" s="41">
        <f t="shared" si="0"/>
        <v>35</v>
      </c>
      <c r="B39" s="41" t="s">
        <v>107</v>
      </c>
      <c r="C39" s="24">
        <v>9</v>
      </c>
      <c r="D39" s="24">
        <v>1</v>
      </c>
    </row>
    <row r="40" spans="1:4" ht="12.75" customHeight="1" x14ac:dyDescent="0.3">
      <c r="A40" s="41">
        <f t="shared" si="0"/>
        <v>36</v>
      </c>
      <c r="B40" s="41" t="s">
        <v>118</v>
      </c>
      <c r="C40" s="24">
        <v>9</v>
      </c>
      <c r="D40" s="24">
        <v>2</v>
      </c>
    </row>
    <row r="41" spans="1:4" ht="12.75" customHeight="1" x14ac:dyDescent="0.3">
      <c r="A41" s="41">
        <f t="shared" si="0"/>
        <v>37</v>
      </c>
      <c r="B41" s="41" t="s">
        <v>117</v>
      </c>
      <c r="C41" s="24">
        <v>7</v>
      </c>
      <c r="D41" s="24">
        <v>1</v>
      </c>
    </row>
    <row r="42" spans="1:4" ht="12.75" customHeight="1" x14ac:dyDescent="0.3">
      <c r="A42" s="41">
        <f t="shared" si="0"/>
        <v>38</v>
      </c>
      <c r="B42" s="41" t="s">
        <v>128</v>
      </c>
      <c r="C42" s="24">
        <v>7</v>
      </c>
      <c r="D42" s="24">
        <v>1</v>
      </c>
    </row>
    <row r="43" spans="1:4" ht="12.75" customHeight="1" x14ac:dyDescent="0.3">
      <c r="A43" s="41">
        <f t="shared" si="0"/>
        <v>39</v>
      </c>
      <c r="B43" s="41" t="s">
        <v>132</v>
      </c>
      <c r="C43" s="24">
        <v>7</v>
      </c>
      <c r="D43" s="24">
        <v>1</v>
      </c>
    </row>
    <row r="44" spans="1:4" ht="12.75" customHeight="1" x14ac:dyDescent="0.3">
      <c r="A44" s="41">
        <f t="shared" si="0"/>
        <v>40</v>
      </c>
      <c r="B44" s="41" t="s">
        <v>145</v>
      </c>
      <c r="C44" s="24">
        <v>7</v>
      </c>
      <c r="D44" s="24">
        <v>1</v>
      </c>
    </row>
    <row r="45" spans="1:4" ht="12.75" customHeight="1" x14ac:dyDescent="0.3">
      <c r="A45" s="41">
        <f t="shared" si="0"/>
        <v>41</v>
      </c>
      <c r="B45" s="41" t="s">
        <v>122</v>
      </c>
      <c r="C45" s="24">
        <v>5</v>
      </c>
      <c r="D45" s="24">
        <v>1</v>
      </c>
    </row>
    <row r="46" spans="1:4" ht="12.75" customHeight="1" x14ac:dyDescent="0.3">
      <c r="A46" s="41">
        <f t="shared" si="0"/>
        <v>42</v>
      </c>
      <c r="B46" s="41" t="s">
        <v>127</v>
      </c>
      <c r="C46" s="24">
        <v>3</v>
      </c>
      <c r="D46" s="24">
        <v>1</v>
      </c>
    </row>
  </sheetData>
  <mergeCells count="7">
    <mergeCell ref="A1:B2"/>
    <mergeCell ref="C1:D1"/>
    <mergeCell ref="C2:D2"/>
    <mergeCell ref="B3:B4"/>
    <mergeCell ref="C3:C4"/>
    <mergeCell ref="D3:D4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Consolidated RC</vt:lpstr>
      <vt:lpstr>Consolidated RI</vt:lpstr>
      <vt:lpstr>Consolidated RC-BB</vt:lpstr>
      <vt:lpstr>სესხები დარგების მიხედვით</vt:lpstr>
      <vt:lpstr>მისო და დასაქმება</vt:lpstr>
      <vt:lpstr>MFOs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Aleksandre Oniani</dc:creator>
  <cp:lastModifiedBy>Giorgi Jebashvili</cp:lastModifiedBy>
  <dcterms:created xsi:type="dcterms:W3CDTF">2019-05-13T06:54:10Z</dcterms:created>
  <dcterms:modified xsi:type="dcterms:W3CDTF">2020-07-30T06:27:45Z</dcterms:modified>
</cp:coreProperties>
</file>