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13_ncr:1_{8EEDC23B-D514-4933-8986-60744B075F72}"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definedNames>
    <definedName name="_cur1">#REF!</definedName>
    <definedName name="_cur2">#REF!</definedName>
    <definedName name="_sum1">#REF!</definedName>
    <definedName name="_sum2">#REF!</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8" l="1"/>
  <c r="E10" i="40"/>
  <c r="D10" i="40"/>
  <c r="C10" i="40"/>
  <c r="C19" i="67"/>
  <c r="D19" i="67"/>
  <c r="E19" i="67"/>
  <c r="D7" i="48" l="1"/>
  <c r="M11" i="63"/>
  <c r="E11" i="63"/>
  <c r="F10" i="40" l="1"/>
  <c r="G10" i="40" s="1"/>
  <c r="N19" i="63" l="1"/>
  <c r="M19" i="63"/>
  <c r="O19" i="63" s="1"/>
  <c r="M17" i="63"/>
  <c r="C7" i="50" l="1"/>
  <c r="C15" i="49" l="1"/>
  <c r="F15" i="48"/>
  <c r="E15" i="48"/>
  <c r="D15" i="48"/>
  <c r="D7" i="50" l="1"/>
  <c r="E7" i="50"/>
  <c r="F7" i="50"/>
  <c r="G7" i="50"/>
  <c r="C17" i="50"/>
  <c r="D9" i="49"/>
  <c r="D15" i="49"/>
  <c r="E7" i="48"/>
  <c r="E22" i="48"/>
  <c r="E15" i="49" l="1"/>
  <c r="E9" i="49"/>
  <c r="C9" i="49"/>
  <c r="F7" i="48" l="1"/>
  <c r="D22" i="48"/>
  <c r="D38" i="67" l="1"/>
  <c r="E38" i="67"/>
  <c r="C31" i="67"/>
  <c r="D31" i="67"/>
  <c r="E31" i="67"/>
  <c r="N12" i="63" l="1"/>
  <c r="N13" i="63"/>
  <c r="N14" i="63"/>
  <c r="N15" i="63"/>
  <c r="N16" i="63"/>
  <c r="N17" i="63"/>
  <c r="N11" i="63"/>
  <c r="M16" i="63"/>
  <c r="M12" i="63"/>
  <c r="M10" i="63" s="1"/>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38" i="67" l="1"/>
</calcChain>
</file>

<file path=xl/sharedStrings.xml><?xml version="1.0" encoding="utf-8"?>
<sst xmlns="http://schemas.openxmlformats.org/spreadsheetml/2006/main" count="282" uniqueCount="185">
  <si>
    <t>a</t>
  </si>
  <si>
    <t>b</t>
  </si>
  <si>
    <t>c</t>
  </si>
  <si>
    <t>d</t>
  </si>
  <si>
    <t>e</t>
  </si>
  <si>
    <t>T</t>
  </si>
  <si>
    <t>T-1</t>
  </si>
  <si>
    <t>T-2</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</si>
  <si>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</si>
  <si>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</si>
  <si>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</si>
  <si>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</si>
  <si>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</si>
  <si>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</si>
  <si>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</si>
  <si>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</si>
  <si>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</si>
  <si>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</si>
  <si>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</si>
  <si>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</si>
  <si>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</si>
  <si>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</si>
  <si>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</si>
  <si>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</si>
  <si>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</si>
  <si>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</si>
  <si>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</si>
  <si>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</si>
  <si>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</si>
  <si>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</si>
  <si>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</si>
  <si>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</si>
  <si>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</si>
  <si>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</si>
  <si>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</si>
  <si>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</si>
  <si>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</si>
  <si>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</si>
  <si>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</si>
  <si>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</si>
  <si>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</si>
  <si>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</si>
  <si>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</si>
  <si>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</si>
  <si>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XXX</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</si>
  <si>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</si>
  <si>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</si>
  <si>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</si>
  <si>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</si>
  <si>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</si>
  <si>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</si>
  <si>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</si>
  <si>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</si>
  <si>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</si>
  <si>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</si>
  <si>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</si>
  <si>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</si>
  <si>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</si>
  <si>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</si>
  <si>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</si>
  <si>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</si>
  <si>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</si>
  <si>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</si>
  <si>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</si>
  <si>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</si>
  <si>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</si>
  <si>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</si>
  <si>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</si>
  <si>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</si>
  <si>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</si>
  <si>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</si>
  <si>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</si>
  <si>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</si>
  <si>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</si>
  <si>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</si>
  <si>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</si>
  <si>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</si>
  <si>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</si>
  <si>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</si>
  <si>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</si>
  <si>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</si>
  <si>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</si>
  <si>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</si>
  <si>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</si>
  <si>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</si>
  <si>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</si>
  <si>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</si>
  <si>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</si>
  <si>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</si>
  <si>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</si>
  <si>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</si>
  <si>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</si>
  <si>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</si>
  <si>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</si>
  <si>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</si>
  <si>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</si>
  <si>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</si>
  <si>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</si>
  <si>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</si>
  <si>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</si>
  <si>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</si>
  <si>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</si>
  <si>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</si>
  <si>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</si>
  <si>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</si>
  <si>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</si>
  <si>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</si>
  <si>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</si>
  <si>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</si>
  <si>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</si>
  <si>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</si>
  <si>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</si>
  <si>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</si>
  <si>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</si>
  <si>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</si>
  <si>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</si>
  <si>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</si>
  <si>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</si>
  <si>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</si>
  <si>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</si>
  <si>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</si>
  <si>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</si>
  <si>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</si>
  <si>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</si>
  <si>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</si>
  <si>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</si>
  <si>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</si>
  <si>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</si>
  <si>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</si>
  <si>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</si>
  <si>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</si>
  <si>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</si>
  <si>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</si>
  <si>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</si>
  <si>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</si>
  <si>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</si>
  <si>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</si>
  <si>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</si>
  <si>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</si>
  <si>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</si>
  <si>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</si>
  <si>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</si>
  <si>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</si>
  <si>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</si>
  <si>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</si>
  <si>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</si>
  <si>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</si>
  <si>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</si>
  <si>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</si>
  <si>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</si>
  <si>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</si>
  <si>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</si>
  <si>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</si>
  <si>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</si>
  <si>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</si>
  <si>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</si>
  <si>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</si>
  <si>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</si>
  <si>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</si>
  <si>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</si>
  <si>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</si>
  <si>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</si>
  <si>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</si>
  <si>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</si>
  <si>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</si>
  <si>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სს "ტერა ბანკი"</t>
  </si>
  <si>
    <t>ფულადი სახსრები და მათი ეკვივალენტები</t>
  </si>
  <si>
    <t>სავალდებულო სარეზერვო დეპოზიტი საქართველოს
ეროვნულ ბანკში</t>
  </si>
  <si>
    <t>საინვესტიციო ფასიანი ქაღალდები</t>
  </si>
  <si>
    <t>გუდვილი</t>
  </si>
  <si>
    <t>სხვა არამატერიალური აქტივები</t>
  </si>
  <si>
    <t>დასაკუთრებული ქონება</t>
  </si>
  <si>
    <t>სხვა აქტივები</t>
  </si>
  <si>
    <t>გადავადებული საგადასახადო ვალდებულება</t>
  </si>
  <si>
    <t>სხვა ვალდებულებები</t>
  </si>
  <si>
    <t>სუბორდინირებული სესხები</t>
  </si>
  <si>
    <t>გაუნაწილებელი მოგება</t>
  </si>
  <si>
    <t>ავანსად გადახდილი მოგების გადასახადი</t>
  </si>
  <si>
    <t>საფინანსო დაწესებულებებისგან მიღებული სესხები და საიჯარო ვალდებულებები</t>
  </si>
  <si>
    <t>ანაბრები და ნაშთები საკრედიტო დაწესებულებებისგან</t>
  </si>
  <si>
    <t>მიმდინარე ანგარიშები და ანაბრები მომხმარებლებისგან</t>
  </si>
  <si>
    <t>მიმდინარე მოგების გადასახადის ვალდებულებები</t>
  </si>
  <si>
    <t>სააქციო კაპიტალი</t>
  </si>
  <si>
    <t>სესხები და მომხმარებლებზე გაცემული ფინანსურ იჯარასთან დაკავშირებული მოთხოვნები</t>
  </si>
  <si>
    <t>შენობა−ნაგებობები და მოწყობილობები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</si>
</sst>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
      <sz val="9"/>
      <color theme="1"/>
      <name val="Sylfae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cellStyleXfs>
  <cellXfs count="203">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wrapText="1"/>
    </xf>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6" fillId="0" borderId="14" xfId="8" applyFont="1" applyBorder="1"/>
    <xf numFmtId="0" fontId="6" fillId="0" borderId="16" xfId="8" applyFont="1" applyBorder="1"/>
    <xf numFmtId="0" fontId="3" fillId="0" borderId="17" xfId="0" applyFont="1" applyBorder="1" applyAlignment="1">
      <alignment horizontal="center"/>
    </xf>
    <xf numFmtId="0" fontId="3" fillId="0" borderId="18"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7"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xf numFmtId="0" fontId="1" fillId="0" borderId="2" xfId="0" applyFont="1" applyBorder="1"/>
    <xf numFmtId="0" fontId="1" fillId="0" borderId="0" xfId="0" applyFont="1"/>
    <xf numFmtId="0" fontId="3" fillId="0" borderId="42" xfId="0" applyFont="1" applyBorder="1"/>
    <xf numFmtId="0" fontId="96" fillId="0" borderId="51" xfId="20955" applyFont="1" applyBorder="1"/>
    <xf numFmtId="0" fontId="96" fillId="0" borderId="4" xfId="20955" applyFont="1" applyBorder="1"/>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192" fontId="3" fillId="0" borderId="2" xfId="0" applyNumberFormat="1" applyFont="1" applyBorder="1" applyAlignment="1" applyProtection="1">
      <alignment horizontal="center" vertical="center"/>
      <protection locked="0"/>
    </xf>
    <xf numFmtId="192" fontId="3" fillId="0" borderId="2" xfId="0" applyNumberFormat="1" applyFont="1" applyBorder="1" applyProtection="1">
      <protection locked="0"/>
    </xf>
    <xf numFmtId="192" fontId="4" fillId="0" borderId="4" xfId="0" applyNumberFormat="1" applyFont="1" applyBorder="1" applyAlignment="1" applyProtection="1">
      <alignment horizontal="center" vertical="center" wrapText="1"/>
      <protection locked="0"/>
    </xf>
    <xf numFmtId="192" fontId="3" fillId="0" borderId="2" xfId="0" applyNumberFormat="1" applyFont="1" applyBorder="1" applyAlignment="1" applyProtection="1">
      <alignment horizontal="center"/>
      <protection locked="0"/>
    </xf>
    <xf numFmtId="192" fontId="3" fillId="0" borderId="4" xfId="0" applyNumberFormat="1" applyFont="1" applyBorder="1" applyAlignment="1" applyProtection="1">
      <alignment horizontal="center"/>
      <protection locked="0"/>
    </xf>
    <xf numFmtId="192" fontId="3" fillId="0" borderId="4" xfId="0" applyNumberFormat="1" applyFont="1" applyBorder="1" applyProtection="1">
      <protection locked="0"/>
    </xf>
    <xf numFmtId="192" fontId="3" fillId="0" borderId="15" xfId="0" applyNumberFormat="1" applyFont="1" applyBorder="1" applyProtection="1">
      <protection locked="0"/>
    </xf>
    <xf numFmtId="192" fontId="3" fillId="0" borderId="17" xfId="0" applyNumberFormat="1" applyFont="1" applyBorder="1" applyProtection="1">
      <protection locked="0"/>
    </xf>
    <xf numFmtId="192" fontId="3" fillId="0" borderId="18" xfId="0" applyNumberFormat="1"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192" fontId="10" fillId="35" borderId="2" xfId="0" applyNumberFormat="1" applyFont="1" applyFill="1" applyBorder="1" applyAlignment="1">
      <alignment vertical="center" wrapText="1"/>
    </xf>
    <xf numFmtId="192" fontId="10" fillId="35" borderId="15" xfId="0" applyNumberFormat="1" applyFont="1" applyFill="1" applyBorder="1" applyAlignment="1">
      <alignment vertical="center" wrapText="1"/>
    </xf>
    <xf numFmtId="192" fontId="10" fillId="35" borderId="2" xfId="0" applyNumberFormat="1" applyFont="1" applyFill="1" applyBorder="1" applyAlignment="1">
      <alignment horizontal="right" vertical="center" wrapText="1"/>
    </xf>
    <xf numFmtId="192" fontId="10" fillId="35" borderId="15" xfId="0" applyNumberFormat="1" applyFont="1" applyFill="1" applyBorder="1" applyAlignment="1">
      <alignment horizontal="right" vertical="center" wrapText="1"/>
    </xf>
    <xf numFmtId="192" fontId="10" fillId="35" borderId="17" xfId="0" applyNumberFormat="1" applyFont="1" applyFill="1" applyBorder="1" applyAlignment="1">
      <alignment horizontal="right" vertical="center" wrapText="1"/>
    </xf>
    <xf numFmtId="192" fontId="10" fillId="35" borderId="18" xfId="0" applyNumberFormat="1" applyFont="1" applyFill="1" applyBorder="1" applyAlignment="1">
      <alignment horizontal="right" vertical="center" wrapText="1"/>
    </xf>
    <xf numFmtId="192" fontId="10" fillId="0" borderId="2" xfId="0" applyNumberFormat="1" applyFont="1" applyBorder="1" applyAlignment="1" applyProtection="1">
      <alignment vertical="center" wrapText="1"/>
      <protection locked="0"/>
    </xf>
    <xf numFmtId="192" fontId="10" fillId="0" borderId="15" xfId="0" applyNumberFormat="1" applyFont="1" applyBorder="1" applyAlignment="1" applyProtection="1">
      <alignment vertical="center" wrapText="1"/>
      <protection locked="0"/>
    </xf>
    <xf numFmtId="192" fontId="10" fillId="0" borderId="2" xfId="0" applyNumberFormat="1" applyFont="1" applyBorder="1" applyAlignment="1" applyProtection="1">
      <alignment horizontal="center" vertical="center" wrapText="1"/>
      <protection locked="0"/>
    </xf>
    <xf numFmtId="192" fontId="10" fillId="0" borderId="15" xfId="0" applyNumberFormat="1" applyFont="1" applyBorder="1" applyAlignment="1" applyProtection="1">
      <alignment horizontal="center" vertical="center" wrapText="1"/>
      <protection locked="0"/>
    </xf>
    <xf numFmtId="192" fontId="3" fillId="35" borderId="2" xfId="0" applyNumberFormat="1" applyFont="1" applyFill="1" applyBorder="1"/>
    <xf numFmtId="192" fontId="3" fillId="0" borderId="1" xfId="0" applyNumberFormat="1" applyFont="1" applyBorder="1" applyProtection="1">
      <protection locked="0"/>
    </xf>
    <xf numFmtId="192" fontId="3" fillId="0" borderId="50" xfId="0" applyNumberFormat="1" applyFont="1" applyBorder="1" applyProtection="1">
      <protection locked="0"/>
    </xf>
    <xf numFmtId="192" fontId="10" fillId="35" borderId="8" xfId="0" applyNumberFormat="1" applyFont="1" applyFill="1" applyBorder="1" applyAlignment="1">
      <alignment horizontal="right" vertical="center" wrapText="1"/>
    </xf>
    <xf numFmtId="192" fontId="10" fillId="35" borderId="17" xfId="0" applyNumberFormat="1" applyFont="1" applyFill="1" applyBorder="1" applyAlignment="1">
      <alignment vertical="center" wrapText="1"/>
    </xf>
    <xf numFmtId="192" fontId="10" fillId="35" borderId="18" xfId="0" applyNumberFormat="1" applyFont="1" applyFill="1" applyBorder="1" applyAlignment="1">
      <alignment vertical="center" wrapText="1"/>
    </xf>
    <xf numFmtId="192" fontId="9" fillId="0" borderId="8" xfId="0" applyNumberFormat="1" applyFont="1" applyBorder="1" applyAlignment="1" applyProtection="1">
      <alignment horizontal="center" vertical="center" wrapText="1"/>
      <protection locked="0"/>
    </xf>
    <xf numFmtId="192" fontId="9" fillId="0" borderId="2" xfId="0" applyNumberFormat="1" applyFont="1" applyBorder="1" applyAlignment="1" applyProtection="1">
      <alignment horizontal="center" vertical="center" wrapText="1"/>
      <protection locked="0"/>
    </xf>
    <xf numFmtId="192" fontId="9" fillId="0" borderId="15" xfId="0" applyNumberFormat="1" applyFont="1" applyBorder="1" applyAlignment="1" applyProtection="1">
      <alignment horizontal="center" vertical="center" wrapText="1"/>
      <protection locked="0"/>
    </xf>
    <xf numFmtId="192" fontId="3" fillId="35" borderId="2" xfId="0" applyNumberFormat="1" applyFont="1" applyFill="1" applyBorder="1" applyAlignment="1">
      <alignment horizontal="center" vertical="center"/>
    </xf>
    <xf numFmtId="192" fontId="3" fillId="35" borderId="2" xfId="0" applyNumberFormat="1" applyFont="1" applyFill="1" applyBorder="1" applyAlignment="1">
      <alignment horizontal="center" vertical="center" wrapText="1"/>
    </xf>
    <xf numFmtId="192" fontId="3" fillId="35" borderId="15" xfId="0" applyNumberFormat="1" applyFont="1" applyFill="1" applyBorder="1" applyAlignment="1">
      <alignment horizontal="center" vertical="center"/>
    </xf>
    <xf numFmtId="192"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2" fontId="3" fillId="0" borderId="0" xfId="0" applyNumberFormat="1" applyFont="1"/>
    <xf numFmtId="168" fontId="13" fillId="36" borderId="0" xfId="15"/>
    <xf numFmtId="168" fontId="13" fillId="36" borderId="46" xfId="15" applyBorder="1"/>
    <xf numFmtId="0" fontId="3" fillId="0" borderId="17" xfId="0" applyFont="1" applyBorder="1" applyAlignment="1">
      <alignment horizontal="right" wrapText="1"/>
    </xf>
    <xf numFmtId="192" fontId="3" fillId="35" borderId="17" xfId="0" applyNumberFormat="1" applyFont="1" applyFill="1" applyBorder="1" applyAlignment="1">
      <alignment horizontal="center" vertical="center"/>
    </xf>
    <xf numFmtId="192" fontId="3" fillId="35" borderId="18" xfId="0" applyNumberFormat="1" applyFont="1" applyFill="1" applyBorder="1" applyAlignment="1">
      <alignment horizontal="center" vertical="center"/>
    </xf>
    <xf numFmtId="0" fontId="98" fillId="0" borderId="0" xfId="0" applyFont="1"/>
    <xf numFmtId="49" fontId="98" fillId="0" borderId="2" xfId="0" applyNumberFormat="1" applyFont="1" applyBorder="1" applyAlignment="1">
      <alignment horizontal="right" vertical="center"/>
    </xf>
    <xf numFmtId="49" fontId="98" fillId="0" borderId="0" xfId="0" applyNumberFormat="1" applyFont="1" applyAlignment="1">
      <alignment horizontal="right" vertical="center"/>
    </xf>
    <xf numFmtId="0" fontId="98" fillId="0" borderId="0" xfId="0" applyFont="1" applyAlignment="1">
      <alignment vertical="center" wrapText="1"/>
    </xf>
    <xf numFmtId="0" fontId="98" fillId="0" borderId="0" xfId="0" applyFont="1" applyAlignment="1">
      <alignment horizontal="left" vertical="center" wrapText="1"/>
    </xf>
    <xf numFmtId="0" fontId="100" fillId="0" borderId="0" xfId="0" applyFont="1"/>
    <xf numFmtId="14" fontId="6" fillId="0" borderId="0" xfId="8" applyNumberFormat="1" applyFont="1" applyAlignment="1">
      <alignment horizontal="left"/>
    </xf>
    <xf numFmtId="192" fontId="3" fillId="0" borderId="2" xfId="0" applyNumberFormat="1" applyFont="1" applyBorder="1" applyAlignment="1" applyProtection="1">
      <alignment horizontal="left" vertical="center"/>
      <protection locked="0"/>
    </xf>
    <xf numFmtId="0" fontId="100" fillId="0" borderId="0" xfId="0" applyFont="1" applyAlignment="1">
      <alignment horizontal="left" vertical="center"/>
    </xf>
    <xf numFmtId="192" fontId="0" fillId="0" borderId="0" xfId="0" applyNumberFormat="1"/>
    <xf numFmtId="192" fontId="3" fillId="0" borderId="2" xfId="0" applyNumberFormat="1" applyFont="1" applyBorder="1" applyAlignment="1" applyProtection="1">
      <alignment horizontal="center" vertical="center" wrapText="1"/>
      <protection locked="0"/>
    </xf>
    <xf numFmtId="192" fontId="3" fillId="0" borderId="4" xfId="0" applyNumberFormat="1" applyFont="1" applyBorder="1" applyAlignment="1" applyProtection="1">
      <alignment horizontal="center" vertical="center" wrapText="1"/>
      <protection locked="0"/>
    </xf>
    <xf numFmtId="192" fontId="10" fillId="0" borderId="2" xfId="0" applyNumberFormat="1" applyFont="1" applyBorder="1" applyAlignment="1" applyProtection="1">
      <alignment horizontal="right" vertical="center" wrapText="1"/>
      <protection locked="0"/>
    </xf>
    <xf numFmtId="192" fontId="10" fillId="0" borderId="15" xfId="0" applyNumberFormat="1" applyFont="1" applyBorder="1" applyAlignment="1" applyProtection="1">
      <alignment horizontal="right" vertical="center" wrapText="1"/>
      <protection locked="0"/>
    </xf>
    <xf numFmtId="192" fontId="9" fillId="0" borderId="8" xfId="0" applyNumberFormat="1" applyFont="1" applyBorder="1" applyAlignment="1" applyProtection="1">
      <alignment horizontal="right" vertical="center" wrapText="1"/>
      <protection locked="0"/>
    </xf>
    <xf numFmtId="192" fontId="9" fillId="0" borderId="2" xfId="0" applyNumberFormat="1" applyFont="1" applyBorder="1" applyAlignment="1" applyProtection="1">
      <alignment horizontal="right" vertical="center" wrapText="1"/>
      <protection locked="0"/>
    </xf>
    <xf numFmtId="192" fontId="9" fillId="0" borderId="15" xfId="0" applyNumberFormat="1" applyFont="1" applyBorder="1" applyAlignment="1" applyProtection="1">
      <alignment horizontal="right" vertical="center" wrapText="1"/>
      <protection locked="0"/>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9" xfId="0" applyFont="1" applyBorder="1" applyAlignment="1">
      <alignment horizontal="center"/>
    </xf>
    <xf numFmtId="0" fontId="3" fillId="0" borderId="52" xfId="0" applyFont="1" applyBorder="1" applyAlignment="1">
      <alignment horizontal="center"/>
    </xf>
    <xf numFmtId="0" fontId="3" fillId="0" borderId="42"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2" xfId="8" applyFont="1" applyBorder="1" applyAlignment="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Border="1" applyAlignment="1">
      <alignment horizontal="left" vertical="center" wrapText="1"/>
    </xf>
    <xf numFmtId="0" fontId="98" fillId="0" borderId="8" xfId="0" applyFont="1" applyBorder="1" applyAlignment="1">
      <alignment horizontal="left" vertical="center" wrapText="1"/>
    </xf>
    <xf numFmtId="0" fontId="97" fillId="0" borderId="53" xfId="0" applyFont="1" applyBorder="1" applyAlignment="1">
      <alignment horizontal="center" vertical="center"/>
    </xf>
    <xf numFmtId="0" fontId="97" fillId="0" borderId="54" xfId="0" applyFont="1" applyBorder="1" applyAlignment="1">
      <alignment horizontal="center" vertical="center"/>
    </xf>
    <xf numFmtId="0" fontId="97" fillId="0" borderId="55" xfId="0" applyFont="1" applyBorder="1" applyAlignment="1">
      <alignment horizontal="center" vertical="center"/>
    </xf>
    <xf numFmtId="0" fontId="98" fillId="0" borderId="2" xfId="0" applyFont="1" applyBorder="1" applyAlignment="1">
      <alignment horizontal="left" vertical="center" wrapText="1"/>
    </xf>
    <xf numFmtId="0" fontId="97" fillId="75" borderId="56" xfId="0" applyFont="1" applyFill="1" applyBorder="1" applyAlignment="1">
      <alignment horizontal="center" vertical="center" wrapText="1"/>
    </xf>
    <xf numFmtId="0" fontId="97" fillId="75" borderId="0" xfId="0" applyFont="1" applyFill="1" applyAlignment="1">
      <alignment horizontal="center" vertical="center" wrapText="1"/>
    </xf>
    <xf numFmtId="0" fontId="97" fillId="75" borderId="57" xfId="0" applyFont="1" applyFill="1" applyBorder="1" applyAlignment="1">
      <alignment horizontal="center" vertical="center" wrapText="1"/>
    </xf>
    <xf numFmtId="0" fontId="98" fillId="0" borderId="6" xfId="0" applyFont="1" applyBorder="1" applyAlignment="1">
      <alignment horizontal="left" vertical="center" wrapText="1" indent="1"/>
    </xf>
    <xf numFmtId="0" fontId="98" fillId="0" borderId="8" xfId="0" applyFont="1" applyBorder="1" applyAlignment="1">
      <alignment horizontal="left" vertical="center" wrapText="1" inden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cellXfs>
  <cellStyles count="20956">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1" defaultTableStyle="TableStyleMedium2" defaultPivotStyle="PivotStyleMedium9">
    <tableStyle name="Invisible" pivot="0" table="0" count="0" xr9:uid="{AD55FB61-AEAB-4CC9-9FF2-55CE4C23C5CF}"/>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heetViews>
  <sheetFormatPr defaultRowHeight="14.4"/>
  <cols>
    <col min="1" max="1" width="9.6640625" style="97" bestFit="1" customWidth="1"/>
    <col min="2" max="2" width="128.6640625" bestFit="1" customWidth="1"/>
    <col min="3" max="3" width="39.44140625" customWidth="1"/>
  </cols>
  <sheetData>
    <row r="1" spans="1:3">
      <c r="A1" s="95" t="s">
        <v>115</v>
      </c>
      <c r="B1" s="76" t="s">
        <v>91</v>
      </c>
      <c r="C1" s="74"/>
    </row>
    <row r="2" spans="1:3">
      <c r="A2" s="96">
        <v>20</v>
      </c>
      <c r="B2" s="75" t="s">
        <v>93</v>
      </c>
    </row>
    <row r="3" spans="1:3">
      <c r="A3" s="96">
        <v>21</v>
      </c>
      <c r="B3" s="75" t="s">
        <v>61</v>
      </c>
    </row>
    <row r="4" spans="1:3">
      <c r="A4" s="96">
        <v>22</v>
      </c>
      <c r="B4" s="78" t="s">
        <v>103</v>
      </c>
    </row>
    <row r="5" spans="1:3">
      <c r="A5" s="96">
        <v>23</v>
      </c>
      <c r="B5" s="78" t="s">
        <v>86</v>
      </c>
    </row>
    <row r="6" spans="1:3">
      <c r="A6" s="96">
        <v>24</v>
      </c>
      <c r="B6" s="75" t="s">
        <v>101</v>
      </c>
    </row>
    <row r="7" spans="1:3">
      <c r="A7" s="96">
        <v>25</v>
      </c>
      <c r="B7" s="77" t="s">
        <v>87</v>
      </c>
    </row>
    <row r="8" spans="1:3">
      <c r="A8" s="96">
        <v>26</v>
      </c>
      <c r="B8" s="77" t="s">
        <v>89</v>
      </c>
    </row>
    <row r="9" spans="1:3">
      <c r="A9" s="96">
        <v>27</v>
      </c>
      <c r="B9" s="77" t="s">
        <v>88</v>
      </c>
    </row>
    <row r="10" spans="1:3">
      <c r="C10" s="74"/>
    </row>
    <row r="11" spans="1:3" ht="43.2">
      <c r="B11" s="83" t="s">
        <v>129</v>
      </c>
      <c r="C11" s="74"/>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zoomScale="145" zoomScaleNormal="145" workbookViewId="0">
      <selection sqref="A1:C1"/>
    </sheetView>
  </sheetViews>
  <sheetFormatPr defaultColWidth="43.5546875" defaultRowHeight="12"/>
  <cols>
    <col min="1" max="1" width="5.33203125" style="146" customWidth="1"/>
    <col min="2" max="2" width="73.88671875" style="147" customWidth="1"/>
    <col min="3" max="3" width="131.44140625" style="148" customWidth="1"/>
    <col min="4" max="5" width="10.33203125" style="144" customWidth="1"/>
    <col min="6" max="16384" width="43.5546875" style="144"/>
  </cols>
  <sheetData>
    <row r="1" spans="1:3" ht="13.2" thickTop="1" thickBot="1">
      <c r="A1" s="191" t="s">
        <v>131</v>
      </c>
      <c r="B1" s="192"/>
      <c r="C1" s="193"/>
    </row>
    <row r="2" spans="1:3" ht="26.25" customHeight="1">
      <c r="A2" s="145"/>
      <c r="B2" s="194" t="s">
        <v>132</v>
      </c>
      <c r="C2" s="194"/>
    </row>
    <row r="3" spans="1:3">
      <c r="A3" s="195" t="s">
        <v>133</v>
      </c>
      <c r="B3" s="196"/>
      <c r="C3" s="197"/>
    </row>
    <row r="4" spans="1:3">
      <c r="A4" s="145"/>
      <c r="B4" s="189" t="s">
        <v>134</v>
      </c>
      <c r="C4" s="190" t="s">
        <v>134</v>
      </c>
    </row>
    <row r="5" spans="1:3">
      <c r="A5" s="145"/>
      <c r="B5" s="189" t="s">
        <v>135</v>
      </c>
      <c r="C5" s="190" t="s">
        <v>135</v>
      </c>
    </row>
    <row r="6" spans="1:3">
      <c r="A6" s="145"/>
      <c r="B6" s="189" t="s">
        <v>136</v>
      </c>
      <c r="C6" s="190" t="s">
        <v>136</v>
      </c>
    </row>
    <row r="7" spans="1:3">
      <c r="A7" s="145"/>
      <c r="B7" s="189" t="s">
        <v>164</v>
      </c>
      <c r="C7" s="190" t="s">
        <v>137</v>
      </c>
    </row>
    <row r="8" spans="1:3">
      <c r="A8" s="195" t="s">
        <v>138</v>
      </c>
      <c r="B8" s="196"/>
      <c r="C8" s="197"/>
    </row>
    <row r="9" spans="1:3">
      <c r="A9" s="145"/>
      <c r="B9" s="189" t="s">
        <v>139</v>
      </c>
      <c r="C9" s="190" t="s">
        <v>139</v>
      </c>
    </row>
    <row r="10" spans="1:3">
      <c r="A10" s="145"/>
      <c r="B10" s="189" t="s">
        <v>140</v>
      </c>
      <c r="C10" s="190" t="s">
        <v>140</v>
      </c>
    </row>
    <row r="11" spans="1:3">
      <c r="A11" s="145"/>
      <c r="B11" s="189" t="s">
        <v>141</v>
      </c>
      <c r="C11" s="190" t="s">
        <v>141</v>
      </c>
    </row>
    <row r="12" spans="1:3">
      <c r="A12" s="145"/>
      <c r="B12" s="189" t="s">
        <v>142</v>
      </c>
      <c r="C12" s="190" t="s">
        <v>142</v>
      </c>
    </row>
    <row r="13" spans="1:3" ht="11.25" customHeight="1">
      <c r="A13" s="200" t="s">
        <v>143</v>
      </c>
      <c r="B13" s="200"/>
      <c r="C13" s="200"/>
    </row>
    <row r="14" spans="1:3">
      <c r="A14" s="145"/>
      <c r="B14" s="189" t="s">
        <v>144</v>
      </c>
      <c r="C14" s="190"/>
    </row>
    <row r="15" spans="1:3">
      <c r="A15" s="145"/>
      <c r="B15" s="198" t="s">
        <v>145</v>
      </c>
      <c r="C15" s="199"/>
    </row>
    <row r="16" spans="1:3">
      <c r="A16" s="145"/>
      <c r="B16" s="198" t="s">
        <v>146</v>
      </c>
      <c r="C16" s="199"/>
    </row>
    <row r="17" spans="1:3">
      <c r="A17" s="145"/>
      <c r="B17" s="198" t="s">
        <v>147</v>
      </c>
      <c r="C17" s="199"/>
    </row>
    <row r="18" spans="1:3">
      <c r="A18" s="145"/>
      <c r="B18" s="189" t="s">
        <v>148</v>
      </c>
      <c r="C18" s="190"/>
    </row>
    <row r="19" spans="1:3">
      <c r="A19" s="145"/>
      <c r="B19" s="189" t="s">
        <v>149</v>
      </c>
      <c r="C19" s="190"/>
    </row>
    <row r="20" spans="1:3">
      <c r="A20" s="145"/>
      <c r="B20" s="189" t="s">
        <v>150</v>
      </c>
      <c r="C20" s="190"/>
    </row>
    <row r="21" spans="1:3" ht="11.25" customHeight="1">
      <c r="A21" s="200" t="s">
        <v>151</v>
      </c>
      <c r="B21" s="200"/>
      <c r="C21" s="200"/>
    </row>
    <row r="22" spans="1:3" ht="33.75" customHeight="1">
      <c r="A22" s="145"/>
      <c r="B22" s="189" t="s">
        <v>152</v>
      </c>
      <c r="C22" s="190"/>
    </row>
    <row r="23" spans="1:3" ht="14.25" customHeight="1">
      <c r="A23" s="145"/>
      <c r="B23" s="189" t="s">
        <v>153</v>
      </c>
      <c r="C23" s="190"/>
    </row>
    <row r="24" spans="1:3">
      <c r="A24" s="200" t="s">
        <v>154</v>
      </c>
      <c r="B24" s="200"/>
      <c r="C24" s="200"/>
    </row>
    <row r="25" spans="1:3">
      <c r="A25" s="145"/>
      <c r="B25" s="189" t="s">
        <v>155</v>
      </c>
      <c r="C25" s="190"/>
    </row>
    <row r="26" spans="1:3">
      <c r="A26" s="145"/>
      <c r="B26" s="189" t="s">
        <v>156</v>
      </c>
      <c r="C26" s="190"/>
    </row>
    <row r="27" spans="1:3">
      <c r="A27" s="145"/>
      <c r="B27" s="189" t="s">
        <v>157</v>
      </c>
      <c r="C27" s="190"/>
    </row>
    <row r="28" spans="1:3" ht="11.25" customHeight="1">
      <c r="A28" s="200" t="s">
        <v>158</v>
      </c>
      <c r="B28" s="200"/>
      <c r="C28" s="200"/>
    </row>
    <row r="29" spans="1:3">
      <c r="A29" s="145"/>
      <c r="B29" s="189" t="s">
        <v>159</v>
      </c>
      <c r="C29" s="190"/>
    </row>
    <row r="30" spans="1:3" ht="21.75" customHeight="1">
      <c r="A30" s="145"/>
      <c r="B30" s="189" t="s">
        <v>160</v>
      </c>
      <c r="C30" s="190"/>
    </row>
    <row r="31" spans="1:3">
      <c r="A31" s="200" t="s">
        <v>161</v>
      </c>
      <c r="B31" s="200"/>
      <c r="C31" s="200"/>
    </row>
    <row r="32" spans="1:3">
      <c r="A32" s="145"/>
      <c r="B32" s="189" t="s">
        <v>162</v>
      </c>
      <c r="C32" s="190"/>
    </row>
    <row r="33" spans="1:3" ht="12.6">
      <c r="A33" s="145"/>
      <c r="B33" s="201" t="s">
        <v>163</v>
      </c>
      <c r="C33" s="202"/>
    </row>
  </sheetData>
  <mergeCells count="33">
    <mergeCell ref="B29:C29"/>
    <mergeCell ref="B30:C30"/>
    <mergeCell ref="A31:C31"/>
    <mergeCell ref="B32:C32"/>
    <mergeCell ref="B33:C33"/>
    <mergeCell ref="A28:C28"/>
    <mergeCell ref="B17:C17"/>
    <mergeCell ref="B18:C18"/>
    <mergeCell ref="B19:C19"/>
    <mergeCell ref="B20:C20"/>
    <mergeCell ref="A21:C21"/>
    <mergeCell ref="B22:C22"/>
    <mergeCell ref="B23:C23"/>
    <mergeCell ref="A24:C24"/>
    <mergeCell ref="B25:C25"/>
    <mergeCell ref="B26:C26"/>
    <mergeCell ref="B27:C27"/>
    <mergeCell ref="B16:C16"/>
    <mergeCell ref="B7:C7"/>
    <mergeCell ref="A8:C8"/>
    <mergeCell ref="B9:C9"/>
    <mergeCell ref="B10:C10"/>
    <mergeCell ref="B11:C11"/>
    <mergeCell ref="B12:C12"/>
    <mergeCell ref="A13:C13"/>
    <mergeCell ref="B14:C14"/>
    <mergeCell ref="B15:C15"/>
    <mergeCell ref="B6:C6"/>
    <mergeCell ref="A1:C1"/>
    <mergeCell ref="B2:C2"/>
    <mergeCell ref="A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J43"/>
  <sheetViews>
    <sheetView zoomScale="85" zoomScaleNormal="85"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RowHeight="14.4"/>
  <cols>
    <col min="1" max="1" width="10.5546875" style="2" bestFit="1" customWidth="1"/>
    <col min="2" max="2" width="130.33203125" style="2" customWidth="1"/>
    <col min="3" max="3" width="29.6640625" style="2" customWidth="1"/>
    <col min="4" max="4" width="38.5546875" style="2" customWidth="1"/>
    <col min="5" max="5" width="13.33203125" style="2" customWidth="1"/>
    <col min="10" max="10" width="10.6640625" bestFit="1" customWidth="1"/>
  </cols>
  <sheetData>
    <row r="1" spans="1:10">
      <c r="A1" s="5" t="s">
        <v>27</v>
      </c>
      <c r="B1" s="2" t="s">
        <v>165</v>
      </c>
    </row>
    <row r="2" spans="1:10" s="5" customFormat="1" ht="15.75" customHeight="1">
      <c r="A2" s="5" t="s">
        <v>28</v>
      </c>
      <c r="B2" s="150">
        <v>45291</v>
      </c>
    </row>
    <row r="3" spans="1:10">
      <c r="C3" s="35"/>
      <c r="D3" s="35"/>
      <c r="E3" s="14"/>
    </row>
    <row r="4" spans="1:10" ht="15" thickBot="1">
      <c r="A4" s="100" t="s">
        <v>116</v>
      </c>
      <c r="B4" s="36" t="s">
        <v>92</v>
      </c>
      <c r="C4" s="35"/>
      <c r="D4" s="35"/>
      <c r="E4" s="14"/>
    </row>
    <row r="5" spans="1:10">
      <c r="A5" s="17"/>
      <c r="B5" s="49" t="s">
        <v>0</v>
      </c>
      <c r="C5" s="53" t="s">
        <v>1</v>
      </c>
      <c r="D5" s="54" t="s">
        <v>2</v>
      </c>
      <c r="E5" s="49" t="s">
        <v>3</v>
      </c>
    </row>
    <row r="6" spans="1:10" ht="16.95" customHeight="1">
      <c r="A6" s="165"/>
      <c r="B6" s="162" t="s">
        <v>49</v>
      </c>
      <c r="C6" s="162" t="s">
        <v>48</v>
      </c>
      <c r="D6" s="162" t="s">
        <v>97</v>
      </c>
      <c r="E6" s="162" t="s">
        <v>45</v>
      </c>
    </row>
    <row r="7" spans="1:10" ht="14.4" customHeight="1">
      <c r="A7" s="166"/>
      <c r="B7" s="163"/>
      <c r="C7" s="163"/>
      <c r="D7" s="163"/>
      <c r="E7" s="163"/>
    </row>
    <row r="8" spans="1:10">
      <c r="A8" s="167"/>
      <c r="B8" s="164"/>
      <c r="C8" s="164"/>
      <c r="D8" s="164"/>
      <c r="E8" s="164"/>
    </row>
    <row r="9" spans="1:10">
      <c r="A9" s="102"/>
      <c r="B9" s="151" t="s">
        <v>166</v>
      </c>
      <c r="C9" s="103">
        <v>79418397</v>
      </c>
      <c r="D9" s="103">
        <v>79418397</v>
      </c>
      <c r="E9" s="104"/>
      <c r="J9" s="153"/>
    </row>
    <row r="10" spans="1:10">
      <c r="A10" s="102"/>
      <c r="B10" s="151" t="s">
        <v>167</v>
      </c>
      <c r="C10" s="103">
        <v>99029740</v>
      </c>
      <c r="D10" s="103">
        <v>99029740</v>
      </c>
      <c r="E10" s="104"/>
      <c r="J10" s="153"/>
    </row>
    <row r="11" spans="1:10">
      <c r="A11" s="102"/>
      <c r="B11" s="151" t="s">
        <v>183</v>
      </c>
      <c r="C11" s="103">
        <v>1278375528</v>
      </c>
      <c r="D11" s="103">
        <v>1278375528</v>
      </c>
      <c r="E11" s="104"/>
      <c r="J11" s="153"/>
    </row>
    <row r="12" spans="1:10">
      <c r="A12" s="102"/>
      <c r="B12" s="151" t="s">
        <v>168</v>
      </c>
      <c r="C12" s="103">
        <v>157585228</v>
      </c>
      <c r="D12" s="103">
        <v>157585228</v>
      </c>
      <c r="E12" s="104"/>
      <c r="J12" s="153"/>
    </row>
    <row r="13" spans="1:10">
      <c r="A13" s="151"/>
      <c r="B13" s="151" t="s">
        <v>171</v>
      </c>
      <c r="C13" s="103">
        <v>15786080</v>
      </c>
      <c r="D13" s="103">
        <v>15786080</v>
      </c>
      <c r="E13" s="104"/>
      <c r="J13" s="153"/>
    </row>
    <row r="14" spans="1:10">
      <c r="A14" s="102"/>
      <c r="B14" s="152" t="s">
        <v>184</v>
      </c>
      <c r="C14" s="103">
        <v>27424405</v>
      </c>
      <c r="D14" s="103">
        <v>27424405</v>
      </c>
      <c r="E14" s="104"/>
      <c r="J14" s="153"/>
    </row>
    <row r="15" spans="1:10">
      <c r="A15" s="102"/>
      <c r="B15" s="151" t="s">
        <v>170</v>
      </c>
      <c r="C15" s="103">
        <v>4855199</v>
      </c>
      <c r="D15" s="103">
        <v>4855199</v>
      </c>
      <c r="E15" s="104"/>
      <c r="J15" s="153"/>
    </row>
    <row r="16" spans="1:10">
      <c r="A16" s="102"/>
      <c r="B16" s="149" t="s">
        <v>169</v>
      </c>
      <c r="C16" s="103">
        <v>20374000</v>
      </c>
      <c r="D16" s="103">
        <v>20374000</v>
      </c>
      <c r="E16" s="104"/>
      <c r="J16" s="153"/>
    </row>
    <row r="17" spans="1:10">
      <c r="A17" s="102"/>
      <c r="B17" s="151" t="s">
        <v>177</v>
      </c>
      <c r="C17" s="103">
        <v>0</v>
      </c>
      <c r="D17" s="103"/>
      <c r="E17" s="104"/>
      <c r="J17" s="153"/>
    </row>
    <row r="18" spans="1:10">
      <c r="A18" s="102"/>
      <c r="B18" s="151" t="s">
        <v>172</v>
      </c>
      <c r="C18" s="103">
        <v>5916061.2015514728</v>
      </c>
      <c r="D18" s="103">
        <v>5916061.2015514728</v>
      </c>
      <c r="E18" s="104"/>
      <c r="J18" s="153"/>
    </row>
    <row r="19" spans="1:10" ht="15" thickBot="1">
      <c r="A19" s="48"/>
      <c r="B19" s="79" t="s">
        <v>25</v>
      </c>
      <c r="C19" s="101">
        <f>SUM(C9:C18)</f>
        <v>1688764638.2015514</v>
      </c>
      <c r="D19" s="101">
        <f>SUM(D9:D18)</f>
        <v>1688764638.2015514</v>
      </c>
      <c r="E19" s="101">
        <f>SUM(E9:E18)</f>
        <v>0</v>
      </c>
    </row>
    <row r="20" spans="1:10">
      <c r="A20" s="42"/>
      <c r="B20" s="49" t="s">
        <v>0</v>
      </c>
      <c r="C20" s="53" t="s">
        <v>1</v>
      </c>
      <c r="D20" s="54" t="s">
        <v>2</v>
      </c>
      <c r="E20" s="49" t="s">
        <v>3</v>
      </c>
    </row>
    <row r="21" spans="1:10" ht="14.4" customHeight="1">
      <c r="A21" s="168"/>
      <c r="B21" s="162" t="s">
        <v>47</v>
      </c>
      <c r="C21" s="161" t="s">
        <v>46</v>
      </c>
      <c r="D21" s="161" t="s">
        <v>98</v>
      </c>
      <c r="E21" s="161" t="s">
        <v>45</v>
      </c>
    </row>
    <row r="22" spans="1:10" ht="14.4" customHeight="1">
      <c r="A22" s="168"/>
      <c r="B22" s="163"/>
      <c r="C22" s="161"/>
      <c r="D22" s="161"/>
      <c r="E22" s="161"/>
    </row>
    <row r="23" spans="1:10" ht="100.2" customHeight="1">
      <c r="A23" s="168"/>
      <c r="B23" s="164"/>
      <c r="C23" s="161"/>
      <c r="D23" s="161"/>
      <c r="E23" s="161"/>
    </row>
    <row r="24" spans="1:10">
      <c r="A24" s="15"/>
      <c r="B24" s="151" t="s">
        <v>178</v>
      </c>
      <c r="C24" s="154">
        <v>210505344.41</v>
      </c>
      <c r="D24" s="154">
        <v>210505344.41</v>
      </c>
      <c r="E24" s="105"/>
    </row>
    <row r="25" spans="1:10">
      <c r="A25" s="15"/>
      <c r="B25" s="151" t="s">
        <v>179</v>
      </c>
      <c r="C25" s="106">
        <v>10162932.59</v>
      </c>
      <c r="D25" s="106">
        <v>10162932.59</v>
      </c>
      <c r="E25" s="104"/>
    </row>
    <row r="26" spans="1:10">
      <c r="A26" s="15"/>
      <c r="B26" s="151" t="s">
        <v>180</v>
      </c>
      <c r="C26" s="106">
        <v>1099647610</v>
      </c>
      <c r="D26" s="106">
        <v>1099647610</v>
      </c>
      <c r="E26" s="104"/>
    </row>
    <row r="27" spans="1:10">
      <c r="A27" s="15"/>
      <c r="B27" s="151" t="s">
        <v>181</v>
      </c>
      <c r="C27" s="106">
        <v>2456118</v>
      </c>
      <c r="D27" s="106">
        <v>2456118</v>
      </c>
      <c r="E27" s="104"/>
    </row>
    <row r="28" spans="1:10">
      <c r="A28" s="15"/>
      <c r="B28" s="151" t="s">
        <v>173</v>
      </c>
      <c r="C28" s="106">
        <v>1394857</v>
      </c>
      <c r="D28" s="106">
        <v>1394857</v>
      </c>
      <c r="E28" s="104"/>
    </row>
    <row r="29" spans="1:10">
      <c r="A29" s="15"/>
      <c r="B29" s="151" t="s">
        <v>174</v>
      </c>
      <c r="C29" s="106">
        <v>13628505.201551473</v>
      </c>
      <c r="D29" s="106">
        <v>13628505.201551473</v>
      </c>
      <c r="E29" s="104"/>
    </row>
    <row r="30" spans="1:10">
      <c r="A30" s="15"/>
      <c r="B30" s="151" t="s">
        <v>175</v>
      </c>
      <c r="C30" s="106">
        <v>99247763</v>
      </c>
      <c r="D30" s="106">
        <v>99247763</v>
      </c>
      <c r="E30" s="104"/>
    </row>
    <row r="31" spans="1:10" ht="15" thickBot="1">
      <c r="A31" s="48"/>
      <c r="B31" s="80" t="s">
        <v>26</v>
      </c>
      <c r="C31" s="101">
        <f>SUM(C24:C30)</f>
        <v>1437043130.2015514</v>
      </c>
      <c r="D31" s="101">
        <f>SUM(D24:D30)</f>
        <v>1437043130.2015514</v>
      </c>
      <c r="E31" s="101">
        <f>SUM(E24:E30)</f>
        <v>0</v>
      </c>
    </row>
    <row r="32" spans="1:10">
      <c r="A32" s="42"/>
      <c r="B32" s="49" t="s">
        <v>0</v>
      </c>
      <c r="C32" s="53" t="s">
        <v>1</v>
      </c>
      <c r="D32" s="54" t="s">
        <v>2</v>
      </c>
      <c r="E32" s="49" t="s">
        <v>3</v>
      </c>
    </row>
    <row r="33" spans="1:5" ht="40.200000000000003" customHeight="1">
      <c r="A33" s="168"/>
      <c r="B33" s="162" t="s">
        <v>109</v>
      </c>
      <c r="C33" s="161" t="s">
        <v>46</v>
      </c>
      <c r="D33" s="161" t="s">
        <v>98</v>
      </c>
      <c r="E33" s="161" t="s">
        <v>45</v>
      </c>
    </row>
    <row r="34" spans="1:5" ht="13.95" customHeight="1">
      <c r="A34" s="168"/>
      <c r="B34" s="163"/>
      <c r="C34" s="161"/>
      <c r="D34" s="161"/>
      <c r="E34" s="161"/>
    </row>
    <row r="35" spans="1:5" ht="102" customHeight="1">
      <c r="A35" s="168"/>
      <c r="B35" s="164"/>
      <c r="C35" s="161"/>
      <c r="D35" s="161"/>
      <c r="E35" s="161"/>
    </row>
    <row r="36" spans="1:5">
      <c r="A36" s="15"/>
      <c r="B36" s="149" t="s">
        <v>182</v>
      </c>
      <c r="C36" s="155">
        <v>121372000</v>
      </c>
      <c r="D36" s="155">
        <v>121372000</v>
      </c>
      <c r="E36" s="105"/>
    </row>
    <row r="37" spans="1:5">
      <c r="A37" s="15"/>
      <c r="B37" s="151" t="s">
        <v>176</v>
      </c>
      <c r="C37" s="107">
        <v>130349508</v>
      </c>
      <c r="D37" s="107">
        <v>130349508</v>
      </c>
      <c r="E37" s="108"/>
    </row>
    <row r="38" spans="1:5" ht="15" thickBot="1">
      <c r="A38" s="48"/>
      <c r="B38" s="80" t="s">
        <v>43</v>
      </c>
      <c r="C38" s="101">
        <f>SUM(C36:C37)</f>
        <v>251721508</v>
      </c>
      <c r="D38" s="101">
        <f>SUM(D36:D37)</f>
        <v>251721508</v>
      </c>
      <c r="E38" s="101">
        <f>SUM(E36:E37)</f>
        <v>0</v>
      </c>
    </row>
    <row r="41" spans="1:5" s="3" customFormat="1">
      <c r="A41" s="6"/>
      <c r="B41" s="6"/>
      <c r="C41" s="6"/>
      <c r="D41" s="6"/>
      <c r="E41" s="6"/>
    </row>
    <row r="42" spans="1:5" s="3" customFormat="1">
      <c r="A42" s="6"/>
      <c r="B42" s="6"/>
      <c r="C42" s="6"/>
      <c r="D42" s="6"/>
      <c r="E42" s="6"/>
    </row>
    <row r="43" spans="1:5" s="3" customFormat="1">
      <c r="A43" s="6"/>
      <c r="B43" s="6"/>
      <c r="C43" s="6"/>
      <c r="D43" s="6"/>
      <c r="E43" s="6"/>
    </row>
  </sheetData>
  <mergeCells count="15">
    <mergeCell ref="A6:A8"/>
    <mergeCell ref="A21:A23"/>
    <mergeCell ref="A33:A35"/>
    <mergeCell ref="B6:B8"/>
    <mergeCell ref="C6:C8"/>
    <mergeCell ref="B21:B23"/>
    <mergeCell ref="C21:C23"/>
    <mergeCell ref="B33:B35"/>
    <mergeCell ref="C33:C35"/>
    <mergeCell ref="D33:D35"/>
    <mergeCell ref="E33:E35"/>
    <mergeCell ref="D6:D8"/>
    <mergeCell ref="E6:E8"/>
    <mergeCell ref="D21:D23"/>
    <mergeCell ref="E21:E23"/>
  </mergeCells>
  <pageMargins left="0.7" right="0.7" top="0.75" bottom="0.75" header="0.3" footer="0.3"/>
  <pageSetup paperSize="9" scale="54" orientation="landscape" horizontalDpi="4294967295" verticalDpi="4294967295" r:id="rId1"/>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7" sqref="B7"/>
    </sheetView>
  </sheetViews>
  <sheetFormatPr defaultRowHeight="14.4"/>
  <cols>
    <col min="1" max="1" width="10.5546875" bestFit="1" customWidth="1"/>
    <col min="2" max="2" width="39" style="2" customWidth="1"/>
    <col min="3" max="3" width="31.33203125" style="2" bestFit="1" customWidth="1"/>
    <col min="4" max="5" width="14.5546875" style="2" bestFit="1" customWidth="1"/>
    <col min="6" max="6" width="21.6640625" style="2" customWidth="1"/>
    <col min="7" max="7" width="12" style="2" bestFit="1" customWidth="1"/>
    <col min="8" max="8" width="8" style="2" customWidth="1"/>
  </cols>
  <sheetData>
    <row r="1" spans="1:8">
      <c r="A1" s="5" t="s">
        <v>27</v>
      </c>
      <c r="B1" s="2" t="s">
        <v>165</v>
      </c>
    </row>
    <row r="2" spans="1:8">
      <c r="A2" s="5" t="s">
        <v>28</v>
      </c>
      <c r="B2" s="150">
        <v>45291</v>
      </c>
      <c r="C2" s="5"/>
      <c r="D2" s="5"/>
      <c r="E2" s="5"/>
      <c r="F2" s="5"/>
      <c r="G2" s="5"/>
      <c r="H2" s="5"/>
    </row>
    <row r="3" spans="1:8">
      <c r="A3" s="5"/>
      <c r="B3" s="5"/>
      <c r="C3" s="5"/>
      <c r="D3" s="5"/>
      <c r="E3" s="5"/>
      <c r="F3" s="5"/>
      <c r="G3" s="5"/>
      <c r="H3" s="5"/>
    </row>
    <row r="4" spans="1:8" ht="15" thickBot="1">
      <c r="A4" s="100" t="s">
        <v>117</v>
      </c>
      <c r="B4" s="10" t="s">
        <v>61</v>
      </c>
    </row>
    <row r="5" spans="1:8" ht="14.4" customHeight="1">
      <c r="A5" s="174"/>
      <c r="B5" s="169" t="s">
        <v>60</v>
      </c>
      <c r="C5" s="171" t="s">
        <v>94</v>
      </c>
      <c r="D5" s="169" t="s">
        <v>59</v>
      </c>
      <c r="E5" s="169"/>
      <c r="F5" s="169"/>
      <c r="G5" s="169"/>
      <c r="H5" s="172" t="s">
        <v>58</v>
      </c>
    </row>
    <row r="6" spans="1:8" ht="41.4">
      <c r="A6" s="175"/>
      <c r="B6" s="170"/>
      <c r="C6" s="162"/>
      <c r="D6" s="8" t="s">
        <v>57</v>
      </c>
      <c r="E6" s="8" t="s">
        <v>56</v>
      </c>
      <c r="F6" s="8" t="s">
        <v>55</v>
      </c>
      <c r="G6" s="8" t="s">
        <v>54</v>
      </c>
      <c r="H6" s="173"/>
    </row>
    <row r="7" spans="1:8">
      <c r="A7" s="55">
        <v>1</v>
      </c>
      <c r="B7" s="4" t="s">
        <v>44</v>
      </c>
      <c r="C7" s="32" t="s">
        <v>53</v>
      </c>
      <c r="D7" s="4"/>
      <c r="E7" s="4"/>
      <c r="F7" s="4"/>
      <c r="G7" s="32" t="s">
        <v>50</v>
      </c>
      <c r="H7" s="31"/>
    </row>
    <row r="8" spans="1:8">
      <c r="A8" s="55">
        <v>2</v>
      </c>
      <c r="B8" s="4" t="s">
        <v>44</v>
      </c>
      <c r="C8" s="32" t="s">
        <v>52</v>
      </c>
      <c r="D8" s="4"/>
      <c r="E8" s="4"/>
      <c r="F8" s="32" t="s">
        <v>50</v>
      </c>
      <c r="G8" s="4"/>
      <c r="H8" s="31"/>
    </row>
    <row r="9" spans="1:8">
      <c r="A9" s="55">
        <v>3</v>
      </c>
      <c r="B9" s="4" t="s">
        <v>44</v>
      </c>
      <c r="C9" s="32" t="s">
        <v>51</v>
      </c>
      <c r="D9" s="4"/>
      <c r="E9" s="4"/>
      <c r="F9" s="4"/>
      <c r="G9" s="32" t="s">
        <v>50</v>
      </c>
      <c r="H9" s="31"/>
    </row>
    <row r="10" spans="1:8">
      <c r="A10" s="55"/>
      <c r="B10" s="4"/>
      <c r="C10" s="32"/>
      <c r="D10" s="4"/>
      <c r="E10" s="4"/>
      <c r="F10" s="4"/>
      <c r="G10" s="4"/>
      <c r="H10" s="31"/>
    </row>
    <row r="11" spans="1:8">
      <c r="A11" s="55"/>
      <c r="B11" s="4"/>
      <c r="C11" s="32"/>
      <c r="D11" s="4"/>
      <c r="E11" s="4"/>
      <c r="F11" s="4"/>
      <c r="G11" s="4"/>
      <c r="H11" s="31"/>
    </row>
    <row r="12" spans="1:8" ht="15" thickBot="1">
      <c r="A12" s="56"/>
      <c r="B12" s="45"/>
      <c r="C12" s="57"/>
      <c r="D12" s="45"/>
      <c r="E12" s="45"/>
      <c r="F12" s="45"/>
      <c r="G12" s="45"/>
      <c r="H12" s="58"/>
    </row>
    <row r="13" spans="1:8">
      <c r="A13" s="5"/>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heetViews>
  <sheetFormatPr defaultColWidth="9.109375" defaultRowHeight="13.8"/>
  <cols>
    <col min="1" max="1" width="10.5546875" style="2" bestFit="1" customWidth="1"/>
    <col min="2" max="2" width="70.109375" style="2" customWidth="1"/>
    <col min="3" max="5" width="10.6640625" style="2" customWidth="1"/>
    <col min="6" max="16384" width="9.109375" style="2"/>
  </cols>
  <sheetData>
    <row r="1" spans="1:5">
      <c r="A1" s="2" t="s">
        <v>27</v>
      </c>
      <c r="B1" s="2" t="s">
        <v>165</v>
      </c>
    </row>
    <row r="2" spans="1:5">
      <c r="A2" s="2" t="s">
        <v>28</v>
      </c>
      <c r="B2" s="150">
        <v>45291</v>
      </c>
    </row>
    <row r="4" spans="1:5" ht="14.4" thickBot="1">
      <c r="A4" s="99" t="s">
        <v>118</v>
      </c>
      <c r="B4" s="10" t="s">
        <v>103</v>
      </c>
      <c r="C4" s="20"/>
    </row>
    <row r="5" spans="1:5">
      <c r="A5" s="98"/>
      <c r="B5" s="47"/>
      <c r="C5" s="50" t="s">
        <v>5</v>
      </c>
      <c r="D5" s="50" t="s">
        <v>6</v>
      </c>
      <c r="E5" s="51" t="s">
        <v>7</v>
      </c>
    </row>
    <row r="6" spans="1:5">
      <c r="A6" s="15">
        <v>1</v>
      </c>
      <c r="B6" s="4" t="s">
        <v>12</v>
      </c>
      <c r="C6" s="104">
        <v>49256.385770000001</v>
      </c>
      <c r="D6" s="104">
        <v>53057.26</v>
      </c>
      <c r="E6" s="109">
        <v>3407.12</v>
      </c>
    </row>
    <row r="7" spans="1:5">
      <c r="A7" s="15">
        <v>2</v>
      </c>
      <c r="B7" s="19" t="s">
        <v>85</v>
      </c>
      <c r="C7" s="104">
        <v>24876</v>
      </c>
      <c r="D7" s="104">
        <v>41000</v>
      </c>
      <c r="E7" s="109">
        <v>0</v>
      </c>
    </row>
    <row r="8" spans="1:5">
      <c r="A8" s="15">
        <v>3</v>
      </c>
      <c r="B8" s="4" t="s">
        <v>99</v>
      </c>
      <c r="C8" s="104">
        <v>1</v>
      </c>
      <c r="D8" s="104">
        <v>1</v>
      </c>
      <c r="E8" s="109">
        <v>0</v>
      </c>
    </row>
    <row r="9" spans="1:5" ht="14.4" thickBot="1">
      <c r="A9" s="48">
        <v>4</v>
      </c>
      <c r="B9" s="45" t="s">
        <v>78</v>
      </c>
      <c r="C9" s="110">
        <v>42007.6</v>
      </c>
      <c r="D9" s="110">
        <v>50493</v>
      </c>
      <c r="E9" s="111">
        <v>3002.48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heetViews>
  <sheetFormatPr defaultColWidth="9.109375" defaultRowHeight="13.8"/>
  <cols>
    <col min="1" max="1" width="10.5546875" style="2" bestFit="1" customWidth="1"/>
    <col min="2" max="2" width="52.5546875" style="2" customWidth="1"/>
    <col min="3" max="5" width="10.33203125" style="2" bestFit="1" customWidth="1"/>
    <col min="6" max="6" width="24.109375" style="2" customWidth="1"/>
    <col min="7" max="7" width="27.5546875" style="2" customWidth="1"/>
    <col min="8" max="16384" width="9.109375" style="2"/>
  </cols>
  <sheetData>
    <row r="1" spans="1:7">
      <c r="A1" s="2" t="s">
        <v>27</v>
      </c>
      <c r="B1" s="2" t="s">
        <v>165</v>
      </c>
    </row>
    <row r="2" spans="1:7">
      <c r="A2" s="2" t="s">
        <v>28</v>
      </c>
      <c r="B2" s="150">
        <v>45291</v>
      </c>
    </row>
    <row r="4" spans="1:7" ht="14.4" thickBot="1">
      <c r="A4" s="99" t="s">
        <v>119</v>
      </c>
      <c r="B4" s="36" t="s">
        <v>86</v>
      </c>
    </row>
    <row r="5" spans="1:7">
      <c r="A5" s="59"/>
      <c r="B5" s="47"/>
      <c r="C5" s="47" t="s">
        <v>0</v>
      </c>
      <c r="D5" s="47" t="s">
        <v>1</v>
      </c>
      <c r="E5" s="47" t="s">
        <v>2</v>
      </c>
      <c r="F5" s="47" t="s">
        <v>3</v>
      </c>
      <c r="G5" s="18" t="s">
        <v>4</v>
      </c>
    </row>
    <row r="6" spans="1:7" s="6" customFormat="1" ht="82.8">
      <c r="A6" s="81"/>
      <c r="B6" s="16"/>
      <c r="C6" s="8" t="s">
        <v>5</v>
      </c>
      <c r="D6" s="8" t="s">
        <v>6</v>
      </c>
      <c r="E6" s="8" t="s">
        <v>7</v>
      </c>
      <c r="F6" s="52" t="s">
        <v>95</v>
      </c>
      <c r="G6" s="82" t="s">
        <v>96</v>
      </c>
    </row>
    <row r="7" spans="1:7">
      <c r="A7" s="60">
        <v>1</v>
      </c>
      <c r="B7" s="4" t="s">
        <v>29</v>
      </c>
      <c r="C7" s="104">
        <v>69259423</v>
      </c>
      <c r="D7" s="104">
        <v>62207546</v>
      </c>
      <c r="E7" s="104">
        <v>53248469</v>
      </c>
      <c r="F7" s="176"/>
      <c r="G7" s="177"/>
    </row>
    <row r="8" spans="1:7">
      <c r="A8" s="60">
        <v>2</v>
      </c>
      <c r="B8" s="37" t="s">
        <v>13</v>
      </c>
      <c r="C8" s="104">
        <v>14877252</v>
      </c>
      <c r="D8" s="104">
        <v>5047880</v>
      </c>
      <c r="E8" s="104">
        <v>4667970</v>
      </c>
      <c r="F8" s="178"/>
      <c r="G8" s="179"/>
    </row>
    <row r="9" spans="1:7">
      <c r="A9" s="60">
        <v>3</v>
      </c>
      <c r="B9" s="38" t="s">
        <v>100</v>
      </c>
      <c r="C9" s="104">
        <v>3651953.39</v>
      </c>
      <c r="D9" s="104"/>
      <c r="E9" s="104"/>
      <c r="F9" s="180"/>
      <c r="G9" s="181"/>
    </row>
    <row r="10" spans="1:7" ht="14.4" thickBot="1">
      <c r="A10" s="61">
        <v>4</v>
      </c>
      <c r="B10" s="62" t="s">
        <v>30</v>
      </c>
      <c r="C10" s="110">
        <f>C7+C8-C9</f>
        <v>80484721.609999999</v>
      </c>
      <c r="D10" s="110">
        <f>D7+D8-D9</f>
        <v>67255426</v>
      </c>
      <c r="E10" s="110">
        <f>E7+E8-E9</f>
        <v>57916439</v>
      </c>
      <c r="F10" s="112">
        <f>SUMIF(C10:E10, "&gt;=0",C10:E10)/3</f>
        <v>68552195.536666676</v>
      </c>
      <c r="G10" s="113">
        <f>F10*15%/8%</f>
        <v>128535366.63125001</v>
      </c>
    </row>
    <row r="11" spans="1:7">
      <c r="A11" s="13"/>
      <c r="F11" s="13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heetViews>
  <sheetFormatPr defaultColWidth="9.109375" defaultRowHeight="13.8"/>
  <cols>
    <col min="1" max="1" width="10.5546875" style="21" bestFit="1" customWidth="1"/>
    <col min="2" max="2" width="16.33203125" style="2" customWidth="1"/>
    <col min="3" max="3" width="42.88671875" style="2" customWidth="1"/>
    <col min="4" max="5" width="33.44140625" style="2" customWidth="1"/>
    <col min="6" max="6" width="38.88671875" style="2" customWidth="1"/>
    <col min="7" max="16384" width="9.109375" style="2"/>
  </cols>
  <sheetData>
    <row r="1" spans="1:9">
      <c r="A1" s="1" t="s">
        <v>27</v>
      </c>
      <c r="B1" s="2" t="s">
        <v>165</v>
      </c>
    </row>
    <row r="2" spans="1:9">
      <c r="A2" s="1" t="s">
        <v>28</v>
      </c>
      <c r="B2" s="150">
        <v>45291</v>
      </c>
    </row>
    <row r="3" spans="1:9">
      <c r="A3" s="1"/>
    </row>
    <row r="4" spans="1:9" ht="14.4" thickBot="1">
      <c r="A4" s="99" t="s">
        <v>120</v>
      </c>
      <c r="B4" s="22" t="s">
        <v>128</v>
      </c>
      <c r="D4" s="7"/>
      <c r="E4" s="7"/>
      <c r="F4" s="7"/>
    </row>
    <row r="5" spans="1:9" ht="16.5" customHeight="1">
      <c r="A5" s="63"/>
      <c r="B5" s="64"/>
      <c r="C5" s="64"/>
      <c r="D5" s="72" t="s">
        <v>111</v>
      </c>
      <c r="E5" s="72" t="s">
        <v>112</v>
      </c>
      <c r="F5" s="73" t="s">
        <v>79</v>
      </c>
    </row>
    <row r="6" spans="1:9" ht="15" customHeight="1">
      <c r="A6" s="65">
        <v>1</v>
      </c>
      <c r="B6" s="182" t="s">
        <v>19</v>
      </c>
      <c r="C6" s="11" t="s">
        <v>16</v>
      </c>
      <c r="D6" s="120">
        <v>5</v>
      </c>
      <c r="E6" s="120">
        <v>5</v>
      </c>
      <c r="F6" s="121">
        <v>7</v>
      </c>
    </row>
    <row r="7" spans="1:9" ht="15" customHeight="1">
      <c r="A7" s="65">
        <v>2</v>
      </c>
      <c r="B7" s="182"/>
      <c r="C7" s="11" t="s">
        <v>84</v>
      </c>
      <c r="D7" s="114">
        <f>D8+D10+D12</f>
        <v>1291776.43</v>
      </c>
      <c r="E7" s="114">
        <f>E8+E10+E12</f>
        <v>124255.95</v>
      </c>
      <c r="F7" s="115">
        <f>F8+F10+F12</f>
        <v>1734541.64</v>
      </c>
    </row>
    <row r="8" spans="1:9" ht="15" customHeight="1">
      <c r="A8" s="65">
        <v>3</v>
      </c>
      <c r="B8" s="182"/>
      <c r="C8" s="23" t="s">
        <v>80</v>
      </c>
      <c r="D8" s="120">
        <v>1253175</v>
      </c>
      <c r="E8" s="120">
        <v>124255.95</v>
      </c>
      <c r="F8" s="121">
        <v>1728389.64</v>
      </c>
    </row>
    <row r="9" spans="1:9" ht="15" customHeight="1">
      <c r="A9" s="66">
        <v>4</v>
      </c>
      <c r="B9" s="182"/>
      <c r="C9" s="24" t="s">
        <v>17</v>
      </c>
      <c r="D9" s="120"/>
      <c r="E9" s="120"/>
      <c r="F9" s="121"/>
    </row>
    <row r="10" spans="1:9" ht="30" customHeight="1">
      <c r="A10" s="66">
        <v>5</v>
      </c>
      <c r="B10" s="182"/>
      <c r="C10" s="23" t="s">
        <v>18</v>
      </c>
      <c r="D10" s="120"/>
      <c r="E10" s="120"/>
      <c r="F10" s="121"/>
    </row>
    <row r="11" spans="1:9" ht="15" customHeight="1">
      <c r="A11" s="66">
        <v>6</v>
      </c>
      <c r="B11" s="182"/>
      <c r="C11" s="24" t="s">
        <v>17</v>
      </c>
      <c r="D11" s="120"/>
      <c r="E11" s="120"/>
      <c r="F11" s="121"/>
    </row>
    <row r="12" spans="1:9" ht="15" customHeight="1">
      <c r="A12" s="66">
        <v>7</v>
      </c>
      <c r="B12" s="182"/>
      <c r="C12" s="23" t="s">
        <v>102</v>
      </c>
      <c r="D12" s="120">
        <v>38601.430000000008</v>
      </c>
      <c r="E12" s="120"/>
      <c r="F12" s="121">
        <v>6152</v>
      </c>
    </row>
    <row r="13" spans="1:9" ht="15" customHeight="1">
      <c r="A13" s="66">
        <v>8</v>
      </c>
      <c r="B13" s="182"/>
      <c r="C13" s="24" t="s">
        <v>17</v>
      </c>
      <c r="D13" s="120"/>
      <c r="E13" s="120"/>
      <c r="F13" s="121"/>
    </row>
    <row r="14" spans="1:9" ht="15" customHeight="1">
      <c r="A14" s="66">
        <v>9</v>
      </c>
      <c r="B14" s="182" t="s">
        <v>113</v>
      </c>
      <c r="C14" s="11" t="s">
        <v>16</v>
      </c>
      <c r="D14" s="122"/>
      <c r="E14" s="122"/>
      <c r="F14" s="123"/>
      <c r="I14" s="12"/>
    </row>
    <row r="15" spans="1:9" ht="15" customHeight="1">
      <c r="A15" s="66">
        <v>10</v>
      </c>
      <c r="B15" s="182"/>
      <c r="C15" s="11" t="s">
        <v>114</v>
      </c>
      <c r="D15" s="116">
        <f>D16+D18+D20</f>
        <v>1253175</v>
      </c>
      <c r="E15" s="116">
        <f>E16+E18+E20</f>
        <v>0</v>
      </c>
      <c r="F15" s="117">
        <f>F16+F18+F20</f>
        <v>410544.5</v>
      </c>
    </row>
    <row r="16" spans="1:9" ht="15" customHeight="1">
      <c r="A16" s="66">
        <v>11</v>
      </c>
      <c r="B16" s="182"/>
      <c r="C16" s="23" t="s">
        <v>81</v>
      </c>
      <c r="D16" s="156">
        <v>1253175</v>
      </c>
      <c r="E16" s="156"/>
      <c r="F16" s="157">
        <v>410544.5</v>
      </c>
    </row>
    <row r="17" spans="1:6" ht="15" customHeight="1">
      <c r="A17" s="66">
        <v>12</v>
      </c>
      <c r="B17" s="182"/>
      <c r="C17" s="24" t="s">
        <v>17</v>
      </c>
      <c r="D17" s="120">
        <f>D16*0.8</f>
        <v>1002540</v>
      </c>
      <c r="E17" s="120"/>
      <c r="F17" s="121">
        <v>319215</v>
      </c>
    </row>
    <row r="18" spans="1:6" ht="30" customHeight="1">
      <c r="A18" s="66">
        <v>13</v>
      </c>
      <c r="B18" s="182"/>
      <c r="C18" s="23" t="s">
        <v>18</v>
      </c>
      <c r="D18" s="122"/>
      <c r="E18" s="122"/>
      <c r="F18" s="123"/>
    </row>
    <row r="19" spans="1:6" ht="15" customHeight="1">
      <c r="A19" s="66">
        <v>14</v>
      </c>
      <c r="B19" s="182"/>
      <c r="C19" s="24" t="s">
        <v>17</v>
      </c>
      <c r="D19" s="122"/>
      <c r="E19" s="122"/>
      <c r="F19" s="123"/>
    </row>
    <row r="20" spans="1:6" ht="15" customHeight="1">
      <c r="A20" s="66">
        <v>15</v>
      </c>
      <c r="B20" s="182"/>
      <c r="C20" s="23" t="s">
        <v>102</v>
      </c>
      <c r="D20" s="122"/>
      <c r="E20" s="122"/>
      <c r="F20" s="123"/>
    </row>
    <row r="21" spans="1:6" ht="15" customHeight="1">
      <c r="A21" s="66">
        <v>16</v>
      </c>
      <c r="B21" s="182"/>
      <c r="C21" s="24" t="s">
        <v>17</v>
      </c>
      <c r="D21" s="122"/>
      <c r="E21" s="122"/>
      <c r="F21" s="123"/>
    </row>
    <row r="22" spans="1:6" ht="15" customHeight="1" thickBot="1">
      <c r="A22" s="67">
        <v>17</v>
      </c>
      <c r="B22" s="183" t="s">
        <v>83</v>
      </c>
      <c r="C22" s="183"/>
      <c r="D22" s="118">
        <f>D7+D15</f>
        <v>2544951.4299999997</v>
      </c>
      <c r="E22" s="118">
        <f>E7+E15</f>
        <v>124255.95</v>
      </c>
      <c r="F22" s="119">
        <f>F7+F15</f>
        <v>2145086.1399999997</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heetViews>
  <sheetFormatPr defaultColWidth="9.109375" defaultRowHeight="13.8"/>
  <cols>
    <col min="1" max="1" width="35.109375" style="2" customWidth="1"/>
    <col min="2" max="2" width="45.88671875" style="2" customWidth="1"/>
    <col min="3" max="4" width="29.44140625" style="2" customWidth="1"/>
    <col min="5" max="5" width="28.44140625" style="2" customWidth="1"/>
    <col min="6" max="6" width="14" style="2" bestFit="1" customWidth="1"/>
    <col min="7" max="7" width="14.6640625" style="2" customWidth="1"/>
    <col min="8" max="8" width="26.44140625" style="2" customWidth="1"/>
    <col min="9" max="9" width="16.109375" style="2" bestFit="1" customWidth="1"/>
    <col min="10" max="10" width="14" style="2" bestFit="1" customWidth="1"/>
    <col min="11" max="11" width="14.6640625" style="2" customWidth="1"/>
    <col min="12" max="12" width="26.88671875" style="2" customWidth="1"/>
    <col min="13" max="16384" width="9.109375" style="2"/>
  </cols>
  <sheetData>
    <row r="1" spans="1:12">
      <c r="A1" s="2" t="s">
        <v>27</v>
      </c>
      <c r="B1" s="2" t="s">
        <v>165</v>
      </c>
    </row>
    <row r="2" spans="1:12">
      <c r="A2" s="2" t="s">
        <v>28</v>
      </c>
      <c r="B2" s="150">
        <v>45291</v>
      </c>
      <c r="C2" s="25"/>
      <c r="D2" s="25"/>
      <c r="E2" s="25"/>
      <c r="F2" s="25"/>
      <c r="G2" s="25"/>
      <c r="H2" s="25"/>
      <c r="I2" s="25"/>
      <c r="J2" s="25"/>
      <c r="K2" s="25"/>
      <c r="L2" s="25"/>
    </row>
    <row r="3" spans="1:12">
      <c r="B3" s="25"/>
      <c r="C3" s="25"/>
      <c r="D3" s="25"/>
      <c r="E3" s="25"/>
      <c r="F3" s="25"/>
      <c r="G3" s="25"/>
      <c r="H3" s="25"/>
      <c r="I3" s="25"/>
      <c r="J3" s="25"/>
      <c r="K3" s="25"/>
      <c r="L3" s="25"/>
    </row>
    <row r="4" spans="1:12" ht="14.4" thickBot="1">
      <c r="A4" s="99" t="s">
        <v>121</v>
      </c>
      <c r="B4" s="25" t="s">
        <v>87</v>
      </c>
      <c r="C4" s="25"/>
      <c r="D4" s="25"/>
      <c r="E4" s="25"/>
      <c r="F4" s="25"/>
      <c r="G4" s="25"/>
      <c r="H4" s="25"/>
      <c r="I4" s="25"/>
      <c r="J4" s="25"/>
      <c r="K4" s="25"/>
      <c r="L4" s="25"/>
    </row>
    <row r="5" spans="1:12" ht="30">
      <c r="A5" s="17"/>
      <c r="B5" s="47"/>
      <c r="C5" s="85" t="s">
        <v>111</v>
      </c>
      <c r="D5" s="85" t="s">
        <v>112</v>
      </c>
      <c r="E5" s="86" t="s">
        <v>90</v>
      </c>
      <c r="F5" s="25"/>
      <c r="G5" s="25"/>
      <c r="H5" s="25"/>
      <c r="I5" s="25"/>
      <c r="J5" s="25"/>
      <c r="K5" s="25"/>
      <c r="L5" s="25"/>
    </row>
    <row r="6" spans="1:12">
      <c r="A6" s="184" t="s">
        <v>20</v>
      </c>
      <c r="B6" s="88" t="s">
        <v>16</v>
      </c>
      <c r="C6" s="104"/>
      <c r="D6" s="104"/>
      <c r="E6" s="109"/>
      <c r="F6" s="25"/>
      <c r="G6" s="25"/>
      <c r="H6" s="25"/>
      <c r="I6" s="25"/>
      <c r="J6" s="25"/>
      <c r="K6" s="25"/>
      <c r="L6" s="25"/>
    </row>
    <row r="7" spans="1:12" ht="15">
      <c r="A7" s="184"/>
      <c r="B7" s="87" t="s">
        <v>82</v>
      </c>
      <c r="C7" s="104"/>
      <c r="D7" s="104"/>
      <c r="E7" s="109"/>
      <c r="F7" s="25"/>
      <c r="G7" s="25"/>
      <c r="H7" s="25"/>
      <c r="I7" s="25"/>
      <c r="J7" s="25"/>
      <c r="K7" s="25"/>
      <c r="L7" s="25"/>
    </row>
    <row r="8" spans="1:12" ht="15">
      <c r="A8" s="184" t="s">
        <v>42</v>
      </c>
      <c r="B8" s="87" t="s">
        <v>16</v>
      </c>
      <c r="C8" s="104"/>
      <c r="D8" s="104"/>
      <c r="E8" s="109"/>
      <c r="F8" s="25"/>
      <c r="G8" s="25"/>
      <c r="H8" s="25"/>
      <c r="I8" s="25"/>
      <c r="J8" s="25"/>
      <c r="K8" s="25"/>
      <c r="L8" s="25"/>
    </row>
    <row r="9" spans="1:12" ht="15">
      <c r="A9" s="184"/>
      <c r="B9" s="87" t="s">
        <v>14</v>
      </c>
      <c r="C9" s="124">
        <f>C10+C11+C12+C13</f>
        <v>0</v>
      </c>
      <c r="D9" s="124">
        <f>D10+D11+D12+D13</f>
        <v>0</v>
      </c>
      <c r="E9" s="124">
        <f>E10+E11+E12+E13</f>
        <v>0</v>
      </c>
      <c r="F9" s="25"/>
      <c r="G9" s="25"/>
      <c r="H9" s="25"/>
      <c r="I9" s="25"/>
      <c r="J9" s="25"/>
      <c r="K9" s="25"/>
      <c r="L9" s="25"/>
    </row>
    <row r="10" spans="1:12" ht="15">
      <c r="A10" s="184"/>
      <c r="B10" s="89" t="s">
        <v>21</v>
      </c>
      <c r="C10" s="104"/>
      <c r="D10" s="104"/>
      <c r="E10" s="109"/>
      <c r="F10" s="25"/>
      <c r="G10" s="25"/>
      <c r="H10" s="25"/>
      <c r="I10" s="25"/>
      <c r="J10" s="25"/>
      <c r="K10" s="25"/>
      <c r="L10" s="25"/>
    </row>
    <row r="11" spans="1:12" ht="15">
      <c r="A11" s="184"/>
      <c r="B11" s="89" t="s">
        <v>106</v>
      </c>
      <c r="C11" s="104"/>
      <c r="D11" s="104"/>
      <c r="E11" s="109"/>
      <c r="F11" s="25"/>
      <c r="G11" s="25"/>
      <c r="H11" s="25"/>
      <c r="I11" s="25"/>
      <c r="J11" s="25"/>
      <c r="K11" s="25"/>
      <c r="L11" s="25"/>
    </row>
    <row r="12" spans="1:12" ht="30">
      <c r="A12" s="184"/>
      <c r="B12" s="89" t="s">
        <v>107</v>
      </c>
      <c r="C12" s="104"/>
      <c r="D12" s="104"/>
      <c r="E12" s="109"/>
      <c r="F12" s="25"/>
      <c r="G12" s="25"/>
      <c r="H12" s="25"/>
      <c r="I12" s="25"/>
      <c r="J12" s="25"/>
      <c r="K12" s="25"/>
      <c r="L12" s="25"/>
    </row>
    <row r="13" spans="1:12" ht="15">
      <c r="A13" s="184"/>
      <c r="B13" s="89" t="s">
        <v>108</v>
      </c>
      <c r="C13" s="104"/>
      <c r="D13" s="104"/>
      <c r="E13" s="109"/>
      <c r="F13" s="25"/>
      <c r="G13" s="25"/>
      <c r="H13" s="25"/>
      <c r="I13" s="25"/>
      <c r="J13" s="25"/>
      <c r="K13" s="25"/>
      <c r="L13" s="25"/>
    </row>
    <row r="14" spans="1:12" ht="15">
      <c r="A14" s="184" t="s">
        <v>110</v>
      </c>
      <c r="B14" s="87" t="s">
        <v>16</v>
      </c>
      <c r="C14" s="104"/>
      <c r="D14" s="104"/>
      <c r="E14" s="109">
        <v>1</v>
      </c>
      <c r="F14" s="25"/>
      <c r="G14" s="25"/>
      <c r="H14" s="25"/>
      <c r="I14" s="25"/>
      <c r="J14" s="25"/>
      <c r="K14" s="25"/>
      <c r="L14" s="25"/>
    </row>
    <row r="15" spans="1:12" ht="15">
      <c r="A15" s="184"/>
      <c r="B15" s="87" t="s">
        <v>14</v>
      </c>
      <c r="C15" s="124">
        <f>C16+C17+C18+C19</f>
        <v>0</v>
      </c>
      <c r="D15" s="124">
        <f>D16+D17+D18+D19</f>
        <v>0</v>
      </c>
      <c r="E15" s="124">
        <f>E16+E17+E18+E19</f>
        <v>9375</v>
      </c>
      <c r="F15" s="25"/>
      <c r="G15" s="25"/>
      <c r="H15" s="25"/>
      <c r="I15" s="25"/>
      <c r="J15" s="25"/>
      <c r="K15" s="25"/>
      <c r="L15" s="25"/>
    </row>
    <row r="16" spans="1:12" ht="15">
      <c r="A16" s="184"/>
      <c r="B16" s="89" t="s">
        <v>21</v>
      </c>
      <c r="C16" s="104"/>
      <c r="D16" s="104"/>
      <c r="E16" s="109">
        <v>9375</v>
      </c>
      <c r="F16" s="25"/>
      <c r="G16" s="25"/>
      <c r="H16" s="25"/>
      <c r="I16" s="25"/>
      <c r="J16" s="25"/>
      <c r="K16" s="25"/>
      <c r="L16" s="25"/>
    </row>
    <row r="17" spans="1:12" ht="15">
      <c r="A17" s="185"/>
      <c r="B17" s="93" t="s">
        <v>106</v>
      </c>
      <c r="C17" s="125"/>
      <c r="D17" s="125"/>
      <c r="E17" s="126"/>
      <c r="F17" s="25"/>
      <c r="G17" s="25"/>
      <c r="H17" s="25"/>
      <c r="I17" s="25"/>
      <c r="J17" s="25"/>
      <c r="K17" s="25"/>
      <c r="L17" s="25"/>
    </row>
    <row r="18" spans="1:12" ht="30">
      <c r="A18" s="185"/>
      <c r="B18" s="93" t="s">
        <v>107</v>
      </c>
      <c r="C18" s="125"/>
      <c r="D18" s="125"/>
      <c r="E18" s="126"/>
      <c r="F18" s="25"/>
      <c r="G18" s="25"/>
      <c r="H18" s="25"/>
      <c r="I18" s="25"/>
      <c r="J18" s="25"/>
      <c r="K18" s="25"/>
      <c r="L18" s="25"/>
    </row>
    <row r="19" spans="1:12" ht="15.6" thickBot="1">
      <c r="A19" s="186"/>
      <c r="B19" s="90" t="s">
        <v>108</v>
      </c>
      <c r="C19" s="110"/>
      <c r="D19" s="110"/>
      <c r="E19" s="111"/>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C7" sqref="C7"/>
    </sheetView>
  </sheetViews>
  <sheetFormatPr defaultColWidth="9.109375" defaultRowHeight="13.8"/>
  <cols>
    <col min="1" max="1" width="10.5546875" style="2" bestFit="1" customWidth="1"/>
    <col min="2" max="2" width="54.6640625" style="2" customWidth="1"/>
    <col min="3" max="3" width="26.6640625" style="2" customWidth="1"/>
    <col min="4" max="4" width="32.88671875" style="2" customWidth="1"/>
    <col min="5" max="5" width="26.6640625" style="2" customWidth="1"/>
    <col min="6" max="6" width="25.5546875" style="2" customWidth="1"/>
    <col min="7" max="7" width="28.109375" style="2" customWidth="1"/>
    <col min="8" max="16384" width="9.109375" style="2"/>
  </cols>
  <sheetData>
    <row r="1" spans="1:7">
      <c r="A1" s="2" t="s">
        <v>27</v>
      </c>
      <c r="B1" s="2" t="s">
        <v>165</v>
      </c>
    </row>
    <row r="2" spans="1:7">
      <c r="A2" s="2" t="s">
        <v>28</v>
      </c>
      <c r="B2" s="150">
        <v>45291</v>
      </c>
    </row>
    <row r="3" spans="1:7">
      <c r="B3" s="9"/>
    </row>
    <row r="4" spans="1:7" ht="14.4" thickBot="1">
      <c r="A4" s="99" t="s">
        <v>122</v>
      </c>
      <c r="B4" s="71" t="s">
        <v>89</v>
      </c>
    </row>
    <row r="5" spans="1:7" s="9" customFormat="1" ht="15">
      <c r="A5" s="68"/>
      <c r="B5" s="49"/>
      <c r="C5" s="69" t="s">
        <v>0</v>
      </c>
      <c r="D5" s="30" t="s">
        <v>1</v>
      </c>
      <c r="E5" s="30" t="s">
        <v>2</v>
      </c>
      <c r="F5" s="30" t="s">
        <v>3</v>
      </c>
      <c r="G5" s="29" t="s">
        <v>4</v>
      </c>
    </row>
    <row r="6" spans="1:7" ht="90">
      <c r="A6" s="70"/>
      <c r="B6" s="26"/>
      <c r="C6" s="91" t="s">
        <v>124</v>
      </c>
      <c r="D6" s="84" t="s">
        <v>125</v>
      </c>
      <c r="E6" s="84" t="s">
        <v>127</v>
      </c>
      <c r="F6" s="84" t="s">
        <v>126</v>
      </c>
      <c r="G6" s="92" t="s">
        <v>24</v>
      </c>
    </row>
    <row r="7" spans="1:7" ht="15">
      <c r="A7" s="70">
        <v>1</v>
      </c>
      <c r="B7" s="94" t="s">
        <v>111</v>
      </c>
      <c r="C7" s="127">
        <f>SUM(C8:C11)</f>
        <v>716800</v>
      </c>
      <c r="D7" s="127">
        <f t="shared" ref="D7:G7" si="0">SUM(D8:D11)</f>
        <v>0</v>
      </c>
      <c r="E7" s="127">
        <f t="shared" si="0"/>
        <v>0</v>
      </c>
      <c r="F7" s="127">
        <f t="shared" si="0"/>
        <v>0</v>
      </c>
      <c r="G7" s="127">
        <f t="shared" si="0"/>
        <v>214400</v>
      </c>
    </row>
    <row r="8" spans="1:7" ht="15">
      <c r="A8" s="70">
        <v>2</v>
      </c>
      <c r="B8" s="27" t="s">
        <v>22</v>
      </c>
      <c r="C8" s="158">
        <v>716800</v>
      </c>
      <c r="D8" s="159"/>
      <c r="E8" s="159"/>
      <c r="F8" s="159"/>
      <c r="G8" s="160">
        <v>214400</v>
      </c>
    </row>
    <row r="9" spans="1:7" ht="15">
      <c r="A9" s="70">
        <v>3</v>
      </c>
      <c r="B9" s="27" t="s">
        <v>23</v>
      </c>
      <c r="C9" s="130"/>
      <c r="D9" s="131"/>
      <c r="E9" s="131"/>
      <c r="F9" s="131"/>
      <c r="G9" s="132"/>
    </row>
    <row r="10" spans="1:7" ht="30">
      <c r="A10" s="70">
        <v>4</v>
      </c>
      <c r="B10" s="28" t="s">
        <v>104</v>
      </c>
      <c r="C10" s="130"/>
      <c r="D10" s="131"/>
      <c r="E10" s="131"/>
      <c r="F10" s="131"/>
      <c r="G10" s="132"/>
    </row>
    <row r="11" spans="1:7" ht="15">
      <c r="A11" s="70">
        <v>5</v>
      </c>
      <c r="B11" s="27" t="s">
        <v>105</v>
      </c>
      <c r="C11" s="130"/>
      <c r="D11" s="131"/>
      <c r="E11" s="131"/>
      <c r="F11" s="131"/>
      <c r="G11" s="132"/>
    </row>
    <row r="12" spans="1:7" ht="15">
      <c r="A12" s="70">
        <v>6</v>
      </c>
      <c r="B12" s="11" t="s">
        <v>112</v>
      </c>
      <c r="C12" s="114">
        <f>SUM(C13:C16)</f>
        <v>0</v>
      </c>
      <c r="D12" s="114">
        <f>SUM(D13:D16)</f>
        <v>0</v>
      </c>
      <c r="E12" s="114">
        <f>SUM(E13:E16)</f>
        <v>0</v>
      </c>
      <c r="F12" s="114">
        <f>SUM(F13:F16)</f>
        <v>0</v>
      </c>
      <c r="G12" s="115">
        <f>SUM(G13:G16)</f>
        <v>0</v>
      </c>
    </row>
    <row r="13" spans="1:7" ht="15">
      <c r="A13" s="70">
        <v>7</v>
      </c>
      <c r="B13" s="27" t="s">
        <v>22</v>
      </c>
      <c r="C13" s="120"/>
      <c r="D13" s="120"/>
      <c r="E13" s="120"/>
      <c r="F13" s="120"/>
      <c r="G13" s="121"/>
    </row>
    <row r="14" spans="1:7" ht="15">
      <c r="A14" s="70">
        <v>8</v>
      </c>
      <c r="B14" s="27" t="s">
        <v>23</v>
      </c>
      <c r="C14" s="120"/>
      <c r="D14" s="120"/>
      <c r="E14" s="120"/>
      <c r="F14" s="120"/>
      <c r="G14" s="121"/>
    </row>
    <row r="15" spans="1:7" ht="30">
      <c r="A15" s="70">
        <v>9</v>
      </c>
      <c r="B15" s="28" t="s">
        <v>104</v>
      </c>
      <c r="C15" s="120"/>
      <c r="D15" s="120"/>
      <c r="E15" s="120"/>
      <c r="F15" s="120"/>
      <c r="G15" s="121"/>
    </row>
    <row r="16" spans="1:7" ht="15">
      <c r="A16" s="70">
        <v>10</v>
      </c>
      <c r="B16" s="27" t="s">
        <v>105</v>
      </c>
      <c r="C16" s="120"/>
      <c r="D16" s="120"/>
      <c r="E16" s="120"/>
      <c r="F16" s="120"/>
      <c r="G16" s="121"/>
    </row>
    <row r="17" spans="1:7" ht="15">
      <c r="A17" s="70">
        <v>11</v>
      </c>
      <c r="B17" s="11" t="s">
        <v>77</v>
      </c>
      <c r="C17" s="114">
        <f>SUM(C18:C21)</f>
        <v>280125</v>
      </c>
      <c r="D17" s="114">
        <f>SUM(D18:D21)</f>
        <v>0</v>
      </c>
      <c r="E17" s="114">
        <f>SUM(E18:E21)</f>
        <v>0</v>
      </c>
      <c r="F17" s="114">
        <f>SUM(F18:F21)</f>
        <v>0</v>
      </c>
      <c r="G17" s="115">
        <f>SUM(G18:G21)</f>
        <v>208678</v>
      </c>
    </row>
    <row r="18" spans="1:7" ht="15">
      <c r="A18" s="70">
        <v>12</v>
      </c>
      <c r="B18" s="27" t="s">
        <v>22</v>
      </c>
      <c r="C18" s="120">
        <v>280125</v>
      </c>
      <c r="D18" s="120"/>
      <c r="E18" s="120" t="s">
        <v>11</v>
      </c>
      <c r="F18" s="120"/>
      <c r="G18" s="121">
        <v>208678</v>
      </c>
    </row>
    <row r="19" spans="1:7" ht="15">
      <c r="A19" s="70">
        <v>13</v>
      </c>
      <c r="B19" s="27" t="s">
        <v>23</v>
      </c>
      <c r="C19" s="120"/>
      <c r="D19" s="120"/>
      <c r="E19" s="120"/>
      <c r="F19" s="120"/>
      <c r="G19" s="121"/>
    </row>
    <row r="20" spans="1:7" ht="30">
      <c r="A20" s="70">
        <v>14</v>
      </c>
      <c r="B20" s="28" t="s">
        <v>104</v>
      </c>
      <c r="C20" s="120"/>
      <c r="D20" s="120"/>
      <c r="E20" s="120"/>
      <c r="F20" s="120"/>
      <c r="G20" s="121"/>
    </row>
    <row r="21" spans="1:7" ht="15">
      <c r="A21" s="70">
        <v>15</v>
      </c>
      <c r="B21" s="27" t="s">
        <v>105</v>
      </c>
      <c r="C21" s="120"/>
      <c r="D21" s="120"/>
      <c r="E21" s="120"/>
      <c r="F21" s="120"/>
      <c r="G21" s="121"/>
    </row>
    <row r="22" spans="1:7" ht="15.6" thickBot="1">
      <c r="A22" s="70">
        <v>16</v>
      </c>
      <c r="B22" s="43" t="s">
        <v>9</v>
      </c>
      <c r="C22" s="128">
        <f>C12+C17</f>
        <v>280125</v>
      </c>
      <c r="D22" s="128">
        <f>D12+D17</f>
        <v>0</v>
      </c>
      <c r="E22" s="128">
        <f>E12+E17</f>
        <v>0</v>
      </c>
      <c r="F22" s="128">
        <f>F12+F17</f>
        <v>0</v>
      </c>
      <c r="G22" s="129">
        <f>G12+G17</f>
        <v>208678</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C9" sqref="C9"/>
    </sheetView>
  </sheetViews>
  <sheetFormatPr defaultColWidth="9.109375" defaultRowHeight="13.8"/>
  <cols>
    <col min="1" max="1" width="10.5546875" style="2" bestFit="1" customWidth="1"/>
    <col min="2" max="2" width="89.109375" style="2" bestFit="1" customWidth="1"/>
    <col min="3" max="3" width="15.109375" style="13" customWidth="1"/>
    <col min="4" max="5" width="13.6640625" style="13" customWidth="1"/>
    <col min="6" max="6" width="16.33203125" style="13" customWidth="1"/>
    <col min="7" max="8" width="13.6640625" style="13" customWidth="1"/>
    <col min="9" max="9" width="17.5546875" style="13" customWidth="1"/>
    <col min="10" max="10" width="14.5546875" style="13" customWidth="1"/>
    <col min="11" max="12" width="13.6640625" style="13" customWidth="1"/>
    <col min="13" max="13" width="15" style="13" customWidth="1"/>
    <col min="14" max="15" width="13.6640625" style="13" customWidth="1"/>
    <col min="16" max="17" width="15.6640625" style="13" customWidth="1"/>
    <col min="18" max="18" width="9.109375" style="13"/>
    <col min="19" max="16384" width="9.109375" style="2"/>
  </cols>
  <sheetData>
    <row r="1" spans="1:15">
      <c r="A1" s="2" t="s">
        <v>27</v>
      </c>
      <c r="B1" s="2" t="s">
        <v>165</v>
      </c>
    </row>
    <row r="2" spans="1:15">
      <c r="A2" s="2" t="s">
        <v>28</v>
      </c>
      <c r="B2" s="150">
        <v>45291</v>
      </c>
    </row>
    <row r="4" spans="1:15" ht="14.4" thickBot="1">
      <c r="A4" s="99" t="s">
        <v>123</v>
      </c>
      <c r="B4" s="40" t="s">
        <v>130</v>
      </c>
    </row>
    <row r="5" spans="1:15">
      <c r="A5" s="42"/>
      <c r="B5" s="44"/>
      <c r="C5" s="33" t="s">
        <v>0</v>
      </c>
      <c r="D5" s="33" t="s">
        <v>1</v>
      </c>
      <c r="E5" s="33" t="s">
        <v>2</v>
      </c>
      <c r="F5" s="33" t="s">
        <v>3</v>
      </c>
      <c r="G5" s="33" t="s">
        <v>4</v>
      </c>
      <c r="H5" s="33" t="s">
        <v>8</v>
      </c>
      <c r="I5" s="33" t="s">
        <v>64</v>
      </c>
      <c r="J5" s="33" t="s">
        <v>65</v>
      </c>
      <c r="K5" s="33" t="s">
        <v>66</v>
      </c>
      <c r="L5" s="33" t="s">
        <v>67</v>
      </c>
      <c r="M5" s="33" t="s">
        <v>68</v>
      </c>
      <c r="N5" s="33" t="s">
        <v>69</v>
      </c>
      <c r="O5" s="34" t="s">
        <v>72</v>
      </c>
    </row>
    <row r="6" spans="1:15">
      <c r="A6" s="15"/>
      <c r="B6" s="4"/>
      <c r="C6" s="161" t="s">
        <v>31</v>
      </c>
      <c r="D6" s="161"/>
      <c r="E6" s="161"/>
      <c r="F6" s="187" t="s">
        <v>32</v>
      </c>
      <c r="G6" s="187"/>
      <c r="H6" s="187"/>
      <c r="I6" s="187"/>
      <c r="J6" s="187"/>
      <c r="K6" s="187"/>
      <c r="L6" s="187"/>
      <c r="M6" s="187" t="s">
        <v>33</v>
      </c>
      <c r="N6" s="187"/>
      <c r="O6" s="173"/>
    </row>
    <row r="7" spans="1:15" ht="15" customHeight="1">
      <c r="A7" s="15"/>
      <c r="B7" s="4"/>
      <c r="C7" s="187" t="s">
        <v>34</v>
      </c>
      <c r="D7" s="187" t="s">
        <v>35</v>
      </c>
      <c r="E7" s="187" t="s">
        <v>70</v>
      </c>
      <c r="F7" s="187" t="s">
        <v>36</v>
      </c>
      <c r="G7" s="187"/>
      <c r="H7" s="187" t="s">
        <v>37</v>
      </c>
      <c r="I7" s="187" t="s">
        <v>38</v>
      </c>
      <c r="J7" s="187"/>
      <c r="K7" s="188" t="s">
        <v>10</v>
      </c>
      <c r="L7" s="188"/>
      <c r="M7" s="161" t="s">
        <v>71</v>
      </c>
      <c r="N7" s="161" t="s">
        <v>75</v>
      </c>
      <c r="O7" s="173" t="s">
        <v>76</v>
      </c>
    </row>
    <row r="8" spans="1:15" ht="27.6">
      <c r="A8" s="15"/>
      <c r="B8" s="4"/>
      <c r="C8" s="187"/>
      <c r="D8" s="187"/>
      <c r="E8" s="187"/>
      <c r="F8" s="8" t="s">
        <v>17</v>
      </c>
      <c r="G8" s="8" t="s">
        <v>39</v>
      </c>
      <c r="H8" s="187"/>
      <c r="I8" s="8" t="s">
        <v>73</v>
      </c>
      <c r="J8" s="8" t="s">
        <v>74</v>
      </c>
      <c r="K8" s="137" t="s">
        <v>40</v>
      </c>
      <c r="L8" s="137" t="s">
        <v>41</v>
      </c>
      <c r="M8" s="161"/>
      <c r="N8" s="161"/>
      <c r="O8" s="173"/>
    </row>
    <row r="9" spans="1:15">
      <c r="A9" s="46"/>
      <c r="B9" s="41" t="s">
        <v>15</v>
      </c>
      <c r="C9" s="139"/>
      <c r="D9" s="139"/>
      <c r="E9" s="139"/>
      <c r="F9" s="139"/>
      <c r="G9" s="139"/>
      <c r="H9" s="139"/>
      <c r="I9" s="139"/>
      <c r="J9" s="139"/>
      <c r="K9" s="139"/>
      <c r="L9" s="139"/>
      <c r="M9" s="139"/>
      <c r="N9" s="139"/>
      <c r="O9" s="140"/>
    </row>
    <row r="10" spans="1:15">
      <c r="A10" s="15">
        <v>1</v>
      </c>
      <c r="B10" s="39" t="s">
        <v>62</v>
      </c>
      <c r="C10" s="133">
        <f>SUM(C11:C17)</f>
        <v>0</v>
      </c>
      <c r="D10" s="133">
        <f>SUM(D11:D17)</f>
        <v>0</v>
      </c>
      <c r="E10" s="133">
        <f>SUM(E11:E17)</f>
        <v>0</v>
      </c>
      <c r="F10" s="134">
        <f t="shared" ref="F10:O10" si="0">SUM(F11:F17)</f>
        <v>0</v>
      </c>
      <c r="G10" s="134">
        <f t="shared" si="0"/>
        <v>0</v>
      </c>
      <c r="H10" s="133">
        <f t="shared" si="0"/>
        <v>0</v>
      </c>
      <c r="I10" s="133">
        <f t="shared" si="0"/>
        <v>0</v>
      </c>
      <c r="J10" s="133">
        <f t="shared" si="0"/>
        <v>0</v>
      </c>
      <c r="K10" s="133">
        <f t="shared" si="0"/>
        <v>0</v>
      </c>
      <c r="L10" s="133">
        <f t="shared" si="0"/>
        <v>0</v>
      </c>
      <c r="M10" s="134">
        <f>SUM(M11:M17)</f>
        <v>0</v>
      </c>
      <c r="N10" s="134">
        <f t="shared" si="0"/>
        <v>0</v>
      </c>
      <c r="O10" s="135">
        <f t="shared" si="0"/>
        <v>0</v>
      </c>
    </row>
    <row r="11" spans="1:15">
      <c r="A11" s="15">
        <v>1.1000000000000001</v>
      </c>
      <c r="B11" s="4"/>
      <c r="C11" s="103"/>
      <c r="D11" s="103"/>
      <c r="E11" s="133">
        <f>C11+D11</f>
        <v>0</v>
      </c>
      <c r="F11" s="103"/>
      <c r="G11" s="103"/>
      <c r="H11" s="103"/>
      <c r="I11" s="103"/>
      <c r="J11" s="103"/>
      <c r="K11" s="136"/>
      <c r="L11" s="136"/>
      <c r="M11" s="133">
        <f>C11+F11-H11-I11</f>
        <v>0</v>
      </c>
      <c r="N11" s="133">
        <f>D11+G11+H11-J11+K11-L11</f>
        <v>0</v>
      </c>
      <c r="O11" s="135">
        <f t="shared" ref="O11:O17" si="1">M11+N11</f>
        <v>0</v>
      </c>
    </row>
    <row r="12" spans="1:15">
      <c r="A12" s="15">
        <v>1.2</v>
      </c>
      <c r="B12" s="4"/>
      <c r="C12" s="103"/>
      <c r="D12" s="103"/>
      <c r="E12" s="133">
        <f t="shared" ref="E12:E17" si="2">C12+D12</f>
        <v>0</v>
      </c>
      <c r="F12" s="103"/>
      <c r="G12" s="103"/>
      <c r="H12" s="103"/>
      <c r="I12" s="103"/>
      <c r="J12" s="103"/>
      <c r="K12" s="136"/>
      <c r="L12" s="136"/>
      <c r="M12" s="133">
        <f t="shared" ref="M12:M15" si="3">C12+F12-H12-I12</f>
        <v>0</v>
      </c>
      <c r="N12" s="133">
        <f t="shared" ref="N12:N17" si="4">D12+G12+H12-J12+K12-L12</f>
        <v>0</v>
      </c>
      <c r="O12" s="135">
        <f t="shared" si="1"/>
        <v>0</v>
      </c>
    </row>
    <row r="13" spans="1:15">
      <c r="A13" s="15">
        <v>1.3</v>
      </c>
      <c r="B13" s="4"/>
      <c r="C13" s="103"/>
      <c r="D13" s="103"/>
      <c r="E13" s="133">
        <f t="shared" si="2"/>
        <v>0</v>
      </c>
      <c r="F13" s="103"/>
      <c r="G13" s="103"/>
      <c r="H13" s="103"/>
      <c r="I13" s="103"/>
      <c r="J13" s="103"/>
      <c r="K13" s="136"/>
      <c r="L13" s="136"/>
      <c r="M13" s="133">
        <f t="shared" si="3"/>
        <v>0</v>
      </c>
      <c r="N13" s="133">
        <f t="shared" si="4"/>
        <v>0</v>
      </c>
      <c r="O13" s="135">
        <f t="shared" si="1"/>
        <v>0</v>
      </c>
    </row>
    <row r="14" spans="1:15">
      <c r="A14" s="15">
        <v>1.4</v>
      </c>
      <c r="B14" s="4"/>
      <c r="C14" s="103"/>
      <c r="D14" s="103"/>
      <c r="E14" s="133">
        <f t="shared" si="2"/>
        <v>0</v>
      </c>
      <c r="F14" s="103"/>
      <c r="G14" s="103"/>
      <c r="H14" s="103"/>
      <c r="I14" s="103"/>
      <c r="J14" s="103"/>
      <c r="K14" s="136"/>
      <c r="L14" s="136"/>
      <c r="M14" s="133">
        <f t="shared" si="3"/>
        <v>0</v>
      </c>
      <c r="N14" s="133">
        <f t="shared" si="4"/>
        <v>0</v>
      </c>
      <c r="O14" s="135">
        <f t="shared" si="1"/>
        <v>0</v>
      </c>
    </row>
    <row r="15" spans="1:15">
      <c r="A15" s="15">
        <v>1.5</v>
      </c>
      <c r="B15" s="4"/>
      <c r="C15" s="103"/>
      <c r="D15" s="103"/>
      <c r="E15" s="133">
        <f t="shared" si="2"/>
        <v>0</v>
      </c>
      <c r="F15" s="103"/>
      <c r="G15" s="103"/>
      <c r="H15" s="103"/>
      <c r="I15" s="103"/>
      <c r="J15" s="103"/>
      <c r="K15" s="136"/>
      <c r="L15" s="136"/>
      <c r="M15" s="133">
        <f t="shared" si="3"/>
        <v>0</v>
      </c>
      <c r="N15" s="133">
        <f t="shared" si="4"/>
        <v>0</v>
      </c>
      <c r="O15" s="135">
        <f t="shared" si="1"/>
        <v>0</v>
      </c>
    </row>
    <row r="16" spans="1:15">
      <c r="A16" s="15">
        <v>1.6</v>
      </c>
      <c r="B16" s="4"/>
      <c r="C16" s="103"/>
      <c r="D16" s="103"/>
      <c r="E16" s="133">
        <f t="shared" si="2"/>
        <v>0</v>
      </c>
      <c r="F16" s="103"/>
      <c r="G16" s="103"/>
      <c r="H16" s="103"/>
      <c r="I16" s="103"/>
      <c r="J16" s="103"/>
      <c r="K16" s="136"/>
      <c r="L16" s="136"/>
      <c r="M16" s="133">
        <f>C16+F16-H16-I16</f>
        <v>0</v>
      </c>
      <c r="N16" s="133">
        <f t="shared" si="4"/>
        <v>0</v>
      </c>
      <c r="O16" s="135">
        <f t="shared" si="1"/>
        <v>0</v>
      </c>
    </row>
    <row r="17" spans="1:15">
      <c r="A17" s="15" t="s">
        <v>63</v>
      </c>
      <c r="B17" s="4"/>
      <c r="C17" s="103"/>
      <c r="D17" s="103"/>
      <c r="E17" s="133">
        <f t="shared" si="2"/>
        <v>0</v>
      </c>
      <c r="F17" s="103"/>
      <c r="G17" s="103"/>
      <c r="H17" s="103"/>
      <c r="I17" s="103"/>
      <c r="J17" s="103"/>
      <c r="K17" s="136"/>
      <c r="L17" s="136"/>
      <c r="M17" s="133">
        <f>C17+F17-H17-I17</f>
        <v>0</v>
      </c>
      <c r="N17" s="133">
        <f t="shared" si="4"/>
        <v>0</v>
      </c>
      <c r="O17" s="135">
        <f t="shared" si="1"/>
        <v>0</v>
      </c>
    </row>
    <row r="18" spans="1:15">
      <c r="A18" s="46"/>
      <c r="B18" s="2" t="s">
        <v>77</v>
      </c>
      <c r="C18" s="139"/>
      <c r="D18" s="139"/>
      <c r="E18" s="139"/>
      <c r="F18" s="139"/>
      <c r="G18" s="139"/>
      <c r="H18" s="139"/>
      <c r="I18" s="139"/>
      <c r="J18" s="139"/>
      <c r="K18" s="139"/>
      <c r="L18" s="139"/>
      <c r="M18" s="139"/>
      <c r="N18" s="139"/>
      <c r="O18" s="140"/>
    </row>
    <row r="19" spans="1:15" ht="11.25" customHeight="1" thickBot="1">
      <c r="A19" s="48">
        <v>2</v>
      </c>
      <c r="B19" s="141" t="s">
        <v>62</v>
      </c>
      <c r="C19" s="142"/>
      <c r="D19" s="142"/>
      <c r="E19" s="142"/>
      <c r="F19" s="142"/>
      <c r="G19" s="142"/>
      <c r="H19" s="142"/>
      <c r="I19" s="142"/>
      <c r="J19" s="142"/>
      <c r="K19" s="142"/>
      <c r="L19" s="142"/>
      <c r="M19" s="142">
        <f>C19+F19-H19-I19</f>
        <v>0</v>
      </c>
      <c r="N19" s="142">
        <f t="shared" ref="N19" si="5">D19+G19+H19-J19+K19-L19</f>
        <v>0</v>
      </c>
      <c r="O19" s="143">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2024-05-15T07:33:53Z</dcterms:modified>
</cp:coreProperties>
</file>