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hidePivotFieldList="1" defaultThemeVersion="124226"/>
  <bookViews>
    <workbookView xWindow="240" yWindow="645" windowWidth="14805" windowHeight="7470" tabRatio="919" activeTab="1"/>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workbook>
</file>

<file path=xl/calcChain.xml><?xml version="1.0" encoding="utf-8"?>
<calcChain xmlns="http://schemas.openxmlformats.org/spreadsheetml/2006/main">
  <c r="C17" i="50" l="1"/>
  <c r="G7" i="50"/>
  <c r="D7" i="50"/>
  <c r="C7" i="50"/>
  <c r="C15" i="49"/>
  <c r="O27" i="63" l="1"/>
  <c r="N27" i="63"/>
  <c r="E27" i="63"/>
  <c r="O26" i="63"/>
  <c r="N26" i="63"/>
  <c r="E26" i="63"/>
  <c r="O25" i="63"/>
  <c r="N25" i="63"/>
  <c r="E25" i="63"/>
  <c r="O24" i="63"/>
  <c r="N24" i="63"/>
  <c r="E24" i="63"/>
  <c r="O23" i="63"/>
  <c r="N23" i="63"/>
  <c r="E23" i="63"/>
  <c r="O22" i="63"/>
  <c r="N22" i="63"/>
  <c r="E22" i="63"/>
  <c r="O21" i="63"/>
  <c r="N21" i="63"/>
  <c r="E21" i="63"/>
  <c r="O20" i="63"/>
  <c r="N20" i="63"/>
  <c r="E20" i="63"/>
  <c r="O18" i="63"/>
  <c r="N18" i="63"/>
  <c r="E18" i="63"/>
  <c r="O17" i="63"/>
  <c r="N17" i="63"/>
  <c r="E17" i="63"/>
  <c r="O16" i="63"/>
  <c r="N16" i="63"/>
  <c r="E16" i="63"/>
  <c r="O15" i="63"/>
  <c r="N15" i="63"/>
  <c r="E15" i="63"/>
  <c r="O14" i="63"/>
  <c r="N14" i="63"/>
  <c r="E14" i="63"/>
  <c r="O13" i="63"/>
  <c r="N13" i="63"/>
  <c r="E13" i="63"/>
  <c r="O12" i="63"/>
  <c r="N12" i="63"/>
  <c r="E12" i="63"/>
  <c r="O11" i="63"/>
  <c r="N11" i="63"/>
  <c r="E11" i="63"/>
  <c r="M10" i="63"/>
  <c r="L10" i="63"/>
  <c r="K10" i="63"/>
  <c r="J10" i="63"/>
  <c r="I10" i="63"/>
  <c r="H10" i="63"/>
  <c r="G10" i="63"/>
  <c r="F10" i="63"/>
  <c r="D10" i="63"/>
  <c r="C10" i="63"/>
  <c r="D19" i="50"/>
  <c r="D17" i="50" s="1"/>
  <c r="G17" i="50"/>
  <c r="F17" i="50"/>
  <c r="E17" i="50"/>
  <c r="G12" i="50"/>
  <c r="F12" i="50"/>
  <c r="E12" i="50"/>
  <c r="D12" i="50"/>
  <c r="C12" i="50"/>
  <c r="C22" i="50" s="1"/>
  <c r="F7" i="50"/>
  <c r="E7" i="50"/>
  <c r="E15" i="49"/>
  <c r="D15" i="49"/>
  <c r="E9" i="49"/>
  <c r="D9" i="49"/>
  <c r="C9" i="49"/>
  <c r="P12" i="63" l="1"/>
  <c r="P21" i="63"/>
  <c r="P14" i="63"/>
  <c r="P23" i="63"/>
  <c r="G22" i="50"/>
  <c r="D22" i="50"/>
  <c r="E22" i="50"/>
  <c r="F22" i="50"/>
  <c r="N10" i="63"/>
  <c r="P17" i="63"/>
  <c r="P26" i="63"/>
  <c r="P20" i="63"/>
  <c r="P15" i="63"/>
  <c r="P18" i="63"/>
  <c r="P24" i="63"/>
  <c r="P27" i="63"/>
  <c r="P11" i="63"/>
  <c r="O10" i="63"/>
  <c r="E10" i="63"/>
  <c r="P13" i="63"/>
  <c r="P16" i="63"/>
  <c r="P22" i="63"/>
  <c r="P25" i="63"/>
  <c r="P10" i="63" l="1"/>
  <c r="S15" i="67"/>
  <c r="S14" i="67"/>
  <c r="S13" i="67"/>
  <c r="S23" i="67" l="1"/>
  <c r="T9" i="67" l="1"/>
  <c r="T10" i="67"/>
  <c r="T11" i="67"/>
  <c r="T12" i="67"/>
  <c r="T13" i="67"/>
  <c r="T14" i="67"/>
  <c r="T15" i="67"/>
  <c r="C10" i="40" l="1"/>
  <c r="T24" i="67" l="1"/>
  <c r="T22" i="67"/>
  <c r="T20" i="67"/>
  <c r="T19" i="67"/>
  <c r="T18" i="67"/>
  <c r="T16" i="67"/>
  <c r="E22" i="67" l="1"/>
  <c r="E15" i="67"/>
  <c r="E14" i="67"/>
  <c r="E24" i="67" l="1"/>
  <c r="E19" i="67"/>
  <c r="E16" i="67"/>
  <c r="T21" i="67" l="1"/>
  <c r="E10" i="67"/>
  <c r="E20" i="67"/>
  <c r="T17" i="67" l="1"/>
  <c r="T23" i="67"/>
  <c r="E11" i="67"/>
  <c r="E21" i="67"/>
  <c r="D37" i="67"/>
  <c r="E17" i="67" l="1"/>
  <c r="F10" i="40" l="1"/>
  <c r="L25" i="67" l="1"/>
  <c r="P25" i="67" l="1"/>
  <c r="O25" i="67" l="1"/>
  <c r="E12" i="67" l="1"/>
  <c r="E18" i="67"/>
  <c r="Q25" i="67" l="1"/>
  <c r="M48" i="67" l="1"/>
  <c r="L48" i="67"/>
  <c r="K48" i="67"/>
  <c r="J48" i="67"/>
  <c r="I48" i="67"/>
  <c r="H48" i="67"/>
  <c r="G48" i="67"/>
  <c r="F48" i="67"/>
  <c r="D47" i="67"/>
  <c r="C47" i="67"/>
  <c r="N46" i="67"/>
  <c r="N45" i="67"/>
  <c r="N44" i="67"/>
  <c r="N43" i="67"/>
  <c r="N42" i="67"/>
  <c r="O37" i="67"/>
  <c r="N37" i="67"/>
  <c r="M37" i="67"/>
  <c r="L37" i="67"/>
  <c r="K37" i="67"/>
  <c r="J37" i="67"/>
  <c r="I37" i="67"/>
  <c r="H37" i="67"/>
  <c r="G37" i="67"/>
  <c r="C37" i="67"/>
  <c r="P36" i="67"/>
  <c r="P35" i="67"/>
  <c r="P34" i="67"/>
  <c r="P33" i="67"/>
  <c r="P32" i="67"/>
  <c r="P31" i="67"/>
  <c r="P30" i="67"/>
  <c r="R25" i="67"/>
  <c r="N25" i="67"/>
  <c r="M25" i="67"/>
  <c r="K25" i="67"/>
  <c r="J25" i="67"/>
  <c r="I25" i="67"/>
  <c r="H25" i="67"/>
  <c r="G25" i="67"/>
  <c r="C25" i="67"/>
  <c r="E9" i="67"/>
  <c r="E31" i="67" l="1"/>
  <c r="E32" i="67"/>
  <c r="E33" i="67"/>
  <c r="E42" i="67"/>
  <c r="E34" i="67"/>
  <c r="E45" i="67"/>
  <c r="E35" i="67"/>
  <c r="E46" i="67"/>
  <c r="E30" i="67"/>
  <c r="E43" i="67"/>
  <c r="E44" i="67"/>
  <c r="E36" i="67"/>
  <c r="C48" i="67"/>
  <c r="N47" i="67"/>
  <c r="D48" i="67"/>
  <c r="D25" i="67"/>
  <c r="P37" i="67"/>
  <c r="E47" i="67" l="1"/>
  <c r="N48" i="67"/>
  <c r="E37" i="67"/>
  <c r="D7" i="48"/>
  <c r="E48" i="67" l="1"/>
  <c r="G10" i="40"/>
  <c r="F15" i="48" l="1"/>
  <c r="E15" i="48"/>
  <c r="D15" i="48"/>
  <c r="D22" i="48" s="1"/>
  <c r="E7" i="48" l="1"/>
  <c r="E22" i="48" s="1"/>
  <c r="F7" i="48" l="1"/>
  <c r="F22" i="48" l="1"/>
  <c r="E13" i="67" l="1"/>
  <c r="S25" i="67"/>
  <c r="T25" i="67"/>
  <c r="E23" i="67" l="1"/>
  <c r="E25" i="67" s="1"/>
</calcChain>
</file>

<file path=xl/sharedStrings.xml><?xml version="1.0" encoding="utf-8"?>
<sst xmlns="http://schemas.openxmlformats.org/spreadsheetml/2006/main" count="404" uniqueCount="282">
  <si>
    <t>a</t>
  </si>
  <si>
    <t>b</t>
  </si>
  <si>
    <t>c</t>
  </si>
  <si>
    <t>d</t>
  </si>
  <si>
    <t>e</t>
  </si>
  <si>
    <t>f</t>
  </si>
  <si>
    <t>აქტივების გადაფასების რეზერვი</t>
  </si>
  <si>
    <t>სულ</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</si>
  <si>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</si>
  <si>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</si>
  <si>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</si>
  <si>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</si>
  <si>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</si>
  <si>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</si>
  <si>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</si>
  <si>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</si>
  <si>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</si>
  <si>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</si>
  <si>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</si>
  <si>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</si>
  <si>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</si>
  <si>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</si>
  <si>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</si>
  <si>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</si>
  <si>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</si>
  <si>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</si>
  <si>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</si>
  <si>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</si>
  <si>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</si>
  <si>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</si>
  <si>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</si>
  <si>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</si>
  <si>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</si>
  <si>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</si>
  <si>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</si>
  <si>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</si>
  <si>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</si>
  <si>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</si>
  <si>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</si>
  <si>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</si>
  <si>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</si>
  <si>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</si>
  <si>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</si>
  <si>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</si>
  <si>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</si>
  <si>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</si>
  <si>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</si>
  <si>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</si>
  <si>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</si>
  <si>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</si>
  <si>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</si>
  <si>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</si>
  <si>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</si>
  <si>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</si>
  <si>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</si>
  <si>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</si>
  <si>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</si>
  <si>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</si>
  <si>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</si>
  <si>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</si>
  <si>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</si>
  <si>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</si>
  <si>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</si>
  <si>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</si>
  <si>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</si>
  <si>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</si>
  <si>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</si>
  <si>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</si>
  <si>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არაკონსოლიდირებული</t>
  </si>
  <si>
    <t>სრულად კონსოლიდირებული</t>
  </si>
  <si>
    <t>დაქვითული</t>
  </si>
  <si>
    <t>პროპორციული კონსოლიდაცია</t>
  </si>
  <si>
    <t>სრული კონსოლიდაცია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</si>
  <si>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</si>
  <si>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</si>
  <si>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</si>
  <si>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</si>
  <si>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g</t>
  </si>
  <si>
    <t>h</t>
  </si>
  <si>
    <t>i</t>
  </si>
  <si>
    <t>j</t>
  </si>
  <si>
    <t>k</t>
  </si>
  <si>
    <t>l</t>
  </si>
  <si>
    <t>m</t>
  </si>
  <si>
    <t>(4-d) ველი გამოითვლება როგორც სამი წლის (T, T-1, T-2)  მთლიანი შემოსავლების საშუალო არითმეტიკული.</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</si>
  <si>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</si>
  <si>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</si>
  <si>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</si>
  <si>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</si>
  <si>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</si>
  <si>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</si>
  <si>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</si>
  <si>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</si>
  <si>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</si>
  <si>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</si>
  <si>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</si>
  <si>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</si>
  <si>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</si>
  <si>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</si>
  <si>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</si>
  <si>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</si>
  <si>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</si>
  <si>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</si>
  <si>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</si>
  <si>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</si>
  <si>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</si>
  <si>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</si>
  <si>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</si>
  <si>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</si>
  <si>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</si>
  <si>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</si>
  <si>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</si>
  <si>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</si>
  <si>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</si>
  <si>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</si>
  <si>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</si>
  <si>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</si>
  <si>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</si>
  <si>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</si>
  <si>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</si>
  <si>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</si>
  <si>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</si>
  <si>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</si>
  <si>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</si>
  <si>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</si>
  <si>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</si>
  <si>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</si>
  <si>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</si>
  <si>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</si>
  <si>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</si>
  <si>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</si>
  <si>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</si>
  <si>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</si>
  <si>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</si>
  <si>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</si>
  <si>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</si>
  <si>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</si>
  <si>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</si>
  <si>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</si>
  <si>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</si>
  <si>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</si>
  <si>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</si>
  <si>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</si>
  <si>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</si>
  <si>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</si>
  <si>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</si>
  <si>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</si>
  <si>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</si>
  <si>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</si>
  <si>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</si>
  <si>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</si>
  <si>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</si>
  <si>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</si>
  <si>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</si>
  <si>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</si>
  <si>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</si>
  <si>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</si>
  <si>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</si>
  <si>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</si>
  <si>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</si>
  <si>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</si>
  <si>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</si>
  <si>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</si>
  <si>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</si>
  <si>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</si>
  <si>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</si>
  <si>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</si>
  <si>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</si>
  <si>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ეთერ ირემაძე</t>
  </si>
  <si>
    <t>ზურაბ ქოქოსაძე</t>
  </si>
  <si>
    <t>Reduction during the period</t>
  </si>
  <si>
    <t>tax</t>
  </si>
  <si>
    <t>სს ”საქართველოს ბანკი”</t>
  </si>
  <si>
    <t>აღწერა:</t>
  </si>
  <si>
    <t>არც კონსოლიდირებული და არც დაქვითული *</t>
  </si>
  <si>
    <t>შვილობილი საწრმოები</t>
  </si>
  <si>
    <t>დაფუძნების ქვეყანა /დარგი</t>
  </si>
  <si>
    <r>
      <t>სს</t>
    </r>
    <r>
      <rPr>
        <sz val="11"/>
        <color theme="1"/>
        <rFont val="Calibri"/>
        <family val="2"/>
        <scheme val="minor"/>
      </rPr>
      <t xml:space="preserve"> </t>
    </r>
    <r>
      <rPr>
        <sz val="11"/>
        <color theme="1"/>
        <rFont val="Sylfaen"/>
        <family val="1"/>
      </rPr>
      <t>საქართველოს</t>
    </r>
    <r>
      <rPr>
        <sz val="11"/>
        <color theme="1"/>
        <rFont val="Calibri"/>
        <family val="2"/>
        <scheme val="minor"/>
      </rPr>
      <t xml:space="preserve"> </t>
    </r>
    <r>
      <rPr>
        <sz val="11"/>
        <color theme="1"/>
        <rFont val="Sylfaen"/>
        <family val="1"/>
      </rPr>
      <t>ბანკი</t>
    </r>
    <r>
      <rPr>
        <sz val="11"/>
        <color theme="1"/>
        <rFont val="Calibri"/>
        <family val="2"/>
        <scheme val="minor"/>
      </rPr>
      <t> </t>
    </r>
  </si>
  <si>
    <t>X</t>
  </si>
  <si>
    <t>გაერთიანებული სამეფო/ინფორმაციის გაცვლა და ბაზრის კვლევა</t>
  </si>
  <si>
    <t>ფონდი სიცოცხლის ხე  NPO</t>
  </si>
  <si>
    <t>საქართველო/საქველმოქმედო საქმიანობა</t>
  </si>
  <si>
    <t xml:space="preserve"> საქართველოს ბანკის წარმომადგენლობა უნგრეთი</t>
  </si>
  <si>
    <t xml:space="preserve">უნგრეთი/წარმომადგენლობა </t>
  </si>
  <si>
    <t xml:space="preserve"> საქართველოს ბანკის წარმომადგენლობა თურქეთი</t>
  </si>
  <si>
    <t xml:space="preserve">თურქეთი/წარმომადგენლობა </t>
  </si>
  <si>
    <t>შპს საქართველოს ფინანსური ინვესტიცია</t>
  </si>
  <si>
    <t>ისრაელი/ინფორმაციის გაცვლა და ბაზრის კვლევა</t>
  </si>
  <si>
    <t>Benderlock Investments Limited</t>
  </si>
  <si>
    <t>კვიპროსი/ინვესტიცია</t>
  </si>
  <si>
    <t>სს ბელორუსიის სახალხო ბანკი</t>
  </si>
  <si>
    <t>ბელორუსი/საბანკო საქმიანობა</t>
  </si>
  <si>
    <t xml:space="preserve">შპს  BNB ლიზინგი </t>
  </si>
  <si>
    <t>ბელორუსი/ლიზინგი</t>
  </si>
  <si>
    <t>შპს ლიზინგის კომპანია</t>
  </si>
  <si>
    <t>საქართველო/ლიზინგი</t>
  </si>
  <si>
    <t>პრაიმ ლიზინგი</t>
  </si>
  <si>
    <t>ინვესტიციები მეკავშირე საწარმოებში</t>
  </si>
  <si>
    <t>სს კრედიტინფო საქართველო</t>
  </si>
  <si>
    <t>საქართველო/ფინანსური შუამავლობა</t>
  </si>
  <si>
    <t>ფულადი სახსრები და მათი ეკვივალენტები</t>
  </si>
  <si>
    <t>საინვესტიციო ქონება</t>
  </si>
  <si>
    <t>ძირითადი საშუალებები</t>
  </si>
  <si>
    <t>არამატერიალური აქტივები</t>
  </si>
  <si>
    <t>გასაყიდად გამიზნული აქტივები</t>
  </si>
  <si>
    <t>შენიშვნები *</t>
  </si>
  <si>
    <t>90 დღეზე მეტი ვადიანობის მქონე განთავსებული დეპოზიტების რეკლასიფიკაცია 'საკრედიტო დაწესებულებების მიმართ მოთხოვნებში'. "ფული გზაშის" რეკლასიფიკაცია 'სხვა აქტივებიდან'. ბანკომატებიდან გატანილი ფულის ურთიერთგაქვითვა 'მეანაბრეთა წინაშე ვალდებულებებთან'.  სხვა ვალდებულებებში რიცხული გადარიცხვების ტრანზიტის გადახურვა ნოსტრო ანგარიშებთან</t>
  </si>
  <si>
    <t>მოთხოვნები საკრედიტო დაწესებულებების მიმართ</t>
  </si>
  <si>
    <t>განსხვავება ფასს-ისა და სებ-ის მიხედვით დარეზერვების მეთოდოლოგიებში.</t>
  </si>
  <si>
    <t>სესხთან დაკავშირებული საკომისიოების დროში გადავადება, ბონუსების კაპიტალიზაცია, გარკვეულ სესხებზე დარიცხული პროცენტის კორექტირება ფასს-ის მიხედვით. განსხვავება ფასს-ისა და სებ-ის მიხედვით დარეზერვების მეთოდოლოგიებში.</t>
  </si>
  <si>
    <t>განსხვავება ფასს-ისა და სებ-ის მიხედვით დარეზერვების მეთოდოლოგიებში. განსხვავება ფასს-ისა და სებ-ის მიხედვით ღირებულების განსაზღვრის მეთოდოლოგიებში, რეკლასიფიკაცია</t>
  </si>
  <si>
    <t>განსხვავება ფასს-ისა და სებ-ის მიხედვით ღირებულების განსაზღვრის მეთოდოლოგიებში.</t>
  </si>
  <si>
    <t>განსხვავება ფასს-ისა და სებ-ის მიხედვით გადასახადის აღიარების მეთოდოლოგიებში.</t>
  </si>
  <si>
    <t>"ფული გზაშის" რეკლასიფიკაცია 'ფული და ფულის ეკვივალენტებში'. განსხვავება ფასს-ისა და სებ-ის მიხედვით დარეზერვების მეთოდოლოგიებში.</t>
  </si>
  <si>
    <t xml:space="preserve">შენიშვნები </t>
  </si>
  <si>
    <t>ბანკომატებიდან გატანილი ფულის ურთიერთგაქვითვა 'ფული და ფულის ეკვივალენტებთან'</t>
  </si>
  <si>
    <t>ვალდებულებები საკრედიტო დაწესებულებების წინაშე</t>
  </si>
  <si>
    <t>სტრუქტურირებული CD-ბის ხარჯის აღიარება</t>
  </si>
  <si>
    <t>დარიცხვები და გადავადებული შემოსავალი</t>
  </si>
  <si>
    <t>გასხვავებული მიდგობა ხარჯის დარიცხვაზე</t>
  </si>
  <si>
    <t>მოგების გადასახადის ვალდებულებები</t>
  </si>
  <si>
    <t xml:space="preserve"> სხვა ვალდებულებებში რიცხული გადარიცხვების ტრანზიტის გადახურვა ნოსტრო ანგარიშებთან</t>
  </si>
  <si>
    <t>განსხვავება სააღრიცხვო მიდგომებს შორის</t>
  </si>
  <si>
    <t>გამოსყიდული აქციები</t>
  </si>
  <si>
    <t>ბანკის საკუთარ გამოსყიდულ აქციებსა და ჯგუფის გამოსყიდულ აქციებს შორის სხვაობა</t>
  </si>
  <si>
    <t>ფასს-ისა და სებ-ის ანგარიშგების სტანდარტებს შორის განსხვავებებით გამოწვეული აკუმულირებული ისტორიული სხვაობები.</t>
  </si>
  <si>
    <t>ბანკის აქციონერებს მიკუთვნებული მთლიანი კაპიტალი</t>
  </si>
  <si>
    <t xml:space="preserve"> სულ ვალდებულებები და კაპიტალი</t>
  </si>
  <si>
    <t>აქტივის გამოყენების უფლება</t>
  </si>
  <si>
    <t xml:space="preserve">სხვა ვალდებულებები </t>
  </si>
  <si>
    <t>სააქციო კაპიტალი</t>
  </si>
  <si>
    <t>სხვა რეზერვები</t>
  </si>
  <si>
    <t>ალასდაირ ბრიჩი</t>
  </si>
  <si>
    <t>თამაზ გიორგაძე</t>
  </si>
  <si>
    <t>ჰანნა ლოიკაინენი</t>
  </si>
  <si>
    <t>ჯონათან მუირი</t>
  </si>
  <si>
    <t>სესილ დაერ ქუილენ</t>
  </si>
  <si>
    <t>ვერონიკ მაკქეროლ</t>
  </si>
  <si>
    <t>არჩილ გაჩეჩილაძე</t>
  </si>
  <si>
    <t>სულხან გვალია</t>
  </si>
  <si>
    <t>ლევან ყულიჯანიშვილი</t>
  </si>
  <si>
    <t>მიხეილ გომართელი</t>
  </si>
  <si>
    <t>შპს „საქართველოს ბანკის წარმომადგენლობა გაერთიანებულ სამეფოში“</t>
  </si>
  <si>
    <t>მარიამ მეღვინეთუხუცესი</t>
  </si>
  <si>
    <t xml:space="preserve">         5,910,277 </t>
  </si>
  <si>
    <t xml:space="preserve">         5,372,742 </t>
  </si>
  <si>
    <t xml:space="preserve">         3,079,500 </t>
  </si>
  <si>
    <t xml:space="preserve">                 88 </t>
  </si>
  <si>
    <t>მომხმარებლებზე გაცემული სესხები და ფინანსურ იჯარასთან დაკავშირებული მოთხოვნები</t>
  </si>
  <si>
    <t>მოთხოვნები და სხვა სესხები</t>
  </si>
  <si>
    <t>გადახდილი ავანსი</t>
  </si>
  <si>
    <t>მარაგები</t>
  </si>
  <si>
    <t>გუდვილი</t>
  </si>
  <si>
    <t>მოგების გადასახადის აქტივები</t>
  </si>
  <si>
    <t>ინვესტიცია შვილობილ საწარმოში</t>
  </si>
  <si>
    <t>კლიენტის ანაბრები და თამასუქები</t>
  </si>
  <si>
    <t xml:space="preserve">გამოშვებული სავალო ფასიანი ქაღალდები </t>
  </si>
  <si>
    <t>საიჯარო ვალდებულება</t>
  </si>
  <si>
    <t xml:space="preserve">დამატებით შეტანილი კაპიტალი </t>
  </si>
  <si>
    <t>Note</t>
  </si>
  <si>
    <t>2022 წლის 31 დეკემბრის მდგომარეობით აქტიური თანამშრომლების მონაცემები - ჯამში 38 სხვა მატერიალური რისკის ამღები პირი</t>
  </si>
  <si>
    <t xml:space="preserve">სს საქართველოს ბანკი </t>
  </si>
  <si>
    <t>მელ ჯერარდ კარვილი</t>
  </si>
  <si>
    <t>დავით ჭყონია</t>
  </si>
  <si>
    <t>დავით დავითაშვილი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</si>
  <si>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</si>
  <si>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</si>
  <si>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</si>
  <si>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</si>
  <si>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</si>
  <si>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სულ (a+b)</t>
  </si>
  <si>
    <t>გაცემა</t>
  </si>
  <si>
    <t>განაღდება</t>
  </si>
  <si>
    <t>სხვა ცვლილებები</t>
  </si>
  <si>
    <t>გადავადებული (a+d-f-g)</t>
  </si>
  <si>
    <t xml:space="preserve">განაღდებული (b+e+f-h+i-j) </t>
  </si>
  <si>
    <t>სულ (k+l)</t>
  </si>
  <si>
    <t>მათ შორის: განაღდებული</t>
  </si>
  <si>
    <t>მათ შორის გადავადებულის</t>
  </si>
  <si>
    <t>მათ შორის: განაღდებულის</t>
  </si>
  <si>
    <t>ყიდვა</t>
  </si>
  <si>
    <t>გაყიდვა</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</si>
</sst>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409]mmmm\ yyyy;@"/>
  </numFmts>
  <fonts count="11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sz val="10"/>
      <color theme="1"/>
      <name val="Arial"/>
      <family val="2"/>
    </font>
    <font>
      <sz val="10"/>
      <color rgb="FF000000"/>
      <name val="Calibri"/>
      <family val="2"/>
      <scheme val="minor"/>
    </font>
    <font>
      <sz val="11"/>
      <color rgb="FF000000"/>
      <name val="Calibri"/>
      <family val="2"/>
      <scheme val="minor"/>
    </font>
    <font>
      <sz val="10"/>
      <color theme="1"/>
      <name val="Sylfaen"/>
      <family val="1"/>
    </font>
    <font>
      <sz val="10"/>
      <color theme="1"/>
      <name val="Garamond"/>
      <family val="1"/>
    </font>
    <font>
      <sz val="10"/>
      <name val="Times New Roman"/>
      <family val="1"/>
    </font>
    <font>
      <b/>
      <sz val="10"/>
      <color theme="1"/>
      <name val="Sylfaen"/>
      <family val="1"/>
    </font>
    <font>
      <i/>
      <sz val="8.5"/>
      <color theme="1"/>
      <name val="AcadNusx"/>
    </font>
    <font>
      <sz val="10"/>
      <color theme="1"/>
      <name val="AcadNusx"/>
    </font>
    <font>
      <b/>
      <sz val="10"/>
      <color theme="1"/>
      <name val="AcadNusx"/>
    </font>
    <font>
      <sz val="10"/>
      <name val="Calibri"/>
      <family val="2"/>
      <charset val="204"/>
      <scheme val="minor"/>
    </font>
    <font>
      <b/>
      <i/>
      <sz val="9"/>
      <color theme="1"/>
      <name val="Calibri"/>
      <family val="2"/>
      <scheme val="minor"/>
    </font>
  </fonts>
  <fills count="76">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s>
  <borders count="5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309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9"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8" fillId="64" borderId="28" applyNumberFormat="0" applyAlignment="0" applyProtection="0"/>
    <xf numFmtId="0" fontId="29" fillId="9" borderId="24" applyNumberFormat="0" applyAlignment="0" applyProtection="0"/>
    <xf numFmtId="168"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0" fontId="28"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0" fontId="29" fillId="9" borderId="24"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0" fontId="28" fillId="64" borderId="28"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29">
      <alignment vertical="center"/>
    </xf>
    <xf numFmtId="38" fontId="13" fillId="0" borderId="29">
      <alignment vertical="center"/>
    </xf>
    <xf numFmtId="38" fontId="13" fillId="0" borderId="29">
      <alignment vertical="center"/>
    </xf>
    <xf numFmtId="38" fontId="13" fillId="0" borderId="29">
      <alignment vertical="center"/>
    </xf>
    <xf numFmtId="38" fontId="13" fillId="0" borderId="29">
      <alignment vertical="center"/>
    </xf>
    <xf numFmtId="38" fontId="13" fillId="0" borderId="29">
      <alignment vertical="center"/>
    </xf>
    <xf numFmtId="38" fontId="13" fillId="0" borderId="29">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0" applyNumberFormat="0" applyAlignment="0" applyProtection="0">
      <alignment horizontal="left" vertical="center"/>
    </xf>
    <xf numFmtId="0" fontId="41" fillId="0" borderId="20" applyNumberFormat="0" applyAlignment="0" applyProtection="0">
      <alignment horizontal="left" vertical="center"/>
    </xf>
    <xf numFmtId="168" fontId="41" fillId="0" borderId="20" applyNumberFormat="0" applyAlignment="0" applyProtection="0">
      <alignment horizontal="left" vertical="center"/>
    </xf>
    <xf numFmtId="0" fontId="41" fillId="0" borderId="6">
      <alignment horizontal="left" vertical="center"/>
    </xf>
    <xf numFmtId="0" fontId="41" fillId="0" borderId="6">
      <alignment horizontal="left" vertical="center"/>
    </xf>
    <xf numFmtId="168" fontId="41" fillId="0" borderId="6">
      <alignment horizontal="left" vertical="center"/>
    </xf>
    <xf numFmtId="0" fontId="42" fillId="0" borderId="30" applyNumberFormat="0" applyFill="0" applyAlignment="0" applyProtection="0"/>
    <xf numFmtId="169" fontId="42" fillId="0" borderId="30" applyNumberFormat="0" applyFill="0" applyAlignment="0" applyProtection="0"/>
    <xf numFmtId="0" fontId="42" fillId="0" borderId="30" applyNumberFormat="0" applyFill="0" applyAlignment="0" applyProtection="0"/>
    <xf numFmtId="168" fontId="42" fillId="0" borderId="30" applyNumberFormat="0" applyFill="0" applyAlignment="0" applyProtection="0"/>
    <xf numFmtId="168" fontId="42" fillId="0" borderId="30" applyNumberFormat="0" applyFill="0" applyAlignment="0" applyProtection="0"/>
    <xf numFmtId="168" fontId="42" fillId="0" borderId="30" applyNumberFormat="0" applyFill="0" applyAlignment="0" applyProtection="0"/>
    <xf numFmtId="169" fontId="42" fillId="0" borderId="30" applyNumberFormat="0" applyFill="0" applyAlignment="0" applyProtection="0"/>
    <xf numFmtId="168" fontId="42" fillId="0" borderId="30" applyNumberFormat="0" applyFill="0" applyAlignment="0" applyProtection="0"/>
    <xf numFmtId="168" fontId="42" fillId="0" borderId="30" applyNumberFormat="0" applyFill="0" applyAlignment="0" applyProtection="0"/>
    <xf numFmtId="169" fontId="42" fillId="0" borderId="30" applyNumberFormat="0" applyFill="0" applyAlignment="0" applyProtection="0"/>
    <xf numFmtId="168" fontId="42" fillId="0" borderId="30" applyNumberFormat="0" applyFill="0" applyAlignment="0" applyProtection="0"/>
    <xf numFmtId="168" fontId="42" fillId="0" borderId="30" applyNumberFormat="0" applyFill="0" applyAlignment="0" applyProtection="0"/>
    <xf numFmtId="169" fontId="42" fillId="0" borderId="30" applyNumberFormat="0" applyFill="0" applyAlignment="0" applyProtection="0"/>
    <xf numFmtId="168" fontId="42" fillId="0" borderId="30" applyNumberFormat="0" applyFill="0" applyAlignment="0" applyProtection="0"/>
    <xf numFmtId="168" fontId="42" fillId="0" borderId="30" applyNumberFormat="0" applyFill="0" applyAlignment="0" applyProtection="0"/>
    <xf numFmtId="169" fontId="42" fillId="0" borderId="30" applyNumberFormat="0" applyFill="0" applyAlignment="0" applyProtection="0"/>
    <xf numFmtId="168" fontId="42" fillId="0" borderId="30" applyNumberFormat="0" applyFill="0" applyAlignment="0" applyProtection="0"/>
    <xf numFmtId="0" fontId="42" fillId="0" borderId="30" applyNumberFormat="0" applyFill="0" applyAlignment="0" applyProtection="0"/>
    <xf numFmtId="0" fontId="43" fillId="0" borderId="31" applyNumberFormat="0" applyFill="0" applyAlignment="0" applyProtection="0"/>
    <xf numFmtId="169" fontId="43" fillId="0" borderId="31" applyNumberFormat="0" applyFill="0" applyAlignment="0" applyProtection="0"/>
    <xf numFmtId="0" fontId="43" fillId="0" borderId="31" applyNumberFormat="0" applyFill="0" applyAlignment="0" applyProtection="0"/>
    <xf numFmtId="168" fontId="43" fillId="0" borderId="31" applyNumberFormat="0" applyFill="0" applyAlignment="0" applyProtection="0"/>
    <xf numFmtId="168" fontId="43" fillId="0" borderId="31" applyNumberFormat="0" applyFill="0" applyAlignment="0" applyProtection="0"/>
    <xf numFmtId="168" fontId="43" fillId="0" borderId="31" applyNumberFormat="0" applyFill="0" applyAlignment="0" applyProtection="0"/>
    <xf numFmtId="169" fontId="43" fillId="0" borderId="31" applyNumberFormat="0" applyFill="0" applyAlignment="0" applyProtection="0"/>
    <xf numFmtId="168" fontId="43" fillId="0" borderId="31" applyNumberFormat="0" applyFill="0" applyAlignment="0" applyProtection="0"/>
    <xf numFmtId="168" fontId="43" fillId="0" borderId="31" applyNumberFormat="0" applyFill="0" applyAlignment="0" applyProtection="0"/>
    <xf numFmtId="169" fontId="43" fillId="0" borderId="31" applyNumberFormat="0" applyFill="0" applyAlignment="0" applyProtection="0"/>
    <xf numFmtId="168" fontId="43" fillId="0" borderId="31" applyNumberFormat="0" applyFill="0" applyAlignment="0" applyProtection="0"/>
    <xf numFmtId="168" fontId="43" fillId="0" borderId="31" applyNumberFormat="0" applyFill="0" applyAlignment="0" applyProtection="0"/>
    <xf numFmtId="169" fontId="43" fillId="0" borderId="31" applyNumberFormat="0" applyFill="0" applyAlignment="0" applyProtection="0"/>
    <xf numFmtId="168" fontId="43" fillId="0" borderId="31" applyNumberFormat="0" applyFill="0" applyAlignment="0" applyProtection="0"/>
    <xf numFmtId="168" fontId="43" fillId="0" borderId="31" applyNumberFormat="0" applyFill="0" applyAlignment="0" applyProtection="0"/>
    <xf numFmtId="169" fontId="43" fillId="0" borderId="31" applyNumberFormat="0" applyFill="0" applyAlignment="0" applyProtection="0"/>
    <xf numFmtId="168" fontId="43" fillId="0" borderId="31" applyNumberFormat="0" applyFill="0" applyAlignment="0" applyProtection="0"/>
    <xf numFmtId="0" fontId="43" fillId="0" borderId="31" applyNumberFormat="0" applyFill="0" applyAlignment="0" applyProtection="0"/>
    <xf numFmtId="0" fontId="44" fillId="0" borderId="32" applyNumberFormat="0" applyFill="0" applyAlignment="0" applyProtection="0"/>
    <xf numFmtId="169" fontId="44" fillId="0" borderId="32" applyNumberFormat="0" applyFill="0" applyAlignment="0" applyProtection="0"/>
    <xf numFmtId="0" fontId="44" fillId="0" borderId="32" applyNumberFormat="0" applyFill="0" applyAlignment="0" applyProtection="0"/>
    <xf numFmtId="168" fontId="44" fillId="0" borderId="32" applyNumberFormat="0" applyFill="0" applyAlignment="0" applyProtection="0"/>
    <xf numFmtId="0" fontId="44" fillId="0" borderId="32" applyNumberFormat="0" applyFill="0" applyAlignment="0" applyProtection="0"/>
    <xf numFmtId="168"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168" fontId="44" fillId="0" borderId="32" applyNumberFormat="0" applyFill="0" applyAlignment="0" applyProtection="0"/>
    <xf numFmtId="169" fontId="44" fillId="0" borderId="32" applyNumberFormat="0" applyFill="0" applyAlignment="0" applyProtection="0"/>
    <xf numFmtId="168" fontId="44" fillId="0" borderId="32" applyNumberFormat="0" applyFill="0" applyAlignment="0" applyProtection="0"/>
    <xf numFmtId="168" fontId="44" fillId="0" borderId="32" applyNumberFormat="0" applyFill="0" applyAlignment="0" applyProtection="0"/>
    <xf numFmtId="169" fontId="44" fillId="0" borderId="32" applyNumberFormat="0" applyFill="0" applyAlignment="0" applyProtection="0"/>
    <xf numFmtId="168" fontId="44" fillId="0" borderId="32" applyNumberFormat="0" applyFill="0" applyAlignment="0" applyProtection="0"/>
    <xf numFmtId="168" fontId="44" fillId="0" borderId="32" applyNumberFormat="0" applyFill="0" applyAlignment="0" applyProtection="0"/>
    <xf numFmtId="169" fontId="44" fillId="0" borderId="32" applyNumberFormat="0" applyFill="0" applyAlignment="0" applyProtection="0"/>
    <xf numFmtId="168" fontId="44" fillId="0" borderId="32" applyNumberFormat="0" applyFill="0" applyAlignment="0" applyProtection="0"/>
    <xf numFmtId="168" fontId="44" fillId="0" borderId="32" applyNumberFormat="0" applyFill="0" applyAlignment="0" applyProtection="0"/>
    <xf numFmtId="169" fontId="44" fillId="0" borderId="32" applyNumberFormat="0" applyFill="0" applyAlignment="0" applyProtection="0"/>
    <xf numFmtId="168" fontId="44" fillId="0" borderId="32" applyNumberFormat="0" applyFill="0" applyAlignment="0" applyProtection="0"/>
    <xf numFmtId="0" fontId="44" fillId="0" borderId="32"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5"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5"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9"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0" fontId="53" fillId="42" borderId="27"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3" applyNumberFormat="0" applyFill="0" applyAlignment="0" applyProtection="0"/>
    <xf numFmtId="0" fontId="57" fillId="0" borderId="23" applyNumberFormat="0" applyFill="0" applyAlignment="0" applyProtection="0"/>
    <xf numFmtId="168" fontId="58" fillId="0" borderId="33" applyNumberFormat="0" applyFill="0" applyAlignment="0" applyProtection="0"/>
    <xf numFmtId="168" fontId="58" fillId="0" borderId="33" applyNumberFormat="0" applyFill="0" applyAlignment="0" applyProtection="0"/>
    <xf numFmtId="169" fontId="58" fillId="0" borderId="33" applyNumberFormat="0" applyFill="0" applyAlignment="0" applyProtection="0"/>
    <xf numFmtId="0" fontId="56" fillId="0" borderId="3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168" fontId="58" fillId="0" borderId="33" applyNumberFormat="0" applyFill="0" applyAlignment="0" applyProtection="0"/>
    <xf numFmtId="169" fontId="58" fillId="0" borderId="33" applyNumberFormat="0" applyFill="0" applyAlignment="0" applyProtection="0"/>
    <xf numFmtId="168" fontId="58" fillId="0" borderId="33" applyNumberFormat="0" applyFill="0" applyAlignment="0" applyProtection="0"/>
    <xf numFmtId="168" fontId="58" fillId="0" borderId="33" applyNumberFormat="0" applyFill="0" applyAlignment="0" applyProtection="0"/>
    <xf numFmtId="169" fontId="58" fillId="0" borderId="33" applyNumberFormat="0" applyFill="0" applyAlignment="0" applyProtection="0"/>
    <xf numFmtId="168" fontId="58" fillId="0" borderId="33" applyNumberFormat="0" applyFill="0" applyAlignment="0" applyProtection="0"/>
    <xf numFmtId="168" fontId="58" fillId="0" borderId="33" applyNumberFormat="0" applyFill="0" applyAlignment="0" applyProtection="0"/>
    <xf numFmtId="169" fontId="58" fillId="0" borderId="33" applyNumberFormat="0" applyFill="0" applyAlignment="0" applyProtection="0"/>
    <xf numFmtId="168" fontId="58" fillId="0" borderId="33" applyNumberFormat="0" applyFill="0" applyAlignment="0" applyProtection="0"/>
    <xf numFmtId="168" fontId="58" fillId="0" borderId="33" applyNumberFormat="0" applyFill="0" applyAlignment="0" applyProtection="0"/>
    <xf numFmtId="169" fontId="58" fillId="0" borderId="33" applyNumberFormat="0" applyFill="0" applyAlignment="0" applyProtection="0"/>
    <xf numFmtId="168" fontId="58" fillId="0" borderId="33" applyNumberFormat="0" applyFill="0" applyAlignment="0" applyProtection="0"/>
    <xf numFmtId="0" fontId="56" fillId="0" borderId="33"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4"/>
    <xf numFmtId="169" fontId="13" fillId="0" borderId="34"/>
    <xf numFmtId="168" fontId="13" fillId="0" borderId="34"/>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3"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3"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168" fontId="2" fillId="0" borderId="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168" fontId="2" fillId="0" borderId="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169" fontId="2" fillId="0" borderId="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2" fillId="0" borderId="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169" fontId="2" fillId="0" borderId="0"/>
    <xf numFmtId="0" fontId="2" fillId="73" borderId="35" applyNumberFormat="0" applyFont="0" applyAlignment="0" applyProtection="0"/>
    <xf numFmtId="168" fontId="2" fillId="0" borderId="0"/>
    <xf numFmtId="0" fontId="2" fillId="73" borderId="35" applyNumberFormat="0" applyFont="0" applyAlignment="0" applyProtection="0"/>
    <xf numFmtId="168" fontId="2" fillId="0" borderId="0"/>
    <xf numFmtId="0" fontId="2" fillId="73" borderId="35" applyNumberFormat="0" applyFont="0" applyAlignment="0" applyProtection="0"/>
    <xf numFmtId="0" fontId="2" fillId="73" borderId="35" applyNumberFormat="0" applyFont="0" applyAlignment="0" applyProtection="0"/>
    <xf numFmtId="169" fontId="2" fillId="0" borderId="0"/>
    <xf numFmtId="168" fontId="2" fillId="0" borderId="0"/>
    <xf numFmtId="0" fontId="2" fillId="73" borderId="35" applyNumberFormat="0" applyFont="0" applyAlignment="0" applyProtection="0"/>
    <xf numFmtId="168" fontId="2" fillId="0" borderId="0"/>
    <xf numFmtId="0" fontId="2" fillId="73" borderId="35" applyNumberFormat="0" applyFont="0" applyAlignment="0" applyProtection="0"/>
    <xf numFmtId="0" fontId="2" fillId="73" borderId="35" applyNumberFormat="0" applyFont="0" applyAlignment="0" applyProtection="0"/>
    <xf numFmtId="169" fontId="2" fillId="0" borderId="0"/>
    <xf numFmtId="0" fontId="2" fillId="73" borderId="35" applyNumberFormat="0" applyFont="0" applyAlignment="0" applyProtection="0"/>
    <xf numFmtId="168" fontId="2" fillId="0" borderId="0"/>
    <xf numFmtId="0" fontId="2" fillId="73" borderId="35" applyNumberFormat="0" applyFont="0" applyAlignment="0" applyProtection="0"/>
    <xf numFmtId="168" fontId="2" fillId="0" borderId="0"/>
    <xf numFmtId="0" fontId="2" fillId="73" borderId="35" applyNumberFormat="0" applyFont="0" applyAlignment="0" applyProtection="0"/>
    <xf numFmtId="0" fontId="2" fillId="73" borderId="35" applyNumberFormat="0" applyFont="0" applyAlignment="0" applyProtection="0"/>
    <xf numFmtId="169" fontId="2" fillId="0" borderId="0"/>
    <xf numFmtId="168" fontId="2" fillId="0" borderId="0"/>
    <xf numFmtId="168" fontId="2" fillId="0" borderId="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9"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9"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12" fillId="0" borderId="38"/>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xf numFmtId="0" fontId="86" fillId="0" borderId="0"/>
    <xf numFmtId="0" fontId="86" fillId="0" borderId="0"/>
    <xf numFmtId="0" fontId="86" fillId="0" borderId="0"/>
    <xf numFmtId="0" fontId="86" fillId="0" borderId="0"/>
    <xf numFmtId="194" fontId="5" fillId="0" borderId="0"/>
    <xf numFmtId="0" fontId="14" fillId="73" borderId="35" applyNumberFormat="0" applyFon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34"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9"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9"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9"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70"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34" fillId="0" borderId="37" applyNumberFormat="0" applyFill="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81" fillId="0" borderId="37" applyNumberFormat="0" applyFill="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9" fontId="81" fillId="0" borderId="37" applyNumberFormat="0" applyFill="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81" fillId="0" borderId="37" applyNumberFormat="0" applyFill="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81" fillId="0" borderId="37" applyNumberFormat="0" applyFill="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9" fontId="81" fillId="0" borderId="37" applyNumberFormat="0" applyFill="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81" fillId="0" borderId="37" applyNumberFormat="0" applyFill="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9"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81" fillId="0" borderId="37" applyNumberFormat="0" applyFill="0" applyAlignment="0" applyProtection="0"/>
    <xf numFmtId="0" fontId="70" fillId="63" borderId="36" applyNumberFormat="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2" fillId="73" borderId="35" applyNumberFormat="0" applyFont="0" applyAlignment="0" applyProtection="0"/>
    <xf numFmtId="0" fontId="2" fillId="73" borderId="35" applyNumberFormat="0" applyFont="0" applyAlignment="0" applyProtection="0"/>
    <xf numFmtId="0" fontId="34" fillId="0" borderId="37" applyNumberFormat="0" applyFill="0" applyAlignment="0" applyProtection="0"/>
    <xf numFmtId="0" fontId="2" fillId="73" borderId="35" applyNumberFormat="0" applyFont="0" applyAlignment="0" applyProtection="0"/>
    <xf numFmtId="0" fontId="2" fillId="73" borderId="35" applyNumberFormat="0" applyFont="0" applyAlignment="0" applyProtection="0"/>
    <xf numFmtId="0" fontId="34" fillId="0" borderId="37" applyNumberFormat="0" applyFill="0" applyAlignment="0" applyProtection="0"/>
    <xf numFmtId="0" fontId="2" fillId="73" borderId="35" applyNumberFormat="0" applyFont="0" applyAlignment="0" applyProtection="0"/>
    <xf numFmtId="0" fontId="2" fillId="73" borderId="35" applyNumberFormat="0" applyFont="0" applyAlignment="0" applyProtection="0"/>
    <xf numFmtId="0" fontId="34" fillId="0" borderId="37" applyNumberFormat="0" applyFill="0" applyAlignment="0" applyProtection="0"/>
    <xf numFmtId="0" fontId="2" fillId="73" borderId="35" applyNumberFormat="0" applyFont="0" applyAlignment="0" applyProtection="0"/>
    <xf numFmtId="0" fontId="34" fillId="0" borderId="37" applyNumberFormat="0" applyFill="0" applyAlignment="0" applyProtection="0"/>
    <xf numFmtId="0" fontId="34" fillId="0" borderId="37" applyNumberFormat="0" applyFill="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34" fillId="0" borderId="37" applyNumberFormat="0" applyFill="0" applyAlignment="0" applyProtection="0"/>
    <xf numFmtId="0" fontId="2" fillId="73" borderId="35" applyNumberFormat="0" applyFont="0" applyAlignment="0" applyProtection="0"/>
    <xf numFmtId="0" fontId="34" fillId="0" borderId="37" applyNumberFormat="0" applyFill="0" applyAlignment="0" applyProtection="0"/>
    <xf numFmtId="0" fontId="2"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34" fillId="0" borderId="37" applyNumberFormat="0" applyFill="0" applyAlignment="0" applyProtection="0"/>
    <xf numFmtId="0" fontId="34" fillId="0" borderId="37" applyNumberFormat="0" applyFill="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34" fillId="0" borderId="37" applyNumberFormat="0" applyFill="0" applyAlignment="0" applyProtection="0"/>
    <xf numFmtId="0" fontId="34" fillId="0" borderId="37" applyNumberFormat="0" applyFill="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14" fillId="73" borderId="35" applyNumberFormat="0" applyFont="0" applyAlignment="0" applyProtection="0"/>
    <xf numFmtId="0" fontId="34" fillId="0" borderId="37" applyNumberFormat="0" applyFill="0" applyAlignment="0" applyProtection="0"/>
    <xf numFmtId="0" fontId="34" fillId="0" borderId="37" applyNumberFormat="0" applyFill="0" applyAlignment="0" applyProtection="0"/>
    <xf numFmtId="0" fontId="14" fillId="73" borderId="35" applyNumberFormat="0" applyFont="0" applyAlignment="0" applyProtection="0"/>
    <xf numFmtId="0" fontId="34" fillId="0" borderId="37" applyNumberFormat="0" applyFill="0" applyAlignment="0" applyProtection="0"/>
    <xf numFmtId="0" fontId="34" fillId="0" borderId="37" applyNumberFormat="0" applyFill="0" applyAlignment="0" applyProtection="0"/>
    <xf numFmtId="0" fontId="14" fillId="73" borderId="35" applyNumberFormat="0" applyFont="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34" fillId="0" borderId="37" applyNumberFormat="0" applyFill="0" applyAlignment="0" applyProtection="0"/>
    <xf numFmtId="0" fontId="34" fillId="0" borderId="37" applyNumberFormat="0" applyFill="0" applyAlignment="0" applyProtection="0"/>
    <xf numFmtId="0" fontId="14" fillId="73" borderId="35" applyNumberFormat="0" applyFont="0" applyAlignment="0" applyProtection="0"/>
    <xf numFmtId="0" fontId="34" fillId="0" borderId="37" applyNumberFormat="0" applyFill="0" applyAlignment="0" applyProtection="0"/>
    <xf numFmtId="0" fontId="34" fillId="0" borderId="37" applyNumberFormat="0" applyFill="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34" fillId="0" borderId="37" applyNumberFormat="0" applyFill="0" applyAlignment="0" applyProtection="0"/>
    <xf numFmtId="0" fontId="34" fillId="0" borderId="37" applyNumberFormat="0" applyFill="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34" fillId="0" borderId="37" applyNumberFormat="0" applyFill="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34" fillId="0" borderId="37" applyNumberFormat="0" applyFill="0" applyAlignment="0" applyProtection="0"/>
    <xf numFmtId="0" fontId="14" fillId="73" borderId="35" applyNumberFormat="0" applyFont="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9"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70"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9"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70"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9"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70"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9"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53"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9"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9"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9"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9"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25"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9"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9"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34" fillId="0" borderId="37" applyNumberFormat="0" applyFill="0" applyAlignment="0" applyProtection="0"/>
    <xf numFmtId="0" fontId="34" fillId="0" borderId="37" applyNumberFormat="0" applyFill="0" applyAlignment="0" applyProtection="0"/>
    <xf numFmtId="0" fontId="53" fillId="42" borderId="27" applyNumberFormat="0" applyAlignment="0" applyProtection="0"/>
    <xf numFmtId="0" fontId="25"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9"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34" fillId="0" borderId="37" applyNumberFormat="0" applyFill="0" applyAlignment="0" applyProtection="0"/>
    <xf numFmtId="0" fontId="34" fillId="0" borderId="37" applyNumberFormat="0" applyFill="0" applyAlignment="0" applyProtection="0"/>
    <xf numFmtId="0" fontId="53" fillId="42" borderId="27" applyNumberFormat="0" applyAlignment="0" applyProtection="0"/>
    <xf numFmtId="0" fontId="25"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9"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53" fillId="42" borderId="27" applyNumberFormat="0" applyAlignment="0" applyProtection="0"/>
    <xf numFmtId="0" fontId="34"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9"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70"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9"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53"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9"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25"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9"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94" fontId="5" fillId="0" borderId="0"/>
    <xf numFmtId="0" fontId="1" fillId="0" borderId="0"/>
  </cellStyleXfs>
  <cellXfs count="322">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3" fillId="0" borderId="0" xfId="0" applyFont="1" applyBorder="1"/>
    <xf numFmtId="0" fontId="3" fillId="0" borderId="0" xfId="0" applyFont="1" applyAlignment="1"/>
    <xf numFmtId="0" fontId="3" fillId="0" borderId="0" xfId="0" applyFont="1" applyAlignment="1">
      <alignment wrapText="1"/>
    </xf>
    <xf numFmtId="0" fontId="4" fillId="0" borderId="0" xfId="0" applyFont="1" applyBorder="1" applyAlignment="1">
      <alignment horizontal="center" vertical="center"/>
    </xf>
    <xf numFmtId="0" fontId="3"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13"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0" xfId="0" applyFont="1" applyBorder="1"/>
    <xf numFmtId="0" fontId="3" fillId="0" borderId="12" xfId="0" applyFont="1" applyBorder="1"/>
    <xf numFmtId="0" fontId="3" fillId="2" borderId="2" xfId="0" applyFont="1" applyFill="1" applyBorder="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89" fillId="0" borderId="2" xfId="0" applyFont="1" applyBorder="1" applyAlignment="1">
      <alignment horizontal="left" vertical="center" wrapText="1" indent="2"/>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3" fillId="0" borderId="11" xfId="0" applyFont="1" applyBorder="1" applyAlignment="1">
      <alignment horizontal="center" vertical="center"/>
    </xf>
    <xf numFmtId="0" fontId="3" fillId="0" borderId="0" xfId="0" applyFont="1" applyAlignment="1">
      <alignment horizontal="center" vertical="center" wrapText="1"/>
    </xf>
    <xf numFmtId="167" fontId="3" fillId="0" borderId="0" xfId="0" applyNumberFormat="1" applyFont="1" applyAlignment="1">
      <alignment textRotation="90" wrapText="1"/>
    </xf>
    <xf numFmtId="0" fontId="0" fillId="0" borderId="0" xfId="0" applyFont="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3" fillId="0" borderId="5" xfId="0" applyFont="1" applyBorder="1" applyAlignment="1">
      <alignment vertical="center"/>
    </xf>
    <xf numFmtId="0" fontId="3" fillId="0" borderId="41" xfId="0" applyFont="1" applyBorder="1"/>
    <xf numFmtId="0" fontId="9" fillId="0" borderId="16" xfId="0" applyFont="1" applyBorder="1" applyAlignment="1">
      <alignment vertical="center" wrapText="1"/>
    </xf>
    <xf numFmtId="0" fontId="3" fillId="0" borderId="42" xfId="0" applyFont="1" applyBorder="1"/>
    <xf numFmtId="0" fontId="3" fillId="0" borderId="44" xfId="0" applyFont="1" applyBorder="1"/>
    <xf numFmtId="0" fontId="3" fillId="0" borderId="11" xfId="0" applyFont="1" applyBorder="1"/>
    <xf numFmtId="0" fontId="3" fillId="0" borderId="15" xfId="0" applyFont="1" applyBorder="1"/>
    <xf numFmtId="0" fontId="3" fillId="0" borderId="42" xfId="0" applyFont="1" applyBorder="1" applyAlignment="1">
      <alignment horizontal="center"/>
    </xf>
    <xf numFmtId="167" fontId="3" fillId="0" borderId="2" xfId="0" applyNumberFormat="1" applyFont="1" applyFill="1" applyBorder="1" applyAlignment="1">
      <alignment horizontal="center" vertical="center" textRotation="90" wrapText="1"/>
    </xf>
    <xf numFmtId="0" fontId="3" fillId="0" borderId="2" xfId="0" applyFont="1" applyFill="1" applyBorder="1" applyAlignment="1">
      <alignment horizontal="center" wrapText="1"/>
    </xf>
    <xf numFmtId="0" fontId="3" fillId="0" borderId="0" xfId="0" applyFont="1" applyFill="1" applyBorder="1"/>
    <xf numFmtId="167" fontId="3" fillId="0" borderId="14" xfId="0" applyNumberFormat="1" applyFont="1" applyFill="1" applyBorder="1" applyAlignment="1">
      <alignment horizontal="center" vertical="center" textRotation="90" wrapText="1"/>
    </xf>
    <xf numFmtId="0" fontId="3" fillId="0" borderId="14" xfId="0" applyFont="1" applyFill="1" applyBorder="1" applyAlignment="1">
      <alignment horizontal="center" wrapText="1"/>
    </xf>
    <xf numFmtId="0" fontId="3" fillId="0" borderId="10" xfId="0" applyFont="1" applyBorder="1" applyAlignment="1">
      <alignment horizontal="right"/>
    </xf>
    <xf numFmtId="0" fontId="3" fillId="0" borderId="13" xfId="0" applyFont="1" applyBorder="1" applyAlignment="1">
      <alignment horizontal="right" vertical="center"/>
    </xf>
    <xf numFmtId="0" fontId="3" fillId="0" borderId="15" xfId="0" applyFont="1" applyBorder="1" applyAlignment="1">
      <alignment horizontal="right" vertical="center"/>
    </xf>
    <xf numFmtId="0" fontId="4" fillId="0" borderId="16" xfId="0" applyFont="1" applyFill="1" applyBorder="1" applyAlignment="1">
      <alignment horizontal="left"/>
    </xf>
    <xf numFmtId="0" fontId="10" fillId="0" borderId="10" xfId="0" applyFont="1" applyBorder="1" applyAlignment="1">
      <alignment horizontal="right" vertical="center"/>
    </xf>
    <xf numFmtId="0" fontId="9" fillId="0" borderId="11" xfId="0" applyFont="1" applyBorder="1" applyAlignment="1">
      <alignment horizontal="left" vertical="center"/>
    </xf>
    <xf numFmtId="0" fontId="10" fillId="0" borderId="13" xfId="0" applyFont="1" applyBorder="1" applyAlignment="1">
      <alignment horizontal="right" vertical="center" wrapText="1"/>
    </xf>
    <xf numFmtId="0" fontId="9" fillId="0" borderId="13" xfId="0" applyFont="1" applyBorder="1" applyAlignment="1">
      <alignment horizontal="right" vertical="center" wrapText="1"/>
    </xf>
    <xf numFmtId="0" fontId="9" fillId="0" borderId="15" xfId="0" applyFont="1" applyBorder="1" applyAlignment="1">
      <alignment horizontal="right" vertical="center" wrapText="1"/>
    </xf>
    <xf numFmtId="0" fontId="10" fillId="0" borderId="41" xfId="0" applyFont="1" applyBorder="1" applyAlignment="1">
      <alignment horizontal="center" vertical="center" wrapText="1"/>
    </xf>
    <xf numFmtId="0" fontId="9" fillId="0" borderId="18" xfId="0" applyFont="1" applyBorder="1" applyAlignment="1">
      <alignment horizontal="center" vertical="center" wrapText="1"/>
    </xf>
    <xf numFmtId="0" fontId="10" fillId="0" borderId="13" xfId="0" applyFont="1" applyBorder="1" applyAlignment="1">
      <alignment vertical="center" wrapText="1"/>
    </xf>
    <xf numFmtId="0" fontId="90" fillId="0" borderId="9" xfId="0" applyFont="1" applyBorder="1" applyAlignment="1">
      <alignment horizontal="center" vertical="center"/>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3" fillId="0" borderId="2" xfId="0" applyFont="1" applyBorder="1" applyAlignment="1">
      <alignment horizontal="center" vertical="center" wrapText="1"/>
    </xf>
    <xf numFmtId="0" fontId="91" fillId="0" borderId="0" xfId="0" applyFont="1" applyBorder="1"/>
    <xf numFmtId="0" fontId="7" fillId="0" borderId="2" xfId="12" applyFill="1" applyBorder="1" applyAlignment="1" applyProtection="1"/>
    <xf numFmtId="0" fontId="0" fillId="0" borderId="0" xfId="0" applyFill="1" applyBorder="1"/>
    <xf numFmtId="0" fontId="92" fillId="0" borderId="2" xfId="20955" applyFont="1" applyFill="1" applyBorder="1" applyAlignment="1" applyProtection="1">
      <alignment horizontal="center" vertical="center"/>
    </xf>
    <xf numFmtId="0" fontId="0" fillId="0" borderId="0" xfId="0" applyFont="1" applyBorder="1"/>
    <xf numFmtId="0" fontId="93" fillId="0" borderId="2" xfId="12" applyFont="1" applyFill="1" applyBorder="1" applyAlignment="1" applyProtection="1"/>
    <xf numFmtId="0" fontId="93" fillId="0" borderId="2" xfId="12" applyFont="1" applyFill="1" applyBorder="1" applyAlignment="1" applyProtection="1">
      <alignment horizontal="left" vertical="center" wrapText="1"/>
    </xf>
    <xf numFmtId="0" fontId="3" fillId="0" borderId="13" xfId="0" applyFont="1" applyBorder="1" applyAlignment="1">
      <alignment horizontal="right" wrapText="1"/>
    </xf>
    <xf numFmtId="0" fontId="3" fillId="0" borderId="0" xfId="0" applyFont="1" applyBorder="1" applyAlignment="1">
      <alignment wrapText="1"/>
    </xf>
    <xf numFmtId="0" fontId="3" fillId="2" borderId="14" xfId="0" applyFont="1" applyFill="1" applyBorder="1" applyAlignment="1">
      <alignment horizontal="center" vertical="center" wrapText="1"/>
    </xf>
    <xf numFmtId="0" fontId="94"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6" xfId="0" applyFont="1" applyFill="1" applyBorder="1" applyAlignment="1">
      <alignment horizontal="left" vertical="center" wrapText="1" indent="3"/>
    </xf>
    <xf numFmtId="0" fontId="9" fillId="0" borderId="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6" fillId="0" borderId="0" xfId="0" applyFont="1" applyFill="1" applyBorder="1" applyAlignment="1"/>
    <xf numFmtId="49" fontId="96" fillId="0" borderId="2" xfId="0" applyNumberFormat="1" applyFont="1" applyFill="1" applyBorder="1" applyAlignment="1">
      <alignment horizontal="right" vertical="center"/>
    </xf>
    <xf numFmtId="49" fontId="96" fillId="0" borderId="0" xfId="0" applyNumberFormat="1" applyFont="1" applyFill="1" applyBorder="1" applyAlignment="1">
      <alignment horizontal="right" vertical="center"/>
    </xf>
    <xf numFmtId="0" fontId="96" fillId="0" borderId="0" xfId="0" applyFont="1" applyFill="1" applyBorder="1" applyAlignment="1">
      <alignment vertical="center" wrapText="1"/>
    </xf>
    <xf numFmtId="0" fontId="96" fillId="0" borderId="0" xfId="0" applyFont="1" applyFill="1" applyBorder="1" applyAlignment="1">
      <alignment horizontal="left" vertical="center" wrapText="1"/>
    </xf>
    <xf numFmtId="0" fontId="98"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0" xfId="0" applyFont="1" applyFill="1"/>
    <xf numFmtId="0" fontId="98" fillId="0" borderId="53" xfId="20955" applyFont="1" applyFill="1" applyBorder="1" applyAlignment="1" applyProtection="1"/>
    <xf numFmtId="0" fontId="4" fillId="0" borderId="0" xfId="0" applyFont="1" applyFill="1"/>
    <xf numFmtId="0" fontId="3" fillId="0" borderId="10" xfId="0" applyFont="1" applyFill="1" applyBorder="1"/>
    <xf numFmtId="193" fontId="3" fillId="0" borderId="2" xfId="0" applyNumberFormat="1" applyFont="1" applyBorder="1" applyProtection="1">
      <protection locked="0"/>
    </xf>
    <xf numFmtId="193" fontId="3" fillId="0" borderId="14" xfId="0" applyNumberFormat="1" applyFont="1" applyBorder="1" applyProtection="1">
      <protection locked="0"/>
    </xf>
    <xf numFmtId="193" fontId="3" fillId="0" borderId="16" xfId="0" applyNumberFormat="1" applyFont="1" applyBorder="1" applyProtection="1">
      <protection locked="0"/>
    </xf>
    <xf numFmtId="193" fontId="3" fillId="0" borderId="17" xfId="0" applyNumberFormat="1" applyFont="1" applyBorder="1" applyProtection="1">
      <protection locked="0"/>
    </xf>
    <xf numFmtId="193" fontId="3" fillId="35" borderId="16" xfId="0" applyNumberFormat="1" applyFont="1" applyFill="1" applyBorder="1"/>
    <xf numFmtId="193" fontId="3" fillId="35" borderId="17" xfId="0" applyNumberFormat="1" applyFont="1" applyFill="1" applyBorder="1"/>
    <xf numFmtId="193" fontId="10" fillId="35" borderId="2" xfId="0" applyNumberFormat="1" applyFont="1" applyFill="1" applyBorder="1" applyAlignment="1">
      <alignment vertical="center" wrapText="1"/>
    </xf>
    <xf numFmtId="193" fontId="10" fillId="35" borderId="14" xfId="0" applyNumberFormat="1" applyFont="1" applyFill="1" applyBorder="1" applyAlignment="1">
      <alignment vertical="center" wrapText="1"/>
    </xf>
    <xf numFmtId="193" fontId="10" fillId="35" borderId="2" xfId="0" applyNumberFormat="1" applyFont="1" applyFill="1" applyBorder="1" applyAlignment="1">
      <alignment horizontal="right" vertical="center" wrapText="1"/>
    </xf>
    <xf numFmtId="193" fontId="10" fillId="35" borderId="14" xfId="0" applyNumberFormat="1" applyFont="1" applyFill="1" applyBorder="1" applyAlignment="1">
      <alignment horizontal="right" vertical="center" wrapText="1"/>
    </xf>
    <xf numFmtId="193" fontId="10" fillId="35" borderId="16" xfId="0" applyNumberFormat="1" applyFont="1" applyFill="1" applyBorder="1" applyAlignment="1">
      <alignment horizontal="right" vertical="center" wrapText="1"/>
    </xf>
    <xf numFmtId="193" fontId="10" fillId="35" borderId="17" xfId="0" applyNumberFormat="1" applyFont="1" applyFill="1" applyBorder="1" applyAlignment="1">
      <alignment horizontal="right" vertical="center" wrapText="1"/>
    </xf>
    <xf numFmtId="193" fontId="10" fillId="0" borderId="2" xfId="0" applyNumberFormat="1" applyFont="1" applyBorder="1" applyAlignment="1" applyProtection="1">
      <alignment vertical="center" wrapText="1"/>
      <protection locked="0"/>
    </xf>
    <xf numFmtId="193" fontId="10" fillId="0" borderId="14" xfId="0" applyNumberFormat="1" applyFont="1" applyBorder="1" applyAlignment="1" applyProtection="1">
      <alignment vertical="center" wrapText="1"/>
      <protection locked="0"/>
    </xf>
    <xf numFmtId="193" fontId="10" fillId="0" borderId="2" xfId="0" applyNumberFormat="1" applyFont="1" applyBorder="1" applyAlignment="1" applyProtection="1">
      <alignment horizontal="center" vertical="center" wrapText="1"/>
      <protection locked="0"/>
    </xf>
    <xf numFmtId="193" fontId="10" fillId="0" borderId="14" xfId="0" applyNumberFormat="1" applyFont="1" applyBorder="1" applyAlignment="1" applyProtection="1">
      <alignment horizontal="center" vertical="center" wrapText="1"/>
      <protection locked="0"/>
    </xf>
    <xf numFmtId="193" fontId="3" fillId="35" borderId="2" xfId="0" applyNumberFormat="1" applyFont="1" applyFill="1" applyBorder="1"/>
    <xf numFmtId="193" fontId="3" fillId="0" borderId="1" xfId="0" applyNumberFormat="1" applyFont="1" applyBorder="1" applyProtection="1">
      <protection locked="0"/>
    </xf>
    <xf numFmtId="193" fontId="3" fillId="0" borderId="47" xfId="0" applyNumberFormat="1" applyFont="1" applyBorder="1" applyProtection="1">
      <protection locked="0"/>
    </xf>
    <xf numFmtId="193" fontId="9" fillId="0" borderId="7" xfId="0" applyNumberFormat="1" applyFont="1" applyBorder="1" applyAlignment="1" applyProtection="1">
      <alignment horizontal="center" vertical="center" wrapText="1"/>
      <protection locked="0"/>
    </xf>
    <xf numFmtId="193" fontId="9" fillId="0" borderId="2" xfId="0" applyNumberFormat="1" applyFont="1" applyBorder="1" applyAlignment="1" applyProtection="1">
      <alignment horizontal="center" vertical="center" wrapText="1"/>
      <protection locked="0"/>
    </xf>
    <xf numFmtId="193" fontId="9" fillId="0" borderId="14" xfId="0" applyNumberFormat="1" applyFont="1" applyBorder="1" applyAlignment="1" applyProtection="1">
      <alignment horizontal="center" vertical="center" wrapText="1"/>
      <protection locked="0"/>
    </xf>
    <xf numFmtId="193" fontId="3" fillId="0" borderId="0" xfId="0" applyNumberFormat="1" applyFont="1"/>
    <xf numFmtId="169" fontId="13" fillId="36" borderId="0" xfId="15" applyBorder="1"/>
    <xf numFmtId="0" fontId="3" fillId="0" borderId="2" xfId="0" applyFont="1" applyFill="1" applyBorder="1" applyAlignment="1">
      <alignment horizontal="center"/>
    </xf>
    <xf numFmtId="0" fontId="3" fillId="0" borderId="14" xfId="0" applyFont="1" applyFill="1" applyBorder="1" applyAlignment="1">
      <alignment horizontal="center"/>
    </xf>
    <xf numFmtId="0" fontId="98" fillId="0" borderId="2" xfId="0" applyFont="1" applyBorder="1"/>
    <xf numFmtId="164" fontId="3" fillId="35" borderId="2" xfId="20956" applyNumberFormat="1" applyFont="1" applyFill="1" applyBorder="1" applyAlignment="1">
      <alignment horizontal="center" vertical="center"/>
    </xf>
    <xf numFmtId="164" fontId="3" fillId="0" borderId="2" xfId="20956" applyNumberFormat="1" applyFont="1" applyBorder="1" applyAlignment="1" applyProtection="1">
      <alignment horizontal="center" vertical="center"/>
      <protection locked="0"/>
    </xf>
    <xf numFmtId="164" fontId="13" fillId="36" borderId="0" xfId="20956" applyNumberFormat="1" applyFont="1" applyFill="1" applyBorder="1"/>
    <xf numFmtId="0" fontId="3" fillId="0" borderId="2" xfId="0" applyFont="1" applyBorder="1" applyAlignment="1">
      <alignment horizontal="right" wrapText="1"/>
    </xf>
    <xf numFmtId="193" fontId="100" fillId="0" borderId="2" xfId="0" applyNumberFormat="1" applyFont="1" applyBorder="1" applyProtection="1">
      <protection locked="0"/>
    </xf>
    <xf numFmtId="193" fontId="100" fillId="0" borderId="3" xfId="0" applyNumberFormat="1" applyFont="1" applyBorder="1" applyProtection="1">
      <protection locked="0"/>
    </xf>
    <xf numFmtId="193" fontId="100" fillId="0" borderId="54" xfId="0" applyNumberFormat="1" applyFont="1" applyBorder="1" applyProtection="1">
      <protection locked="0"/>
    </xf>
    <xf numFmtId="3" fontId="101" fillId="0" borderId="2" xfId="0" applyNumberFormat="1" applyFont="1" applyBorder="1" applyAlignment="1">
      <alignment horizontal="right" vertical="center"/>
    </xf>
    <xf numFmtId="0" fontId="0" fillId="0" borderId="0" xfId="0"/>
    <xf numFmtId="0" fontId="3" fillId="0" borderId="2" xfId="0" applyFont="1" applyBorder="1"/>
    <xf numFmtId="0" fontId="6" fillId="0" borderId="0" xfId="8" applyFont="1" applyFill="1" applyBorder="1" applyProtection="1"/>
    <xf numFmtId="0" fontId="6" fillId="0" borderId="0" xfId="8" applyFont="1" applyFill="1" applyBorder="1" applyAlignment="1" applyProtection="1"/>
    <xf numFmtId="0" fontId="3" fillId="0" borderId="16" xfId="0" applyFont="1" applyBorder="1"/>
    <xf numFmtId="0" fontId="98" fillId="0" borderId="0" xfId="20955" applyFont="1" applyFill="1" applyBorder="1" applyAlignment="1" applyProtection="1"/>
    <xf numFmtId="0" fontId="102" fillId="0" borderId="2" xfId="0" applyFont="1" applyBorder="1" applyAlignment="1">
      <alignment horizontal="left"/>
    </xf>
    <xf numFmtId="0" fontId="3" fillId="0" borderId="2" xfId="0" applyFont="1" applyBorder="1" applyAlignment="1">
      <alignment horizontal="center"/>
    </xf>
    <xf numFmtId="0" fontId="5" fillId="0" borderId="0" xfId="0" applyFont="1" applyBorder="1" applyAlignment="1" applyProtection="1">
      <alignment horizontal="left"/>
    </xf>
    <xf numFmtId="0" fontId="4" fillId="0" borderId="0" xfId="0" applyFont="1" applyBorder="1" applyAlignment="1">
      <alignment horizont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3" xfId="0" applyFont="1" applyBorder="1" applyAlignment="1" applyProtection="1">
      <alignment vertical="center" wrapText="1"/>
      <protection locked="0"/>
    </xf>
    <xf numFmtId="0" fontId="102" fillId="0" borderId="14" xfId="0" applyFont="1" applyFill="1" applyBorder="1" applyAlignment="1">
      <alignment horizontal="center" vertical="center"/>
    </xf>
    <xf numFmtId="0" fontId="91" fillId="0" borderId="13" xfId="0" applyFont="1" applyBorder="1" applyAlignment="1">
      <alignment vertical="center"/>
    </xf>
    <xf numFmtId="0" fontId="3" fillId="0" borderId="14" xfId="0" applyFont="1" applyBorder="1" applyAlignment="1">
      <alignment horizontal="left"/>
    </xf>
    <xf numFmtId="0" fontId="91" fillId="0" borderId="15" xfId="0" applyFont="1" applyBorder="1" applyAlignment="1">
      <alignment vertical="center"/>
    </xf>
    <xf numFmtId="0" fontId="102" fillId="0" borderId="16" xfId="0" applyFont="1" applyBorder="1" applyAlignment="1">
      <alignment horizontal="left"/>
    </xf>
    <xf numFmtId="0" fontId="3" fillId="0" borderId="16" xfId="0" applyFont="1" applyBorder="1" applyAlignment="1">
      <alignment horizontal="center"/>
    </xf>
    <xf numFmtId="0" fontId="3" fillId="0" borderId="17" xfId="0" applyFont="1" applyBorder="1" applyAlignment="1">
      <alignment horizontal="left"/>
    </xf>
    <xf numFmtId="0" fontId="3" fillId="0" borderId="0" xfId="0" applyFont="1" applyAlignment="1">
      <alignment horizontal="right" wrapText="1"/>
    </xf>
    <xf numFmtId="0" fontId="5" fillId="0" borderId="0" xfId="0" applyFont="1" applyAlignment="1" applyProtection="1">
      <alignment horizontal="left"/>
    </xf>
    <xf numFmtId="0" fontId="10" fillId="0" borderId="0" xfId="0" applyFont="1" applyAlignment="1">
      <alignment horizontal="left"/>
    </xf>
    <xf numFmtId="193" fontId="10" fillId="0" borderId="0" xfId="0" applyNumberFormat="1" applyFont="1" applyAlignment="1">
      <alignment horizontal="left"/>
    </xf>
    <xf numFmtId="179" fontId="5" fillId="2" borderId="0" xfId="0" applyNumberFormat="1" applyFont="1" applyFill="1" applyAlignment="1" applyProtection="1">
      <alignment horizontal="left"/>
    </xf>
    <xf numFmtId="0" fontId="104" fillId="0" borderId="0" xfId="8" applyFont="1" applyFill="1" applyBorder="1" applyAlignment="1" applyProtection="1">
      <alignment horizontal="left"/>
    </xf>
    <xf numFmtId="193" fontId="6" fillId="0" borderId="0" xfId="8" applyNumberFormat="1" applyFont="1" applyFill="1" applyBorder="1" applyAlignment="1" applyProtection="1"/>
    <xf numFmtId="193" fontId="6" fillId="0" borderId="0" xfId="8" applyNumberFormat="1" applyFont="1" applyFill="1" applyBorder="1" applyAlignment="1" applyProtection="1">
      <alignment horizontal="right" wrapText="1"/>
    </xf>
    <xf numFmtId="0" fontId="3" fillId="0" borderId="0" xfId="0" applyFont="1" applyFill="1" applyAlignment="1">
      <alignment horizontal="left"/>
    </xf>
    <xf numFmtId="0" fontId="10" fillId="0" borderId="0" xfId="0" applyFont="1" applyAlignment="1">
      <alignment horizontal="left" vertical="center" wrapText="1"/>
    </xf>
    <xf numFmtId="0" fontId="3" fillId="0" borderId="0" xfId="0" applyFont="1" applyAlignment="1">
      <alignment horizontal="right" vertical="center" wrapText="1"/>
    </xf>
    <xf numFmtId="0" fontId="98" fillId="0" borderId="4" xfId="20955" applyFont="1" applyFill="1" applyBorder="1" applyAlignment="1" applyProtection="1"/>
    <xf numFmtId="0" fontId="3" fillId="0" borderId="11" xfId="0" applyFont="1" applyBorder="1" applyAlignment="1">
      <alignment horizontal="center" wrapText="1"/>
    </xf>
    <xf numFmtId="0" fontId="3" fillId="0" borderId="11" xfId="0" applyFont="1" applyBorder="1" applyAlignment="1">
      <alignment horizontal="right" wrapText="1"/>
    </xf>
    <xf numFmtId="0" fontId="3" fillId="0" borderId="2" xfId="0" applyFont="1" applyBorder="1" applyProtection="1">
      <protection locked="0"/>
    </xf>
    <xf numFmtId="193" fontId="3" fillId="0" borderId="2" xfId="0" applyNumberFormat="1" applyFont="1" applyBorder="1" applyAlignment="1" applyProtection="1">
      <alignment vertical="center"/>
      <protection locked="0"/>
    </xf>
    <xf numFmtId="193" fontId="3" fillId="0" borderId="2" xfId="0" applyNumberFormat="1" applyFont="1" applyBorder="1" applyAlignment="1" applyProtection="1">
      <alignment horizontal="left" wrapText="1"/>
      <protection locked="0"/>
    </xf>
    <xf numFmtId="193" fontId="90" fillId="35" borderId="14" xfId="0" applyNumberFormat="1" applyFont="1" applyFill="1" applyBorder="1" applyAlignment="1">
      <alignment horizontal="right" vertical="center"/>
    </xf>
    <xf numFmtId="193" fontId="3" fillId="0" borderId="2" xfId="0" applyNumberFormat="1" applyFont="1" applyFill="1" applyBorder="1" applyAlignment="1" applyProtection="1">
      <alignment horizontal="left" wrapText="1"/>
      <protection locked="0"/>
    </xf>
    <xf numFmtId="0" fontId="3" fillId="0" borderId="15" xfId="0" applyFont="1" applyBorder="1" applyAlignment="1">
      <alignment horizontal="right"/>
    </xf>
    <xf numFmtId="0" fontId="4" fillId="35" borderId="16" xfId="0" applyFont="1" applyFill="1" applyBorder="1" applyAlignment="1">
      <alignment horizontal="left"/>
    </xf>
    <xf numFmtId="193" fontId="90" fillId="35" borderId="16" xfId="0" applyNumberFormat="1" applyFont="1" applyFill="1" applyBorder="1" applyAlignment="1">
      <alignment horizontal="right" vertical="center"/>
    </xf>
    <xf numFmtId="193" fontId="90" fillId="35" borderId="16" xfId="0" applyNumberFormat="1" applyFont="1" applyFill="1" applyBorder="1" applyAlignment="1">
      <alignment horizontal="right" vertical="center" wrapText="1"/>
    </xf>
    <xf numFmtId="193" fontId="90" fillId="35" borderId="17" xfId="0" applyNumberFormat="1" applyFont="1" applyFill="1" applyBorder="1" applyAlignment="1">
      <alignment horizontal="right" vertical="center"/>
    </xf>
    <xf numFmtId="0" fontId="0" fillId="0" borderId="0" xfId="0" applyAlignment="1">
      <alignment horizontal="right"/>
    </xf>
    <xf numFmtId="0" fontId="3" fillId="0" borderId="0" xfId="0" applyFont="1" applyBorder="1" applyAlignment="1">
      <alignment horizontal="center" wrapText="1"/>
    </xf>
    <xf numFmtId="0" fontId="3" fillId="0" borderId="0" xfId="0" applyFont="1" applyBorder="1" applyAlignment="1">
      <alignment horizontal="right" wrapText="1"/>
    </xf>
    <xf numFmtId="164" fontId="2" fillId="0" borderId="2" xfId="7" applyNumberFormat="1" applyFont="1" applyFill="1" applyBorder="1" applyProtection="1">
      <protection locked="0"/>
    </xf>
    <xf numFmtId="0" fontId="3" fillId="0" borderId="0" xfId="0" applyFont="1" applyBorder="1" applyAlignment="1">
      <alignment horizontal="left"/>
    </xf>
    <xf numFmtId="0" fontId="10" fillId="0" borderId="0" xfId="0" applyFont="1" applyBorder="1" applyAlignment="1">
      <alignment horizontal="left" wrapText="1"/>
    </xf>
    <xf numFmtId="0" fontId="3" fillId="0" borderId="12" xfId="0" applyFont="1" applyFill="1" applyBorder="1" applyAlignment="1">
      <alignment horizontal="center" vertical="center" wrapText="1"/>
    </xf>
    <xf numFmtId="3" fontId="3" fillId="0" borderId="2" xfId="0" applyNumberFormat="1" applyFont="1" applyFill="1" applyBorder="1" applyAlignment="1">
      <alignment horizontal="right" vertical="center" wrapText="1"/>
    </xf>
    <xf numFmtId="193" fontId="4" fillId="0" borderId="2" xfId="0" applyNumberFormat="1" applyFont="1" applyBorder="1" applyAlignment="1" applyProtection="1">
      <alignment horizontal="right" vertical="center" wrapText="1"/>
      <protection locked="0"/>
    </xf>
    <xf numFmtId="3" fontId="3" fillId="0" borderId="0" xfId="0" applyNumberFormat="1" applyFont="1" applyAlignment="1">
      <alignment horizontal="right"/>
    </xf>
    <xf numFmtId="0" fontId="4" fillId="0" borderId="0" xfId="0" applyFont="1" applyFill="1" applyBorder="1" applyAlignment="1">
      <alignment horizontal="right"/>
    </xf>
    <xf numFmtId="3" fontId="4" fillId="0" borderId="0" xfId="0" applyNumberFormat="1" applyFont="1" applyFill="1" applyBorder="1" applyAlignment="1">
      <alignment horizontal="right"/>
    </xf>
    <xf numFmtId="193" fontId="3" fillId="0" borderId="2" xfId="0" applyNumberFormat="1" applyFont="1" applyFill="1" applyBorder="1" applyAlignment="1" applyProtection="1">
      <alignment horizontal="left" vertical="center" wrapText="1"/>
      <protection locked="0"/>
    </xf>
    <xf numFmtId="193" fontId="3" fillId="0" borderId="2" xfId="0" applyNumberFormat="1" applyFont="1" applyBorder="1" applyAlignment="1" applyProtection="1">
      <alignment horizontal="right"/>
      <protection locked="0"/>
    </xf>
    <xf numFmtId="193" fontId="3" fillId="0" borderId="2" xfId="0" applyNumberFormat="1" applyFont="1" applyBorder="1" applyAlignment="1" applyProtection="1">
      <alignment horizontal="left" vertical="center" wrapText="1"/>
      <protection locked="0"/>
    </xf>
    <xf numFmtId="0" fontId="105" fillId="0" borderId="2" xfId="0" applyFont="1" applyBorder="1" applyAlignment="1">
      <alignment horizontal="left" vertical="center" wrapText="1"/>
    </xf>
    <xf numFmtId="193" fontId="90" fillId="0" borderId="2" xfId="0" applyNumberFormat="1" applyFont="1" applyBorder="1" applyAlignment="1" applyProtection="1">
      <alignment horizontal="right" vertical="center" wrapText="1"/>
      <protection locked="0"/>
    </xf>
    <xf numFmtId="0" fontId="103" fillId="0" borderId="2" xfId="0" applyFont="1" applyBorder="1" applyAlignment="1">
      <alignment horizontal="right" vertical="center" wrapText="1"/>
    </xf>
    <xf numFmtId="0" fontId="105" fillId="0" borderId="16" xfId="0" applyFont="1" applyBorder="1" applyAlignment="1">
      <alignment horizontal="left" vertical="center" wrapText="1"/>
    </xf>
    <xf numFmtId="0" fontId="10" fillId="0" borderId="0" xfId="0" applyFont="1" applyAlignment="1">
      <alignment horizontal="right"/>
    </xf>
    <xf numFmtId="0" fontId="3" fillId="0" borderId="0" xfId="0" applyFont="1" applyAlignment="1">
      <alignment horizontal="left"/>
    </xf>
    <xf numFmtId="0" fontId="103" fillId="0" borderId="0" xfId="0" applyFont="1" applyAlignment="1">
      <alignment horizontal="right" vertical="center"/>
    </xf>
    <xf numFmtId="0" fontId="10" fillId="0" borderId="0" xfId="0" applyFont="1" applyAlignment="1">
      <alignment horizontal="left" wrapText="1"/>
    </xf>
    <xf numFmtId="0" fontId="106" fillId="0" borderId="0" xfId="0" applyFont="1" applyAlignment="1">
      <alignment horizontal="center" vertical="center"/>
    </xf>
    <xf numFmtId="0" fontId="107" fillId="0" borderId="0" xfId="0" applyFont="1" applyBorder="1" applyAlignment="1">
      <alignment horizontal="right" vertical="center" wrapText="1"/>
    </xf>
    <xf numFmtId="0" fontId="103" fillId="0" borderId="0" xfId="0" applyFont="1" applyBorder="1" applyAlignment="1">
      <alignment horizontal="center" vertical="center" wrapText="1"/>
    </xf>
    <xf numFmtId="0" fontId="108" fillId="0" borderId="0" xfId="0" applyFont="1" applyBorder="1" applyAlignment="1">
      <alignment horizontal="right" vertical="center" wrapText="1"/>
    </xf>
    <xf numFmtId="193" fontId="3" fillId="0" borderId="0" xfId="0" applyNumberFormat="1" applyFont="1" applyAlignment="1">
      <alignment wrapText="1"/>
    </xf>
    <xf numFmtId="193" fontId="109" fillId="0" borderId="34" xfId="0" applyNumberFormat="1" applyFont="1" applyFill="1" applyBorder="1" applyAlignment="1" applyProtection="1">
      <alignment horizontal="right"/>
      <protection locked="0"/>
    </xf>
    <xf numFmtId="0" fontId="0" fillId="0" borderId="0" xfId="0"/>
    <xf numFmtId="0" fontId="3" fillId="0" borderId="0" xfId="0" applyFont="1"/>
    <xf numFmtId="0" fontId="3" fillId="0" borderId="0" xfId="0" applyFont="1" applyBorder="1" applyAlignment="1">
      <alignment horizont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xf>
    <xf numFmtId="0" fontId="3" fillId="0" borderId="11" xfId="0" applyFont="1" applyBorder="1" applyAlignment="1">
      <alignment horizontal="center"/>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193" fontId="104" fillId="0" borderId="0" xfId="8" applyNumberFormat="1" applyFont="1" applyFill="1" applyBorder="1" applyAlignment="1" applyProtection="1">
      <alignment horizontal="left"/>
    </xf>
    <xf numFmtId="0" fontId="3" fillId="0" borderId="11" xfId="0" applyFont="1" applyBorder="1" applyAlignment="1">
      <alignment horizontal="center" vertical="center" wrapText="1"/>
    </xf>
    <xf numFmtId="193" fontId="3" fillId="0" borderId="13" xfId="0" applyNumberFormat="1" applyFont="1" applyBorder="1" applyAlignment="1" applyProtection="1">
      <alignment vertical="center"/>
      <protection locked="0"/>
    </xf>
    <xf numFmtId="0" fontId="3" fillId="0" borderId="13" xfId="0" applyFont="1" applyBorder="1" applyProtection="1">
      <protection locked="0"/>
    </xf>
    <xf numFmtId="37" fontId="3" fillId="0" borderId="2" xfId="0" applyNumberFormat="1" applyFont="1" applyBorder="1" applyAlignment="1" applyProtection="1">
      <alignment wrapText="1"/>
      <protection locked="0"/>
    </xf>
    <xf numFmtId="0" fontId="3" fillId="0" borderId="0" xfId="0" applyFont="1" applyBorder="1" applyAlignment="1">
      <alignment horizontal="center" vertical="center" wrapText="1"/>
    </xf>
    <xf numFmtId="0" fontId="10" fillId="0" borderId="0" xfId="0" applyFont="1" applyBorder="1" applyAlignment="1">
      <alignment horizontal="left" vertical="center" wrapText="1"/>
    </xf>
    <xf numFmtId="0" fontId="3" fillId="0" borderId="13" xfId="0" applyFont="1" applyBorder="1" applyAlignment="1">
      <alignment horizontal="right"/>
    </xf>
    <xf numFmtId="193" fontId="10" fillId="0" borderId="0" xfId="0" applyNumberFormat="1" applyFont="1" applyAlignment="1">
      <alignment horizontal="left" wrapText="1"/>
    </xf>
    <xf numFmtId="0" fontId="100" fillId="0" borderId="2" xfId="0" applyFont="1" applyBorder="1" applyAlignment="1">
      <alignment horizontal="right" vertical="center"/>
    </xf>
    <xf numFmtId="0" fontId="3" fillId="0" borderId="12" xfId="0" applyFont="1" applyBorder="1" applyAlignment="1">
      <alignment horizontal="center" vertical="center" wrapText="1"/>
    </xf>
    <xf numFmtId="3" fontId="101" fillId="0" borderId="14" xfId="0" applyNumberFormat="1" applyFont="1" applyBorder="1" applyAlignment="1">
      <alignment horizontal="right" vertical="center"/>
    </xf>
    <xf numFmtId="0" fontId="100" fillId="0" borderId="14" xfId="0" applyFont="1" applyBorder="1" applyAlignment="1">
      <alignment horizontal="right" vertical="center"/>
    </xf>
    <xf numFmtId="3" fontId="101" fillId="0" borderId="16" xfId="0" applyNumberFormat="1" applyFont="1" applyBorder="1" applyAlignment="1">
      <alignment horizontal="right" vertical="center"/>
    </xf>
    <xf numFmtId="3" fontId="101" fillId="0" borderId="17" xfId="0" applyNumberFormat="1" applyFont="1" applyBorder="1" applyAlignment="1">
      <alignment horizontal="right" vertical="center"/>
    </xf>
    <xf numFmtId="193" fontId="103" fillId="0" borderId="0" xfId="0" applyNumberFormat="1" applyFont="1" applyBorder="1" applyAlignment="1">
      <alignment horizontal="left" vertical="center" wrapText="1"/>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xf>
    <xf numFmtId="193" fontId="3" fillId="0" borderId="14" xfId="0" applyNumberFormat="1" applyFont="1" applyFill="1" applyBorder="1" applyProtection="1">
      <protection locked="0"/>
    </xf>
    <xf numFmtId="193" fontId="3" fillId="0" borderId="47" xfId="0" applyNumberFormat="1" applyFont="1" applyFill="1" applyBorder="1" applyProtection="1">
      <protection locked="0"/>
    </xf>
    <xf numFmtId="193" fontId="3" fillId="0" borderId="11" xfId="0" applyNumberFormat="1" applyFont="1" applyBorder="1" applyProtection="1">
      <protection locked="0"/>
    </xf>
    <xf numFmtId="193" fontId="3" fillId="0" borderId="12" xfId="0" applyNumberFormat="1" applyFont="1" applyBorder="1" applyProtection="1">
      <protection locked="0"/>
    </xf>
    <xf numFmtId="193" fontId="3" fillId="35" borderId="14" xfId="0" applyNumberFormat="1" applyFont="1" applyFill="1" applyBorder="1"/>
    <xf numFmtId="193" fontId="10" fillId="35" borderId="18" xfId="0" applyNumberFormat="1" applyFont="1" applyFill="1" applyBorder="1" applyAlignment="1">
      <alignment horizontal="right" vertical="center" wrapText="1"/>
    </xf>
    <xf numFmtId="193" fontId="10" fillId="35" borderId="55" xfId="0" applyNumberFormat="1" applyFont="1" applyFill="1" applyBorder="1" applyAlignment="1">
      <alignment horizontal="right" vertical="center" wrapText="1"/>
    </xf>
    <xf numFmtId="193" fontId="9" fillId="0" borderId="56" xfId="0" applyNumberFormat="1" applyFont="1" applyBorder="1" applyAlignment="1" applyProtection="1">
      <alignment horizontal="center" vertical="center" wrapText="1"/>
      <protection locked="0"/>
    </xf>
    <xf numFmtId="193" fontId="9" fillId="0" borderId="16" xfId="0" applyNumberFormat="1" applyFont="1" applyBorder="1" applyAlignment="1" applyProtection="1">
      <alignment horizontal="center" vertical="center" wrapText="1"/>
      <protection locked="0"/>
    </xf>
    <xf numFmtId="193" fontId="9" fillId="0" borderId="17" xfId="0" applyNumberFormat="1" applyFont="1" applyBorder="1" applyAlignment="1" applyProtection="1">
      <alignment horizontal="center" vertical="center" wrapText="1"/>
      <protection locked="0"/>
    </xf>
    <xf numFmtId="193" fontId="10" fillId="35" borderId="11" xfId="0" applyNumberFormat="1" applyFont="1" applyFill="1" applyBorder="1" applyAlignment="1">
      <alignment vertical="center" wrapText="1"/>
    </xf>
    <xf numFmtId="193" fontId="10" fillId="35" borderId="12" xfId="0" applyNumberFormat="1" applyFont="1" applyFill="1" applyBorder="1" applyAlignment="1">
      <alignment vertical="center" wrapText="1"/>
    </xf>
    <xf numFmtId="193" fontId="10" fillId="0" borderId="16" xfId="0" applyNumberFormat="1" applyFont="1" applyBorder="1" applyAlignment="1" applyProtection="1">
      <alignment vertical="center" wrapText="1"/>
      <protection locked="0"/>
    </xf>
    <xf numFmtId="193" fontId="10" fillId="0" borderId="17" xfId="0" applyNumberFormat="1" applyFont="1" applyBorder="1" applyAlignment="1" applyProtection="1">
      <alignment vertical="center" wrapText="1"/>
      <protection locked="0"/>
    </xf>
    <xf numFmtId="193" fontId="10" fillId="0" borderId="2" xfId="0" applyNumberFormat="1" applyFont="1" applyFill="1" applyBorder="1" applyAlignment="1" applyProtection="1">
      <alignment vertical="center" wrapText="1"/>
      <protection locked="0"/>
    </xf>
    <xf numFmtId="193" fontId="10" fillId="0" borderId="14" xfId="0" applyNumberFormat="1" applyFont="1" applyFill="1" applyBorder="1" applyAlignment="1" applyProtection="1">
      <alignment vertical="center" wrapText="1"/>
      <protection locked="0"/>
    </xf>
    <xf numFmtId="193" fontId="10" fillId="35" borderId="54" xfId="0" applyNumberFormat="1" applyFont="1" applyFill="1" applyBorder="1" applyAlignment="1">
      <alignment vertical="center" wrapText="1"/>
    </xf>
    <xf numFmtId="0" fontId="3" fillId="0" borderId="12" xfId="0" applyFont="1" applyBorder="1" applyAlignment="1">
      <alignment horizontal="center" vertical="center"/>
    </xf>
    <xf numFmtId="169" fontId="13" fillId="36" borderId="43" xfId="15" applyBorder="1"/>
    <xf numFmtId="164" fontId="3" fillId="35" borderId="14" xfId="20956" applyNumberFormat="1" applyFont="1" applyFill="1" applyBorder="1" applyAlignment="1">
      <alignment horizontal="center" vertical="center"/>
    </xf>
    <xf numFmtId="0" fontId="4" fillId="0" borderId="0" xfId="0" applyFont="1" applyBorder="1"/>
    <xf numFmtId="164" fontId="13" fillId="36" borderId="43" xfId="20956" applyNumberFormat="1" applyFont="1" applyFill="1" applyBorder="1"/>
    <xf numFmtId="164" fontId="4" fillId="35" borderId="2" xfId="20956" applyNumberFormat="1" applyFont="1" applyFill="1" applyBorder="1" applyAlignment="1">
      <alignment horizontal="center" vertical="center"/>
    </xf>
    <xf numFmtId="164" fontId="4" fillId="35" borderId="14" xfId="20956" applyNumberFormat="1" applyFont="1" applyFill="1" applyBorder="1" applyAlignment="1">
      <alignment horizontal="center" vertical="center"/>
    </xf>
    <xf numFmtId="0" fontId="110" fillId="0" borderId="57" xfId="0" applyFont="1" applyBorder="1"/>
    <xf numFmtId="0" fontId="110" fillId="0" borderId="53" xfId="0" applyFont="1" applyBorder="1"/>
    <xf numFmtId="0" fontId="3" fillId="0" borderId="53" xfId="0" applyFont="1" applyBorder="1" applyAlignment="1">
      <alignment horizontal="center" vertical="center"/>
    </xf>
    <xf numFmtId="0" fontId="3" fillId="0" borderId="58" xfId="0" applyFont="1" applyBorder="1" applyAlignment="1">
      <alignment horizontal="center" vertical="center"/>
    </xf>
    <xf numFmtId="0" fontId="90" fillId="0" borderId="9" xfId="0" applyFont="1" applyBorder="1" applyAlignment="1">
      <alignment horizontal="left" vertical="center"/>
    </xf>
    <xf numFmtId="0" fontId="91" fillId="0" borderId="2" xfId="0" applyFont="1" applyFill="1" applyBorder="1" applyAlignment="1">
      <alignment horizontal="left" vertical="center" wrapText="1"/>
    </xf>
    <xf numFmtId="164" fontId="10" fillId="0" borderId="2" xfId="20956" applyNumberFormat="1" applyFont="1" applyBorder="1" applyAlignment="1" applyProtection="1">
      <alignment vertical="center" wrapText="1"/>
      <protection locked="0"/>
    </xf>
    <xf numFmtId="0" fontId="3" fillId="0" borderId="11" xfId="0" applyFont="1" applyBorder="1" applyAlignment="1">
      <alignment horizontal="center"/>
    </xf>
    <xf numFmtId="0" fontId="3" fillId="0" borderId="12" xfId="0" applyFont="1" applyBorder="1" applyAlignment="1">
      <alignment horizont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0" xfId="0" applyFont="1" applyBorder="1" applyAlignment="1">
      <alignment horizontal="center"/>
    </xf>
    <xf numFmtId="0" fontId="3" fillId="0" borderId="43" xfId="0" applyFont="1" applyBorder="1" applyAlignment="1">
      <alignment horizont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0" borderId="11" xfId="0" applyFont="1" applyFill="1" applyBorder="1" applyAlignment="1">
      <alignment horizontal="right" vertical="center" wrapText="1"/>
    </xf>
    <xf numFmtId="0" fontId="3" fillId="0" borderId="2" xfId="0" applyFont="1" applyFill="1" applyBorder="1" applyAlignment="1">
      <alignment horizontal="right" vertical="center" wrapText="1"/>
    </xf>
    <xf numFmtId="0" fontId="3" fillId="0" borderId="13" xfId="0" applyFont="1" applyFill="1" applyBorder="1" applyAlignment="1">
      <alignment horizontal="center"/>
    </xf>
    <xf numFmtId="0" fontId="3" fillId="0" borderId="1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3" fillId="0" borderId="10" xfId="0" applyFont="1" applyBorder="1" applyAlignment="1">
      <alignment horizontal="center"/>
    </xf>
    <xf numFmtId="0" fontId="3" fillId="0" borderId="13" xfId="0" applyFont="1" applyBorder="1" applyAlignment="1">
      <alignment horizont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6" fillId="0" borderId="10" xfId="8" applyFont="1" applyFill="1" applyBorder="1" applyAlignment="1" applyProtection="1">
      <alignment horizontal="center"/>
    </xf>
    <xf numFmtId="0" fontId="6" fillId="0" borderId="13" xfId="8" applyFont="1" applyFill="1" applyBorder="1" applyAlignment="1" applyProtection="1">
      <alignment horizontal="center"/>
    </xf>
    <xf numFmtId="193" fontId="3" fillId="3" borderId="8" xfId="0" applyNumberFormat="1" applyFont="1" applyFill="1" applyBorder="1" applyAlignment="1">
      <alignment horizontal="center"/>
    </xf>
    <xf numFmtId="193" fontId="3" fillId="3" borderId="19" xfId="0" applyNumberFormat="1" applyFont="1" applyFill="1" applyBorder="1" applyAlignment="1">
      <alignment horizontal="center"/>
    </xf>
    <xf numFmtId="193" fontId="3" fillId="3" borderId="40" xfId="0" applyNumberFormat="1" applyFont="1" applyFill="1" applyBorder="1" applyAlignment="1">
      <alignment horizontal="center"/>
    </xf>
    <xf numFmtId="193" fontId="3" fillId="3" borderId="43" xfId="0" applyNumberFormat="1" applyFont="1" applyFill="1" applyBorder="1" applyAlignment="1">
      <alignment horizontal="center"/>
    </xf>
    <xf numFmtId="193" fontId="3" fillId="3" borderId="39" xfId="0" applyNumberFormat="1" applyFont="1" applyFill="1" applyBorder="1" applyAlignment="1">
      <alignment horizontal="center"/>
    </xf>
    <xf numFmtId="193" fontId="3" fillId="3" borderId="45"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99" fillId="0" borderId="2" xfId="0" applyFont="1" applyBorder="1" applyAlignment="1">
      <alignment horizontal="center" vertical="center"/>
    </xf>
    <xf numFmtId="0" fontId="3" fillId="2" borderId="2" xfId="0" applyFont="1" applyFill="1" applyBorder="1" applyAlignment="1">
      <alignment horizontal="center" vertical="center"/>
    </xf>
    <xf numFmtId="0" fontId="96" fillId="0" borderId="5" xfId="0" applyFont="1" applyFill="1" applyBorder="1" applyAlignment="1">
      <alignment horizontal="left" vertical="center" wrapText="1"/>
    </xf>
    <xf numFmtId="0" fontId="96" fillId="0" borderId="7" xfId="0" applyFont="1" applyFill="1" applyBorder="1" applyAlignment="1">
      <alignment horizontal="left" vertical="center" wrapText="1"/>
    </xf>
    <xf numFmtId="0" fontId="95" fillId="75" borderId="2" xfId="0" applyFont="1" applyFill="1" applyBorder="1" applyAlignment="1">
      <alignment horizontal="center" vertical="center" wrapText="1"/>
    </xf>
    <xf numFmtId="0" fontId="95" fillId="75" borderId="51" xfId="0" applyFont="1" applyFill="1" applyBorder="1" applyAlignment="1">
      <alignment horizontal="center" vertical="center" wrapText="1"/>
    </xf>
    <xf numFmtId="0" fontId="95" fillId="75" borderId="0" xfId="0" applyFont="1" applyFill="1" applyBorder="1" applyAlignment="1">
      <alignment horizontal="center" vertical="center" wrapText="1"/>
    </xf>
    <xf numFmtId="0" fontId="95" fillId="75" borderId="52" xfId="0" applyFont="1" applyFill="1" applyBorder="1" applyAlignment="1">
      <alignment horizontal="center" vertical="center" wrapText="1"/>
    </xf>
    <xf numFmtId="0" fontId="95" fillId="0" borderId="48" xfId="0" applyFont="1" applyFill="1" applyBorder="1" applyAlignment="1">
      <alignment horizontal="center" vertical="center"/>
    </xf>
    <xf numFmtId="0" fontId="95" fillId="0" borderId="49" xfId="0" applyFont="1" applyFill="1" applyBorder="1" applyAlignment="1">
      <alignment horizontal="center" vertical="center"/>
    </xf>
    <xf numFmtId="0" fontId="95" fillId="0" borderId="50" xfId="0" applyFont="1" applyFill="1" applyBorder="1" applyAlignment="1">
      <alignment horizontal="center" vertical="center"/>
    </xf>
    <xf numFmtId="0" fontId="96" fillId="0" borderId="2" xfId="0" applyFont="1" applyFill="1" applyBorder="1" applyAlignment="1">
      <alignment horizontal="left" vertical="center" wrapText="1"/>
    </xf>
    <xf numFmtId="0" fontId="96" fillId="0" borderId="5" xfId="0" applyFont="1" applyFill="1" applyBorder="1" applyAlignment="1">
      <alignment horizontal="left" vertical="center" wrapText="1" indent="1"/>
    </xf>
    <xf numFmtId="0" fontId="96" fillId="0" borderId="7" xfId="0" applyFont="1" applyFill="1" applyBorder="1" applyAlignment="1">
      <alignment horizontal="left" vertical="center" wrapText="1" indent="1"/>
    </xf>
    <xf numFmtId="0" fontId="97" fillId="0" borderId="5" xfId="0" applyFont="1" applyBorder="1" applyAlignment="1">
      <alignment horizontal="left"/>
    </xf>
    <xf numFmtId="0" fontId="97" fillId="0" borderId="7" xfId="0" applyFont="1" applyBorder="1" applyAlignment="1">
      <alignment horizontal="left"/>
    </xf>
  </cellXfs>
  <cellStyles count="23094">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2 2" xfId="22408"/>
    <cellStyle name="Calculation 2 10 2 3" xfId="22491"/>
    <cellStyle name="Calculation 2 10 2 4" xfId="22577"/>
    <cellStyle name="Calculation 2 10 2 5" xfId="22663"/>
    <cellStyle name="Calculation 2 10 2 6" xfId="23090"/>
    <cellStyle name="Calculation 2 10 3" xfId="719"/>
    <cellStyle name="Calculation 2 10 3 2" xfId="22407"/>
    <cellStyle name="Calculation 2 10 3 3" xfId="22490"/>
    <cellStyle name="Calculation 2 10 3 4" xfId="22576"/>
    <cellStyle name="Calculation 2 10 3 5" xfId="22662"/>
    <cellStyle name="Calculation 2 10 3 6" xfId="23089"/>
    <cellStyle name="Calculation 2 10 4" xfId="720"/>
    <cellStyle name="Calculation 2 10 4 2" xfId="22406"/>
    <cellStyle name="Calculation 2 10 4 3" xfId="22489"/>
    <cellStyle name="Calculation 2 10 4 4" xfId="22575"/>
    <cellStyle name="Calculation 2 10 4 5" xfId="22661"/>
    <cellStyle name="Calculation 2 10 4 6" xfId="23088"/>
    <cellStyle name="Calculation 2 10 5" xfId="721"/>
    <cellStyle name="Calculation 2 10 5 2" xfId="22405"/>
    <cellStyle name="Calculation 2 10 5 3" xfId="22488"/>
    <cellStyle name="Calculation 2 10 5 4" xfId="22574"/>
    <cellStyle name="Calculation 2 10 5 5" xfId="22660"/>
    <cellStyle name="Calculation 2 10 5 6" xfId="23087"/>
    <cellStyle name="Calculation 2 11" xfId="722"/>
    <cellStyle name="Calculation 2 11 10" xfId="23086"/>
    <cellStyle name="Calculation 2 11 2" xfId="723"/>
    <cellStyle name="Calculation 2 11 2 2" xfId="22403"/>
    <cellStyle name="Calculation 2 11 2 3" xfId="22486"/>
    <cellStyle name="Calculation 2 11 2 4" xfId="22572"/>
    <cellStyle name="Calculation 2 11 2 5" xfId="22658"/>
    <cellStyle name="Calculation 2 11 2 6" xfId="23085"/>
    <cellStyle name="Calculation 2 11 3" xfId="724"/>
    <cellStyle name="Calculation 2 11 3 2" xfId="22402"/>
    <cellStyle name="Calculation 2 11 3 3" xfId="22485"/>
    <cellStyle name="Calculation 2 11 3 4" xfId="22571"/>
    <cellStyle name="Calculation 2 11 3 5" xfId="22657"/>
    <cellStyle name="Calculation 2 11 3 6" xfId="23084"/>
    <cellStyle name="Calculation 2 11 4" xfId="725"/>
    <cellStyle name="Calculation 2 11 4 2" xfId="22401"/>
    <cellStyle name="Calculation 2 11 4 3" xfId="22484"/>
    <cellStyle name="Calculation 2 11 4 4" xfId="22570"/>
    <cellStyle name="Calculation 2 11 4 5" xfId="22656"/>
    <cellStyle name="Calculation 2 11 4 6" xfId="23083"/>
    <cellStyle name="Calculation 2 11 5" xfId="726"/>
    <cellStyle name="Calculation 2 11 5 2" xfId="22400"/>
    <cellStyle name="Calculation 2 11 5 3" xfId="22483"/>
    <cellStyle name="Calculation 2 11 5 4" xfId="22569"/>
    <cellStyle name="Calculation 2 11 5 5" xfId="22655"/>
    <cellStyle name="Calculation 2 11 5 6" xfId="23082"/>
    <cellStyle name="Calculation 2 11 6" xfId="22404"/>
    <cellStyle name="Calculation 2 11 7" xfId="22487"/>
    <cellStyle name="Calculation 2 11 8" xfId="22573"/>
    <cellStyle name="Calculation 2 11 9" xfId="22659"/>
    <cellStyle name="Calculation 2 12" xfId="727"/>
    <cellStyle name="Calculation 2 12 10" xfId="23081"/>
    <cellStyle name="Calculation 2 12 2" xfId="728"/>
    <cellStyle name="Calculation 2 12 2 2" xfId="22398"/>
    <cellStyle name="Calculation 2 12 2 3" xfId="22481"/>
    <cellStyle name="Calculation 2 12 2 4" xfId="22567"/>
    <cellStyle name="Calculation 2 12 2 5" xfId="22653"/>
    <cellStyle name="Calculation 2 12 2 6" xfId="23080"/>
    <cellStyle name="Calculation 2 12 3" xfId="729"/>
    <cellStyle name="Calculation 2 12 3 2" xfId="22397"/>
    <cellStyle name="Calculation 2 12 3 3" xfId="22480"/>
    <cellStyle name="Calculation 2 12 3 4" xfId="22566"/>
    <cellStyle name="Calculation 2 12 3 5" xfId="22652"/>
    <cellStyle name="Calculation 2 12 3 6" xfId="23079"/>
    <cellStyle name="Calculation 2 12 4" xfId="730"/>
    <cellStyle name="Calculation 2 12 4 2" xfId="22396"/>
    <cellStyle name="Calculation 2 12 4 3" xfId="22479"/>
    <cellStyle name="Calculation 2 12 4 4" xfId="22565"/>
    <cellStyle name="Calculation 2 12 4 5" xfId="22651"/>
    <cellStyle name="Calculation 2 12 4 6" xfId="23078"/>
    <cellStyle name="Calculation 2 12 5" xfId="731"/>
    <cellStyle name="Calculation 2 12 5 2" xfId="22395"/>
    <cellStyle name="Calculation 2 12 5 3" xfId="22478"/>
    <cellStyle name="Calculation 2 12 5 4" xfId="22564"/>
    <cellStyle name="Calculation 2 12 5 5" xfId="22650"/>
    <cellStyle name="Calculation 2 12 5 6" xfId="23077"/>
    <cellStyle name="Calculation 2 12 6" xfId="22399"/>
    <cellStyle name="Calculation 2 12 7" xfId="22482"/>
    <cellStyle name="Calculation 2 12 8" xfId="22568"/>
    <cellStyle name="Calculation 2 12 9" xfId="22654"/>
    <cellStyle name="Calculation 2 13" xfId="732"/>
    <cellStyle name="Calculation 2 13 2" xfId="733"/>
    <cellStyle name="Calculation 2 13 2 2" xfId="22393"/>
    <cellStyle name="Calculation 2 13 2 3" xfId="22477"/>
    <cellStyle name="Calculation 2 13 2 4" xfId="20964"/>
    <cellStyle name="Calculation 2 13 2 5" xfId="20965"/>
    <cellStyle name="Calculation 2 13 2 6" xfId="23075"/>
    <cellStyle name="Calculation 2 13 3" xfId="734"/>
    <cellStyle name="Calculation 2 13 3 2" xfId="22392"/>
    <cellStyle name="Calculation 2 13 3 3" xfId="22476"/>
    <cellStyle name="Calculation 2 13 3 4" xfId="22562"/>
    <cellStyle name="Calculation 2 13 3 5" xfId="22648"/>
    <cellStyle name="Calculation 2 13 3 6" xfId="23074"/>
    <cellStyle name="Calculation 2 13 4" xfId="735"/>
    <cellStyle name="Calculation 2 13 4 2" xfId="22391"/>
    <cellStyle name="Calculation 2 13 4 3" xfId="22475"/>
    <cellStyle name="Calculation 2 13 4 4" xfId="22561"/>
    <cellStyle name="Calculation 2 13 4 5" xfId="22647"/>
    <cellStyle name="Calculation 2 13 4 6" xfId="23073"/>
    <cellStyle name="Calculation 2 13 5" xfId="22394"/>
    <cellStyle name="Calculation 2 13 6" xfId="20963"/>
    <cellStyle name="Calculation 2 13 7" xfId="22563"/>
    <cellStyle name="Calculation 2 13 8" xfId="22649"/>
    <cellStyle name="Calculation 2 13 9" xfId="23076"/>
    <cellStyle name="Calculation 2 14" xfId="736"/>
    <cellStyle name="Calculation 2 14 2" xfId="22390"/>
    <cellStyle name="Calculation 2 14 3" xfId="22474"/>
    <cellStyle name="Calculation 2 14 4" xfId="22560"/>
    <cellStyle name="Calculation 2 14 5" xfId="22646"/>
    <cellStyle name="Calculation 2 14 6" xfId="23072"/>
    <cellStyle name="Calculation 2 15" xfId="737"/>
    <cellStyle name="Calculation 2 15 2" xfId="22389"/>
    <cellStyle name="Calculation 2 15 3" xfId="22473"/>
    <cellStyle name="Calculation 2 15 4" xfId="22559"/>
    <cellStyle name="Calculation 2 15 5" xfId="22645"/>
    <cellStyle name="Calculation 2 15 6" xfId="23071"/>
    <cellStyle name="Calculation 2 16" xfId="738"/>
    <cellStyle name="Calculation 2 16 2" xfId="22388"/>
    <cellStyle name="Calculation 2 16 3" xfId="22472"/>
    <cellStyle name="Calculation 2 16 4" xfId="22558"/>
    <cellStyle name="Calculation 2 16 5" xfId="22644"/>
    <cellStyle name="Calculation 2 16 6" xfId="23070"/>
    <cellStyle name="Calculation 2 17" xfId="22409"/>
    <cellStyle name="Calculation 2 18" xfId="22492"/>
    <cellStyle name="Calculation 2 19" xfId="22578"/>
    <cellStyle name="Calculation 2 2" xfId="739"/>
    <cellStyle name="Calculation 2 2 10" xfId="22387"/>
    <cellStyle name="Calculation 2 2 11" xfId="22471"/>
    <cellStyle name="Calculation 2 2 12" xfId="22557"/>
    <cellStyle name="Calculation 2 2 13" xfId="22643"/>
    <cellStyle name="Calculation 2 2 14" xfId="23069"/>
    <cellStyle name="Calculation 2 2 2" xfId="740"/>
    <cellStyle name="Calculation 2 2 2 2" xfId="741"/>
    <cellStyle name="Calculation 2 2 2 2 2" xfId="22385"/>
    <cellStyle name="Calculation 2 2 2 2 3" xfId="22469"/>
    <cellStyle name="Calculation 2 2 2 2 4" xfId="22555"/>
    <cellStyle name="Calculation 2 2 2 2 5" xfId="22641"/>
    <cellStyle name="Calculation 2 2 2 2 6" xfId="23067"/>
    <cellStyle name="Calculation 2 2 2 3" xfId="742"/>
    <cellStyle name="Calculation 2 2 2 3 2" xfId="22384"/>
    <cellStyle name="Calculation 2 2 2 3 3" xfId="22468"/>
    <cellStyle name="Calculation 2 2 2 3 4" xfId="22554"/>
    <cellStyle name="Calculation 2 2 2 3 5" xfId="22640"/>
    <cellStyle name="Calculation 2 2 2 3 6" xfId="23066"/>
    <cellStyle name="Calculation 2 2 2 4" xfId="743"/>
    <cellStyle name="Calculation 2 2 2 4 2" xfId="22383"/>
    <cellStyle name="Calculation 2 2 2 4 3" xfId="22467"/>
    <cellStyle name="Calculation 2 2 2 4 4" xfId="22553"/>
    <cellStyle name="Calculation 2 2 2 4 5" xfId="22639"/>
    <cellStyle name="Calculation 2 2 2 4 6" xfId="23065"/>
    <cellStyle name="Calculation 2 2 2 5" xfId="22386"/>
    <cellStyle name="Calculation 2 2 2 6" xfId="22470"/>
    <cellStyle name="Calculation 2 2 2 7" xfId="22556"/>
    <cellStyle name="Calculation 2 2 2 8" xfId="22642"/>
    <cellStyle name="Calculation 2 2 2 9" xfId="23068"/>
    <cellStyle name="Calculation 2 2 3" xfId="744"/>
    <cellStyle name="Calculation 2 2 3 2" xfId="745"/>
    <cellStyle name="Calculation 2 2 3 2 2" xfId="22381"/>
    <cellStyle name="Calculation 2 2 3 2 3" xfId="22465"/>
    <cellStyle name="Calculation 2 2 3 2 4" xfId="22551"/>
    <cellStyle name="Calculation 2 2 3 2 5" xfId="22637"/>
    <cellStyle name="Calculation 2 2 3 2 6" xfId="23063"/>
    <cellStyle name="Calculation 2 2 3 3" xfId="746"/>
    <cellStyle name="Calculation 2 2 3 3 2" xfId="22380"/>
    <cellStyle name="Calculation 2 2 3 3 3" xfId="22464"/>
    <cellStyle name="Calculation 2 2 3 3 4" xfId="22550"/>
    <cellStyle name="Calculation 2 2 3 3 5" xfId="22636"/>
    <cellStyle name="Calculation 2 2 3 3 6" xfId="23062"/>
    <cellStyle name="Calculation 2 2 3 4" xfId="747"/>
    <cellStyle name="Calculation 2 2 3 4 2" xfId="22379"/>
    <cellStyle name="Calculation 2 2 3 4 3" xfId="22463"/>
    <cellStyle name="Calculation 2 2 3 4 4" xfId="22549"/>
    <cellStyle name="Calculation 2 2 3 4 5" xfId="22635"/>
    <cellStyle name="Calculation 2 2 3 4 6" xfId="23061"/>
    <cellStyle name="Calculation 2 2 3 5" xfId="22382"/>
    <cellStyle name="Calculation 2 2 3 6" xfId="22466"/>
    <cellStyle name="Calculation 2 2 3 7" xfId="22552"/>
    <cellStyle name="Calculation 2 2 3 8" xfId="22638"/>
    <cellStyle name="Calculation 2 2 3 9" xfId="23064"/>
    <cellStyle name="Calculation 2 2 4" xfId="748"/>
    <cellStyle name="Calculation 2 2 4 2" xfId="749"/>
    <cellStyle name="Calculation 2 2 4 2 2" xfId="22377"/>
    <cellStyle name="Calculation 2 2 4 2 3" xfId="22461"/>
    <cellStyle name="Calculation 2 2 4 2 4" xfId="22547"/>
    <cellStyle name="Calculation 2 2 4 2 5" xfId="22633"/>
    <cellStyle name="Calculation 2 2 4 2 6" xfId="23059"/>
    <cellStyle name="Calculation 2 2 4 3" xfId="750"/>
    <cellStyle name="Calculation 2 2 4 3 2" xfId="22376"/>
    <cellStyle name="Calculation 2 2 4 3 3" xfId="22460"/>
    <cellStyle name="Calculation 2 2 4 3 4" xfId="22546"/>
    <cellStyle name="Calculation 2 2 4 3 5" xfId="22632"/>
    <cellStyle name="Calculation 2 2 4 3 6" xfId="23058"/>
    <cellStyle name="Calculation 2 2 4 4" xfId="751"/>
    <cellStyle name="Calculation 2 2 4 4 2" xfId="22375"/>
    <cellStyle name="Calculation 2 2 4 4 3" xfId="22459"/>
    <cellStyle name="Calculation 2 2 4 4 4" xfId="22545"/>
    <cellStyle name="Calculation 2 2 4 4 5" xfId="22631"/>
    <cellStyle name="Calculation 2 2 4 4 6" xfId="23057"/>
    <cellStyle name="Calculation 2 2 4 5" xfId="22378"/>
    <cellStyle name="Calculation 2 2 4 6" xfId="22462"/>
    <cellStyle name="Calculation 2 2 4 7" xfId="22548"/>
    <cellStyle name="Calculation 2 2 4 8" xfId="22634"/>
    <cellStyle name="Calculation 2 2 4 9" xfId="23060"/>
    <cellStyle name="Calculation 2 2 5" xfId="752"/>
    <cellStyle name="Calculation 2 2 5 2" xfId="753"/>
    <cellStyle name="Calculation 2 2 5 2 2" xfId="22373"/>
    <cellStyle name="Calculation 2 2 5 2 3" xfId="22457"/>
    <cellStyle name="Calculation 2 2 5 2 4" xfId="22543"/>
    <cellStyle name="Calculation 2 2 5 2 5" xfId="22629"/>
    <cellStyle name="Calculation 2 2 5 2 6" xfId="23055"/>
    <cellStyle name="Calculation 2 2 5 3" xfId="754"/>
    <cellStyle name="Calculation 2 2 5 3 2" xfId="22372"/>
    <cellStyle name="Calculation 2 2 5 3 3" xfId="22456"/>
    <cellStyle name="Calculation 2 2 5 3 4" xfId="22542"/>
    <cellStyle name="Calculation 2 2 5 3 5" xfId="22628"/>
    <cellStyle name="Calculation 2 2 5 3 6" xfId="23054"/>
    <cellStyle name="Calculation 2 2 5 4" xfId="755"/>
    <cellStyle name="Calculation 2 2 5 4 2" xfId="22371"/>
    <cellStyle name="Calculation 2 2 5 4 3" xfId="22455"/>
    <cellStyle name="Calculation 2 2 5 4 4" xfId="22541"/>
    <cellStyle name="Calculation 2 2 5 4 5" xfId="22627"/>
    <cellStyle name="Calculation 2 2 5 4 6" xfId="23053"/>
    <cellStyle name="Calculation 2 2 5 5" xfId="22374"/>
    <cellStyle name="Calculation 2 2 5 6" xfId="22458"/>
    <cellStyle name="Calculation 2 2 5 7" xfId="22544"/>
    <cellStyle name="Calculation 2 2 5 8" xfId="22630"/>
    <cellStyle name="Calculation 2 2 5 9" xfId="23056"/>
    <cellStyle name="Calculation 2 2 6" xfId="756"/>
    <cellStyle name="Calculation 2 2 6 2" xfId="22370"/>
    <cellStyle name="Calculation 2 2 6 3" xfId="22454"/>
    <cellStyle name="Calculation 2 2 6 4" xfId="22540"/>
    <cellStyle name="Calculation 2 2 6 5" xfId="22626"/>
    <cellStyle name="Calculation 2 2 6 6" xfId="23052"/>
    <cellStyle name="Calculation 2 2 7" xfId="757"/>
    <cellStyle name="Calculation 2 2 7 2" xfId="22369"/>
    <cellStyle name="Calculation 2 2 7 3" xfId="22453"/>
    <cellStyle name="Calculation 2 2 7 4" xfId="22539"/>
    <cellStyle name="Calculation 2 2 7 5" xfId="22625"/>
    <cellStyle name="Calculation 2 2 7 6" xfId="23051"/>
    <cellStyle name="Calculation 2 2 8" xfId="758"/>
    <cellStyle name="Calculation 2 2 8 2" xfId="22368"/>
    <cellStyle name="Calculation 2 2 8 3" xfId="22452"/>
    <cellStyle name="Calculation 2 2 8 4" xfId="22538"/>
    <cellStyle name="Calculation 2 2 8 5" xfId="22624"/>
    <cellStyle name="Calculation 2 2 8 6" xfId="23050"/>
    <cellStyle name="Calculation 2 2 9" xfId="759"/>
    <cellStyle name="Calculation 2 2 9 2" xfId="22367"/>
    <cellStyle name="Calculation 2 2 9 3" xfId="22451"/>
    <cellStyle name="Calculation 2 2 9 4" xfId="22537"/>
    <cellStyle name="Calculation 2 2 9 5" xfId="22623"/>
    <cellStyle name="Calculation 2 2 9 6" xfId="23049"/>
    <cellStyle name="Calculation 2 20" xfId="22664"/>
    <cellStyle name="Calculation 2 21" xfId="23091"/>
    <cellStyle name="Calculation 2 3" xfId="760"/>
    <cellStyle name="Calculation 2 3 2" xfId="761"/>
    <cellStyle name="Calculation 2 3 2 2" xfId="22366"/>
    <cellStyle name="Calculation 2 3 2 3" xfId="22450"/>
    <cellStyle name="Calculation 2 3 2 4" xfId="22536"/>
    <cellStyle name="Calculation 2 3 2 5" xfId="22622"/>
    <cellStyle name="Calculation 2 3 2 6" xfId="23048"/>
    <cellStyle name="Calculation 2 3 3" xfId="762"/>
    <cellStyle name="Calculation 2 3 3 2" xfId="22365"/>
    <cellStyle name="Calculation 2 3 3 3" xfId="22449"/>
    <cellStyle name="Calculation 2 3 3 4" xfId="22535"/>
    <cellStyle name="Calculation 2 3 3 5" xfId="22621"/>
    <cellStyle name="Calculation 2 3 3 6" xfId="23047"/>
    <cellStyle name="Calculation 2 3 4" xfId="763"/>
    <cellStyle name="Calculation 2 3 4 2" xfId="22364"/>
    <cellStyle name="Calculation 2 3 4 3" xfId="22448"/>
    <cellStyle name="Calculation 2 3 4 4" xfId="22534"/>
    <cellStyle name="Calculation 2 3 4 5" xfId="22620"/>
    <cellStyle name="Calculation 2 3 4 6" xfId="23046"/>
    <cellStyle name="Calculation 2 3 5" xfId="764"/>
    <cellStyle name="Calculation 2 3 5 2" xfId="22363"/>
    <cellStyle name="Calculation 2 3 5 3" xfId="22447"/>
    <cellStyle name="Calculation 2 3 5 4" xfId="22533"/>
    <cellStyle name="Calculation 2 3 5 5" xfId="22619"/>
    <cellStyle name="Calculation 2 3 5 6" xfId="23045"/>
    <cellStyle name="Calculation 2 4" xfId="765"/>
    <cellStyle name="Calculation 2 4 2" xfId="766"/>
    <cellStyle name="Calculation 2 4 2 2" xfId="22362"/>
    <cellStyle name="Calculation 2 4 2 3" xfId="22446"/>
    <cellStyle name="Calculation 2 4 2 4" xfId="22532"/>
    <cellStyle name="Calculation 2 4 2 5" xfId="22618"/>
    <cellStyle name="Calculation 2 4 2 6" xfId="23044"/>
    <cellStyle name="Calculation 2 4 3" xfId="767"/>
    <cellStyle name="Calculation 2 4 3 2" xfId="22361"/>
    <cellStyle name="Calculation 2 4 3 3" xfId="22445"/>
    <cellStyle name="Calculation 2 4 3 4" xfId="22531"/>
    <cellStyle name="Calculation 2 4 3 5" xfId="22617"/>
    <cellStyle name="Calculation 2 4 3 6" xfId="23043"/>
    <cellStyle name="Calculation 2 4 4" xfId="768"/>
    <cellStyle name="Calculation 2 4 4 2" xfId="22360"/>
    <cellStyle name="Calculation 2 4 4 3" xfId="22444"/>
    <cellStyle name="Calculation 2 4 4 4" xfId="22530"/>
    <cellStyle name="Calculation 2 4 4 5" xfId="22616"/>
    <cellStyle name="Calculation 2 4 4 6" xfId="23042"/>
    <cellStyle name="Calculation 2 4 5" xfId="769"/>
    <cellStyle name="Calculation 2 4 5 2" xfId="22359"/>
    <cellStyle name="Calculation 2 4 5 3" xfId="22443"/>
    <cellStyle name="Calculation 2 4 5 4" xfId="22529"/>
    <cellStyle name="Calculation 2 4 5 5" xfId="22615"/>
    <cellStyle name="Calculation 2 4 5 6" xfId="23041"/>
    <cellStyle name="Calculation 2 5" xfId="770"/>
    <cellStyle name="Calculation 2 5 2" xfId="771"/>
    <cellStyle name="Calculation 2 5 2 2" xfId="22358"/>
    <cellStyle name="Calculation 2 5 2 3" xfId="22442"/>
    <cellStyle name="Calculation 2 5 2 4" xfId="22528"/>
    <cellStyle name="Calculation 2 5 2 5" xfId="22614"/>
    <cellStyle name="Calculation 2 5 2 6" xfId="23040"/>
    <cellStyle name="Calculation 2 5 3" xfId="772"/>
    <cellStyle name="Calculation 2 5 3 2" xfId="22357"/>
    <cellStyle name="Calculation 2 5 3 3" xfId="22441"/>
    <cellStyle name="Calculation 2 5 3 4" xfId="22527"/>
    <cellStyle name="Calculation 2 5 3 5" xfId="22613"/>
    <cellStyle name="Calculation 2 5 3 6" xfId="23039"/>
    <cellStyle name="Calculation 2 5 4" xfId="773"/>
    <cellStyle name="Calculation 2 5 4 2" xfId="22356"/>
    <cellStyle name="Calculation 2 5 4 3" xfId="22440"/>
    <cellStyle name="Calculation 2 5 4 4" xfId="22526"/>
    <cellStyle name="Calculation 2 5 4 5" xfId="22612"/>
    <cellStyle name="Calculation 2 5 4 6" xfId="23038"/>
    <cellStyle name="Calculation 2 5 5" xfId="774"/>
    <cellStyle name="Calculation 2 5 5 2" xfId="22355"/>
    <cellStyle name="Calculation 2 5 5 3" xfId="22439"/>
    <cellStyle name="Calculation 2 5 5 4" xfId="22525"/>
    <cellStyle name="Calculation 2 5 5 5" xfId="22611"/>
    <cellStyle name="Calculation 2 5 5 6" xfId="23037"/>
    <cellStyle name="Calculation 2 6" xfId="775"/>
    <cellStyle name="Calculation 2 6 2" xfId="776"/>
    <cellStyle name="Calculation 2 6 2 2" xfId="22354"/>
    <cellStyle name="Calculation 2 6 2 3" xfId="22438"/>
    <cellStyle name="Calculation 2 6 2 4" xfId="22524"/>
    <cellStyle name="Calculation 2 6 2 5" xfId="22610"/>
    <cellStyle name="Calculation 2 6 2 6" xfId="23036"/>
    <cellStyle name="Calculation 2 6 3" xfId="777"/>
    <cellStyle name="Calculation 2 6 3 2" xfId="22353"/>
    <cellStyle name="Calculation 2 6 3 3" xfId="22437"/>
    <cellStyle name="Calculation 2 6 3 4" xfId="22523"/>
    <cellStyle name="Calculation 2 6 3 5" xfId="22609"/>
    <cellStyle name="Calculation 2 6 3 6" xfId="23035"/>
    <cellStyle name="Calculation 2 6 4" xfId="778"/>
    <cellStyle name="Calculation 2 6 4 2" xfId="22352"/>
    <cellStyle name="Calculation 2 6 4 3" xfId="22436"/>
    <cellStyle name="Calculation 2 6 4 4" xfId="22522"/>
    <cellStyle name="Calculation 2 6 4 5" xfId="22608"/>
    <cellStyle name="Calculation 2 6 4 6" xfId="23034"/>
    <cellStyle name="Calculation 2 6 5" xfId="779"/>
    <cellStyle name="Calculation 2 6 5 2" xfId="22351"/>
    <cellStyle name="Calculation 2 6 5 3" xfId="22435"/>
    <cellStyle name="Calculation 2 6 5 4" xfId="22521"/>
    <cellStyle name="Calculation 2 6 5 5" xfId="22607"/>
    <cellStyle name="Calculation 2 6 5 6" xfId="23033"/>
    <cellStyle name="Calculation 2 7" xfId="780"/>
    <cellStyle name="Calculation 2 7 2" xfId="781"/>
    <cellStyle name="Calculation 2 7 2 2" xfId="22350"/>
    <cellStyle name="Calculation 2 7 2 3" xfId="22434"/>
    <cellStyle name="Calculation 2 7 2 4" xfId="22520"/>
    <cellStyle name="Calculation 2 7 2 5" xfId="22606"/>
    <cellStyle name="Calculation 2 7 2 6" xfId="23032"/>
    <cellStyle name="Calculation 2 7 3" xfId="782"/>
    <cellStyle name="Calculation 2 7 3 2" xfId="22349"/>
    <cellStyle name="Calculation 2 7 3 3" xfId="22433"/>
    <cellStyle name="Calculation 2 7 3 4" xfId="22519"/>
    <cellStyle name="Calculation 2 7 3 5" xfId="22605"/>
    <cellStyle name="Calculation 2 7 3 6" xfId="23031"/>
    <cellStyle name="Calculation 2 7 4" xfId="783"/>
    <cellStyle name="Calculation 2 7 4 2" xfId="22348"/>
    <cellStyle name="Calculation 2 7 4 3" xfId="22432"/>
    <cellStyle name="Calculation 2 7 4 4" xfId="22518"/>
    <cellStyle name="Calculation 2 7 4 5" xfId="22604"/>
    <cellStyle name="Calculation 2 7 4 6" xfId="23030"/>
    <cellStyle name="Calculation 2 7 5" xfId="784"/>
    <cellStyle name="Calculation 2 7 5 2" xfId="22347"/>
    <cellStyle name="Calculation 2 7 5 3" xfId="22431"/>
    <cellStyle name="Calculation 2 7 5 4" xfId="22517"/>
    <cellStyle name="Calculation 2 7 5 5" xfId="22603"/>
    <cellStyle name="Calculation 2 7 5 6" xfId="23029"/>
    <cellStyle name="Calculation 2 8" xfId="785"/>
    <cellStyle name="Calculation 2 8 2" xfId="786"/>
    <cellStyle name="Calculation 2 8 2 2" xfId="22346"/>
    <cellStyle name="Calculation 2 8 2 3" xfId="22430"/>
    <cellStyle name="Calculation 2 8 2 4" xfId="22516"/>
    <cellStyle name="Calculation 2 8 2 5" xfId="22602"/>
    <cellStyle name="Calculation 2 8 2 6" xfId="23028"/>
    <cellStyle name="Calculation 2 8 3" xfId="787"/>
    <cellStyle name="Calculation 2 8 3 2" xfId="22345"/>
    <cellStyle name="Calculation 2 8 3 3" xfId="22429"/>
    <cellStyle name="Calculation 2 8 3 4" xfId="22515"/>
    <cellStyle name="Calculation 2 8 3 5" xfId="22601"/>
    <cellStyle name="Calculation 2 8 3 6" xfId="23027"/>
    <cellStyle name="Calculation 2 8 4" xfId="788"/>
    <cellStyle name="Calculation 2 8 4 2" xfId="22344"/>
    <cellStyle name="Calculation 2 8 4 3" xfId="22428"/>
    <cellStyle name="Calculation 2 8 4 4" xfId="22514"/>
    <cellStyle name="Calculation 2 8 4 5" xfId="22600"/>
    <cellStyle name="Calculation 2 8 4 6" xfId="23026"/>
    <cellStyle name="Calculation 2 8 5" xfId="789"/>
    <cellStyle name="Calculation 2 8 5 2" xfId="22343"/>
    <cellStyle name="Calculation 2 8 5 3" xfId="22427"/>
    <cellStyle name="Calculation 2 8 5 4" xfId="22513"/>
    <cellStyle name="Calculation 2 8 5 5" xfId="22599"/>
    <cellStyle name="Calculation 2 8 5 6" xfId="23025"/>
    <cellStyle name="Calculation 2 9" xfId="790"/>
    <cellStyle name="Calculation 2 9 2" xfId="791"/>
    <cellStyle name="Calculation 2 9 2 2" xfId="22342"/>
    <cellStyle name="Calculation 2 9 2 3" xfId="22426"/>
    <cellStyle name="Calculation 2 9 2 4" xfId="22512"/>
    <cellStyle name="Calculation 2 9 2 5" xfId="22598"/>
    <cellStyle name="Calculation 2 9 2 6" xfId="23024"/>
    <cellStyle name="Calculation 2 9 3" xfId="792"/>
    <cellStyle name="Calculation 2 9 3 2" xfId="22341"/>
    <cellStyle name="Calculation 2 9 3 3" xfId="22425"/>
    <cellStyle name="Calculation 2 9 3 4" xfId="22511"/>
    <cellStyle name="Calculation 2 9 3 5" xfId="22597"/>
    <cellStyle name="Calculation 2 9 3 6" xfId="23023"/>
    <cellStyle name="Calculation 2 9 4" xfId="793"/>
    <cellStyle name="Calculation 2 9 4 2" xfId="22340"/>
    <cellStyle name="Calculation 2 9 4 3" xfId="22424"/>
    <cellStyle name="Calculation 2 9 4 4" xfId="22510"/>
    <cellStyle name="Calculation 2 9 4 5" xfId="22596"/>
    <cellStyle name="Calculation 2 9 4 6" xfId="23022"/>
    <cellStyle name="Calculation 2 9 5" xfId="794"/>
    <cellStyle name="Calculation 2 9 5 2" xfId="22339"/>
    <cellStyle name="Calculation 2 9 5 3" xfId="22423"/>
    <cellStyle name="Calculation 2 9 5 4" xfId="22509"/>
    <cellStyle name="Calculation 2 9 5 5" xfId="22595"/>
    <cellStyle name="Calculation 2 9 5 6" xfId="23021"/>
    <cellStyle name="Calculation 3" xfId="795"/>
    <cellStyle name="Calculation 3 2" xfId="796"/>
    <cellStyle name="Calculation 3 2 2" xfId="22337"/>
    <cellStyle name="Calculation 3 2 3" xfId="22421"/>
    <cellStyle name="Calculation 3 2 4" xfId="22507"/>
    <cellStyle name="Calculation 3 2 5" xfId="22593"/>
    <cellStyle name="Calculation 3 2 6" xfId="23019"/>
    <cellStyle name="Calculation 3 3" xfId="797"/>
    <cellStyle name="Calculation 3 3 2" xfId="22336"/>
    <cellStyle name="Calculation 3 3 3" xfId="22420"/>
    <cellStyle name="Calculation 3 3 4" xfId="22506"/>
    <cellStyle name="Calculation 3 3 5" xfId="22592"/>
    <cellStyle name="Calculation 3 3 6" xfId="23018"/>
    <cellStyle name="Calculation 3 4" xfId="22338"/>
    <cellStyle name="Calculation 3 5" xfId="22422"/>
    <cellStyle name="Calculation 3 6" xfId="22508"/>
    <cellStyle name="Calculation 3 7" xfId="22594"/>
    <cellStyle name="Calculation 3 8" xfId="23020"/>
    <cellStyle name="Calculation 4" xfId="798"/>
    <cellStyle name="Calculation 4 2" xfId="799"/>
    <cellStyle name="Calculation 4 2 2" xfId="22334"/>
    <cellStyle name="Calculation 4 2 3" xfId="22418"/>
    <cellStyle name="Calculation 4 2 4" xfId="22504"/>
    <cellStyle name="Calculation 4 2 5" xfId="22590"/>
    <cellStyle name="Calculation 4 2 6" xfId="23016"/>
    <cellStyle name="Calculation 4 3" xfId="800"/>
    <cellStyle name="Calculation 4 3 2" xfId="22333"/>
    <cellStyle name="Calculation 4 3 3" xfId="22417"/>
    <cellStyle name="Calculation 4 3 4" xfId="22503"/>
    <cellStyle name="Calculation 4 3 5" xfId="22589"/>
    <cellStyle name="Calculation 4 3 6" xfId="23015"/>
    <cellStyle name="Calculation 4 4" xfId="22335"/>
    <cellStyle name="Calculation 4 5" xfId="22419"/>
    <cellStyle name="Calculation 4 6" xfId="22505"/>
    <cellStyle name="Calculation 4 7" xfId="22591"/>
    <cellStyle name="Calculation 4 8" xfId="23017"/>
    <cellStyle name="Calculation 5" xfId="801"/>
    <cellStyle name="Calculation 5 2" xfId="802"/>
    <cellStyle name="Calculation 5 2 2" xfId="22331"/>
    <cellStyle name="Calculation 5 2 3" xfId="22415"/>
    <cellStyle name="Calculation 5 2 4" xfId="22501"/>
    <cellStyle name="Calculation 5 2 5" xfId="22587"/>
    <cellStyle name="Calculation 5 2 6" xfId="23013"/>
    <cellStyle name="Calculation 5 3" xfId="803"/>
    <cellStyle name="Calculation 5 3 2" xfId="22330"/>
    <cellStyle name="Calculation 5 3 3" xfId="22414"/>
    <cellStyle name="Calculation 5 3 4" xfId="22500"/>
    <cellStyle name="Calculation 5 3 5" xfId="22586"/>
    <cellStyle name="Calculation 5 3 6" xfId="23012"/>
    <cellStyle name="Calculation 5 4" xfId="22332"/>
    <cellStyle name="Calculation 5 5" xfId="22416"/>
    <cellStyle name="Calculation 5 6" xfId="22502"/>
    <cellStyle name="Calculation 5 7" xfId="22588"/>
    <cellStyle name="Calculation 5 8" xfId="23014"/>
    <cellStyle name="Calculation 6" xfId="804"/>
    <cellStyle name="Calculation 6 2" xfId="805"/>
    <cellStyle name="Calculation 6 2 2" xfId="22328"/>
    <cellStyle name="Calculation 6 2 3" xfId="22412"/>
    <cellStyle name="Calculation 6 2 4" xfId="22498"/>
    <cellStyle name="Calculation 6 2 5" xfId="22584"/>
    <cellStyle name="Calculation 6 2 6" xfId="23010"/>
    <cellStyle name="Calculation 6 3" xfId="806"/>
    <cellStyle name="Calculation 6 3 2" xfId="22327"/>
    <cellStyle name="Calculation 6 3 3" xfId="22411"/>
    <cellStyle name="Calculation 6 3 4" xfId="22497"/>
    <cellStyle name="Calculation 6 3 5" xfId="22583"/>
    <cellStyle name="Calculation 6 3 6" xfId="23009"/>
    <cellStyle name="Calculation 6 4" xfId="22329"/>
    <cellStyle name="Calculation 6 5" xfId="22413"/>
    <cellStyle name="Calculation 6 6" xfId="22499"/>
    <cellStyle name="Calculation 6 7" xfId="22585"/>
    <cellStyle name="Calculation 6 8" xfId="23011"/>
    <cellStyle name="Calculation 7" xfId="807"/>
    <cellStyle name="Calculation 7 2" xfId="22326"/>
    <cellStyle name="Calculation 7 3" xfId="22410"/>
    <cellStyle name="Calculation 7 4" xfId="22496"/>
    <cellStyle name="Calculation 7 5" xfId="22582"/>
    <cellStyle name="Calculation 7 6" xfId="23008"/>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6" builtinId="3"/>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2 2" xfId="22075"/>
    <cellStyle name="Input 2 10 2 3" xfId="22158"/>
    <cellStyle name="Input 2 10 2 4" xfId="22241"/>
    <cellStyle name="Input 2 10 2 5" xfId="22324"/>
    <cellStyle name="Input 2 10 2 6" xfId="23006"/>
    <cellStyle name="Input 2 10 3" xfId="9331"/>
    <cellStyle name="Input 2 10 3 2" xfId="22074"/>
    <cellStyle name="Input 2 10 3 3" xfId="22157"/>
    <cellStyle name="Input 2 10 3 4" xfId="22240"/>
    <cellStyle name="Input 2 10 3 5" xfId="22323"/>
    <cellStyle name="Input 2 10 3 6" xfId="23005"/>
    <cellStyle name="Input 2 10 4" xfId="9332"/>
    <cellStyle name="Input 2 10 4 2" xfId="22073"/>
    <cellStyle name="Input 2 10 4 3" xfId="22156"/>
    <cellStyle name="Input 2 10 4 4" xfId="22239"/>
    <cellStyle name="Input 2 10 4 5" xfId="22322"/>
    <cellStyle name="Input 2 10 4 6" xfId="23004"/>
    <cellStyle name="Input 2 10 5" xfId="9333"/>
    <cellStyle name="Input 2 10 5 2" xfId="22072"/>
    <cellStyle name="Input 2 10 5 3" xfId="22155"/>
    <cellStyle name="Input 2 10 5 4" xfId="22238"/>
    <cellStyle name="Input 2 10 5 5" xfId="22321"/>
    <cellStyle name="Input 2 10 5 6" xfId="23003"/>
    <cellStyle name="Input 2 11" xfId="9334"/>
    <cellStyle name="Input 2 11 10" xfId="23002"/>
    <cellStyle name="Input 2 11 2" xfId="9335"/>
    <cellStyle name="Input 2 11 2 2" xfId="22070"/>
    <cellStyle name="Input 2 11 2 3" xfId="22153"/>
    <cellStyle name="Input 2 11 2 4" xfId="22236"/>
    <cellStyle name="Input 2 11 2 5" xfId="22319"/>
    <cellStyle name="Input 2 11 2 6" xfId="23001"/>
    <cellStyle name="Input 2 11 3" xfId="9336"/>
    <cellStyle name="Input 2 11 3 2" xfId="22069"/>
    <cellStyle name="Input 2 11 3 3" xfId="22495"/>
    <cellStyle name="Input 2 11 3 4" xfId="22235"/>
    <cellStyle name="Input 2 11 3 5" xfId="22318"/>
    <cellStyle name="Input 2 11 3 6" xfId="23000"/>
    <cellStyle name="Input 2 11 4" xfId="9337"/>
    <cellStyle name="Input 2 11 4 2" xfId="22068"/>
    <cellStyle name="Input 2 11 4 3" xfId="22152"/>
    <cellStyle name="Input 2 11 4 4" xfId="22581"/>
    <cellStyle name="Input 2 11 4 5" xfId="22665"/>
    <cellStyle name="Input 2 11 4 6" xfId="22999"/>
    <cellStyle name="Input 2 11 5" xfId="9338"/>
    <cellStyle name="Input 2 11 5 2" xfId="22067"/>
    <cellStyle name="Input 2 11 5 3" xfId="22151"/>
    <cellStyle name="Input 2 11 5 4" xfId="22234"/>
    <cellStyle name="Input 2 11 5 5" xfId="22317"/>
    <cellStyle name="Input 2 11 5 6" xfId="22998"/>
    <cellStyle name="Input 2 11 6" xfId="22071"/>
    <cellStyle name="Input 2 11 7" xfId="22154"/>
    <cellStyle name="Input 2 11 8" xfId="22237"/>
    <cellStyle name="Input 2 11 9" xfId="22320"/>
    <cellStyle name="Input 2 12" xfId="9339"/>
    <cellStyle name="Input 2 12 10" xfId="22997"/>
    <cellStyle name="Input 2 12 2" xfId="9340"/>
    <cellStyle name="Input 2 12 2 2" xfId="22065"/>
    <cellStyle name="Input 2 12 2 3" xfId="22149"/>
    <cellStyle name="Input 2 12 2 4" xfId="22232"/>
    <cellStyle name="Input 2 12 2 5" xfId="22315"/>
    <cellStyle name="Input 2 12 2 6" xfId="22996"/>
    <cellStyle name="Input 2 12 3" xfId="9341"/>
    <cellStyle name="Input 2 12 3 2" xfId="22064"/>
    <cellStyle name="Input 2 12 3 3" xfId="22148"/>
    <cellStyle name="Input 2 12 3 4" xfId="22231"/>
    <cellStyle name="Input 2 12 3 5" xfId="22314"/>
    <cellStyle name="Input 2 12 3 6" xfId="22995"/>
    <cellStyle name="Input 2 12 4" xfId="9342"/>
    <cellStyle name="Input 2 12 4 2" xfId="22063"/>
    <cellStyle name="Input 2 12 4 3" xfId="22147"/>
    <cellStyle name="Input 2 12 4 4" xfId="22230"/>
    <cellStyle name="Input 2 12 4 5" xfId="22313"/>
    <cellStyle name="Input 2 12 4 6" xfId="22994"/>
    <cellStyle name="Input 2 12 5" xfId="9343"/>
    <cellStyle name="Input 2 12 5 2" xfId="22062"/>
    <cellStyle name="Input 2 12 5 3" xfId="22146"/>
    <cellStyle name="Input 2 12 5 4" xfId="22229"/>
    <cellStyle name="Input 2 12 5 5" xfId="22312"/>
    <cellStyle name="Input 2 12 5 6" xfId="22993"/>
    <cellStyle name="Input 2 12 6" xfId="22066"/>
    <cellStyle name="Input 2 12 7" xfId="22150"/>
    <cellStyle name="Input 2 12 8" xfId="22233"/>
    <cellStyle name="Input 2 12 9" xfId="22316"/>
    <cellStyle name="Input 2 13" xfId="9344"/>
    <cellStyle name="Input 2 13 2" xfId="9345"/>
    <cellStyle name="Input 2 13 2 2" xfId="22060"/>
    <cellStyle name="Input 2 13 2 3" xfId="22144"/>
    <cellStyle name="Input 2 13 2 4" xfId="22227"/>
    <cellStyle name="Input 2 13 2 5" xfId="22310"/>
    <cellStyle name="Input 2 13 2 6" xfId="22991"/>
    <cellStyle name="Input 2 13 3" xfId="9346"/>
    <cellStyle name="Input 2 13 3 2" xfId="22059"/>
    <cellStyle name="Input 2 13 3 3" xfId="22143"/>
    <cellStyle name="Input 2 13 3 4" xfId="22226"/>
    <cellStyle name="Input 2 13 3 5" xfId="22309"/>
    <cellStyle name="Input 2 13 3 6" xfId="22990"/>
    <cellStyle name="Input 2 13 4" xfId="9347"/>
    <cellStyle name="Input 2 13 4 2" xfId="22058"/>
    <cellStyle name="Input 2 13 4 3" xfId="22142"/>
    <cellStyle name="Input 2 13 4 4" xfId="22225"/>
    <cellStyle name="Input 2 13 4 5" xfId="22308"/>
    <cellStyle name="Input 2 13 4 6" xfId="22989"/>
    <cellStyle name="Input 2 13 5" xfId="22061"/>
    <cellStyle name="Input 2 13 6" xfId="22145"/>
    <cellStyle name="Input 2 13 7" xfId="22228"/>
    <cellStyle name="Input 2 13 8" xfId="22311"/>
    <cellStyle name="Input 2 13 9" xfId="22992"/>
    <cellStyle name="Input 2 14" xfId="9348"/>
    <cellStyle name="Input 2 14 2" xfId="22057"/>
    <cellStyle name="Input 2 14 3" xfId="22141"/>
    <cellStyle name="Input 2 14 4" xfId="22224"/>
    <cellStyle name="Input 2 14 5" xfId="22307"/>
    <cellStyle name="Input 2 14 6" xfId="22988"/>
    <cellStyle name="Input 2 15" xfId="9349"/>
    <cellStyle name="Input 2 15 2" xfId="22056"/>
    <cellStyle name="Input 2 15 3" xfId="22140"/>
    <cellStyle name="Input 2 15 4" xfId="22223"/>
    <cellStyle name="Input 2 15 5" xfId="22306"/>
    <cellStyle name="Input 2 15 6" xfId="22987"/>
    <cellStyle name="Input 2 16" xfId="9350"/>
    <cellStyle name="Input 2 16 2" xfId="22055"/>
    <cellStyle name="Input 2 16 3" xfId="22139"/>
    <cellStyle name="Input 2 16 4" xfId="22222"/>
    <cellStyle name="Input 2 16 5" xfId="22305"/>
    <cellStyle name="Input 2 16 6" xfId="22986"/>
    <cellStyle name="Input 2 17" xfId="22076"/>
    <cellStyle name="Input 2 18" xfId="22159"/>
    <cellStyle name="Input 2 19" xfId="22242"/>
    <cellStyle name="Input 2 2" xfId="9351"/>
    <cellStyle name="Input 2 2 10" xfId="22054"/>
    <cellStyle name="Input 2 2 11" xfId="22138"/>
    <cellStyle name="Input 2 2 12" xfId="22221"/>
    <cellStyle name="Input 2 2 13" xfId="22304"/>
    <cellStyle name="Input 2 2 14" xfId="22985"/>
    <cellStyle name="Input 2 2 2" xfId="9352"/>
    <cellStyle name="Input 2 2 2 2" xfId="9353"/>
    <cellStyle name="Input 2 2 2 2 2" xfId="22052"/>
    <cellStyle name="Input 2 2 2 2 3" xfId="22136"/>
    <cellStyle name="Input 2 2 2 2 4" xfId="22219"/>
    <cellStyle name="Input 2 2 2 2 5" xfId="22302"/>
    <cellStyle name="Input 2 2 2 2 6" xfId="22983"/>
    <cellStyle name="Input 2 2 2 3" xfId="9354"/>
    <cellStyle name="Input 2 2 2 3 2" xfId="22051"/>
    <cellStyle name="Input 2 2 2 3 3" xfId="22135"/>
    <cellStyle name="Input 2 2 2 3 4" xfId="22218"/>
    <cellStyle name="Input 2 2 2 3 5" xfId="22301"/>
    <cellStyle name="Input 2 2 2 3 6" xfId="22982"/>
    <cellStyle name="Input 2 2 2 4" xfId="9355"/>
    <cellStyle name="Input 2 2 2 4 2" xfId="22050"/>
    <cellStyle name="Input 2 2 2 4 3" xfId="22134"/>
    <cellStyle name="Input 2 2 2 4 4" xfId="22217"/>
    <cellStyle name="Input 2 2 2 4 5" xfId="22300"/>
    <cellStyle name="Input 2 2 2 4 6" xfId="22981"/>
    <cellStyle name="Input 2 2 2 5" xfId="22053"/>
    <cellStyle name="Input 2 2 2 6" xfId="22137"/>
    <cellStyle name="Input 2 2 2 7" xfId="22220"/>
    <cellStyle name="Input 2 2 2 8" xfId="22303"/>
    <cellStyle name="Input 2 2 2 9" xfId="22984"/>
    <cellStyle name="Input 2 2 3" xfId="9356"/>
    <cellStyle name="Input 2 2 3 2" xfId="9357"/>
    <cellStyle name="Input 2 2 3 2 2" xfId="22048"/>
    <cellStyle name="Input 2 2 3 2 3" xfId="22132"/>
    <cellStyle name="Input 2 2 3 2 4" xfId="22215"/>
    <cellStyle name="Input 2 2 3 2 5" xfId="22298"/>
    <cellStyle name="Input 2 2 3 2 6" xfId="22979"/>
    <cellStyle name="Input 2 2 3 3" xfId="9358"/>
    <cellStyle name="Input 2 2 3 3 2" xfId="22047"/>
    <cellStyle name="Input 2 2 3 3 3" xfId="22131"/>
    <cellStyle name="Input 2 2 3 3 4" xfId="22214"/>
    <cellStyle name="Input 2 2 3 3 5" xfId="22297"/>
    <cellStyle name="Input 2 2 3 3 6" xfId="22978"/>
    <cellStyle name="Input 2 2 3 4" xfId="9359"/>
    <cellStyle name="Input 2 2 3 4 2" xfId="22046"/>
    <cellStyle name="Input 2 2 3 4 3" xfId="22130"/>
    <cellStyle name="Input 2 2 3 4 4" xfId="22213"/>
    <cellStyle name="Input 2 2 3 4 5" xfId="22296"/>
    <cellStyle name="Input 2 2 3 4 6" xfId="22977"/>
    <cellStyle name="Input 2 2 3 5" xfId="22049"/>
    <cellStyle name="Input 2 2 3 6" xfId="22133"/>
    <cellStyle name="Input 2 2 3 7" xfId="22216"/>
    <cellStyle name="Input 2 2 3 8" xfId="22299"/>
    <cellStyle name="Input 2 2 3 9" xfId="22980"/>
    <cellStyle name="Input 2 2 4" xfId="9360"/>
    <cellStyle name="Input 2 2 4 2" xfId="9361"/>
    <cellStyle name="Input 2 2 4 2 2" xfId="22044"/>
    <cellStyle name="Input 2 2 4 2 3" xfId="22128"/>
    <cellStyle name="Input 2 2 4 2 4" xfId="22211"/>
    <cellStyle name="Input 2 2 4 2 5" xfId="22294"/>
    <cellStyle name="Input 2 2 4 2 6" xfId="22975"/>
    <cellStyle name="Input 2 2 4 3" xfId="9362"/>
    <cellStyle name="Input 2 2 4 3 2" xfId="22043"/>
    <cellStyle name="Input 2 2 4 3 3" xfId="22127"/>
    <cellStyle name="Input 2 2 4 3 4" xfId="22210"/>
    <cellStyle name="Input 2 2 4 3 5" xfId="22293"/>
    <cellStyle name="Input 2 2 4 3 6" xfId="22974"/>
    <cellStyle name="Input 2 2 4 4" xfId="9363"/>
    <cellStyle name="Input 2 2 4 4 2" xfId="22042"/>
    <cellStyle name="Input 2 2 4 4 3" xfId="22126"/>
    <cellStyle name="Input 2 2 4 4 4" xfId="22209"/>
    <cellStyle name="Input 2 2 4 4 5" xfId="22292"/>
    <cellStyle name="Input 2 2 4 4 6" xfId="22973"/>
    <cellStyle name="Input 2 2 4 5" xfId="22045"/>
    <cellStyle name="Input 2 2 4 6" xfId="22129"/>
    <cellStyle name="Input 2 2 4 7" xfId="22212"/>
    <cellStyle name="Input 2 2 4 8" xfId="22295"/>
    <cellStyle name="Input 2 2 4 9" xfId="22976"/>
    <cellStyle name="Input 2 2 5" xfId="9364"/>
    <cellStyle name="Input 2 2 5 2" xfId="9365"/>
    <cellStyle name="Input 2 2 5 2 2" xfId="22040"/>
    <cellStyle name="Input 2 2 5 2 3" xfId="22124"/>
    <cellStyle name="Input 2 2 5 2 4" xfId="22207"/>
    <cellStyle name="Input 2 2 5 2 5" xfId="22290"/>
    <cellStyle name="Input 2 2 5 2 6" xfId="22971"/>
    <cellStyle name="Input 2 2 5 3" xfId="9366"/>
    <cellStyle name="Input 2 2 5 3 2" xfId="22039"/>
    <cellStyle name="Input 2 2 5 3 3" xfId="22123"/>
    <cellStyle name="Input 2 2 5 3 4" xfId="22206"/>
    <cellStyle name="Input 2 2 5 3 5" xfId="22289"/>
    <cellStyle name="Input 2 2 5 3 6" xfId="22970"/>
    <cellStyle name="Input 2 2 5 4" xfId="9367"/>
    <cellStyle name="Input 2 2 5 4 2" xfId="22038"/>
    <cellStyle name="Input 2 2 5 4 3" xfId="22122"/>
    <cellStyle name="Input 2 2 5 4 4" xfId="22205"/>
    <cellStyle name="Input 2 2 5 4 5" xfId="22288"/>
    <cellStyle name="Input 2 2 5 4 6" xfId="22969"/>
    <cellStyle name="Input 2 2 5 5" xfId="22041"/>
    <cellStyle name="Input 2 2 5 6" xfId="22125"/>
    <cellStyle name="Input 2 2 5 7" xfId="22208"/>
    <cellStyle name="Input 2 2 5 8" xfId="22291"/>
    <cellStyle name="Input 2 2 5 9" xfId="22972"/>
    <cellStyle name="Input 2 2 6" xfId="9368"/>
    <cellStyle name="Input 2 2 6 2" xfId="22037"/>
    <cellStyle name="Input 2 2 6 3" xfId="22121"/>
    <cellStyle name="Input 2 2 6 4" xfId="22204"/>
    <cellStyle name="Input 2 2 6 5" xfId="22287"/>
    <cellStyle name="Input 2 2 6 6" xfId="22968"/>
    <cellStyle name="Input 2 2 7" xfId="9369"/>
    <cellStyle name="Input 2 2 7 2" xfId="22036"/>
    <cellStyle name="Input 2 2 7 3" xfId="22120"/>
    <cellStyle name="Input 2 2 7 4" xfId="22203"/>
    <cellStyle name="Input 2 2 7 5" xfId="22286"/>
    <cellStyle name="Input 2 2 7 6" xfId="22967"/>
    <cellStyle name="Input 2 2 8" xfId="9370"/>
    <cellStyle name="Input 2 2 8 2" xfId="22035"/>
    <cellStyle name="Input 2 2 8 3" xfId="22119"/>
    <cellStyle name="Input 2 2 8 4" xfId="22202"/>
    <cellStyle name="Input 2 2 8 5" xfId="22285"/>
    <cellStyle name="Input 2 2 8 6" xfId="22966"/>
    <cellStyle name="Input 2 2 9" xfId="9371"/>
    <cellStyle name="Input 2 2 9 2" xfId="22034"/>
    <cellStyle name="Input 2 2 9 3" xfId="22118"/>
    <cellStyle name="Input 2 2 9 4" xfId="22201"/>
    <cellStyle name="Input 2 2 9 5" xfId="22284"/>
    <cellStyle name="Input 2 2 9 6" xfId="22965"/>
    <cellStyle name="Input 2 20" xfId="22325"/>
    <cellStyle name="Input 2 21" xfId="23007"/>
    <cellStyle name="Input 2 3" xfId="9372"/>
    <cellStyle name="Input 2 3 2" xfId="9373"/>
    <cellStyle name="Input 2 3 2 2" xfId="22033"/>
    <cellStyle name="Input 2 3 2 3" xfId="22117"/>
    <cellStyle name="Input 2 3 2 4" xfId="22200"/>
    <cellStyle name="Input 2 3 2 5" xfId="22283"/>
    <cellStyle name="Input 2 3 2 6" xfId="22964"/>
    <cellStyle name="Input 2 3 3" xfId="9374"/>
    <cellStyle name="Input 2 3 3 2" xfId="22032"/>
    <cellStyle name="Input 2 3 3 3" xfId="22116"/>
    <cellStyle name="Input 2 3 3 4" xfId="22199"/>
    <cellStyle name="Input 2 3 3 5" xfId="22282"/>
    <cellStyle name="Input 2 3 3 6" xfId="22963"/>
    <cellStyle name="Input 2 3 4" xfId="9375"/>
    <cellStyle name="Input 2 3 4 2" xfId="22031"/>
    <cellStyle name="Input 2 3 4 3" xfId="22115"/>
    <cellStyle name="Input 2 3 4 4" xfId="22198"/>
    <cellStyle name="Input 2 3 4 5" xfId="22281"/>
    <cellStyle name="Input 2 3 4 6" xfId="22962"/>
    <cellStyle name="Input 2 3 5" xfId="9376"/>
    <cellStyle name="Input 2 3 5 2" xfId="22030"/>
    <cellStyle name="Input 2 3 5 3" xfId="22114"/>
    <cellStyle name="Input 2 3 5 4" xfId="22197"/>
    <cellStyle name="Input 2 3 5 5" xfId="22280"/>
    <cellStyle name="Input 2 3 5 6" xfId="22961"/>
    <cellStyle name="Input 2 4" xfId="9377"/>
    <cellStyle name="Input 2 4 2" xfId="9378"/>
    <cellStyle name="Input 2 4 2 2" xfId="22029"/>
    <cellStyle name="Input 2 4 2 3" xfId="22113"/>
    <cellStyle name="Input 2 4 2 4" xfId="22196"/>
    <cellStyle name="Input 2 4 2 5" xfId="22279"/>
    <cellStyle name="Input 2 4 2 6" xfId="22960"/>
    <cellStyle name="Input 2 4 3" xfId="9379"/>
    <cellStyle name="Input 2 4 3 2" xfId="22028"/>
    <cellStyle name="Input 2 4 3 3" xfId="22112"/>
    <cellStyle name="Input 2 4 3 4" xfId="22195"/>
    <cellStyle name="Input 2 4 3 5" xfId="22278"/>
    <cellStyle name="Input 2 4 3 6" xfId="22959"/>
    <cellStyle name="Input 2 4 4" xfId="9380"/>
    <cellStyle name="Input 2 4 4 2" xfId="22027"/>
    <cellStyle name="Input 2 4 4 3" xfId="22111"/>
    <cellStyle name="Input 2 4 4 4" xfId="22194"/>
    <cellStyle name="Input 2 4 4 5" xfId="22277"/>
    <cellStyle name="Input 2 4 4 6" xfId="22958"/>
    <cellStyle name="Input 2 4 5" xfId="9381"/>
    <cellStyle name="Input 2 4 5 2" xfId="22026"/>
    <cellStyle name="Input 2 4 5 3" xfId="22110"/>
    <cellStyle name="Input 2 4 5 4" xfId="22193"/>
    <cellStyle name="Input 2 4 5 5" xfId="22276"/>
    <cellStyle name="Input 2 4 5 6" xfId="22957"/>
    <cellStyle name="Input 2 5" xfId="9382"/>
    <cellStyle name="Input 2 5 2" xfId="9383"/>
    <cellStyle name="Input 2 5 2 2" xfId="22025"/>
    <cellStyle name="Input 2 5 2 3" xfId="22109"/>
    <cellStyle name="Input 2 5 2 4" xfId="22192"/>
    <cellStyle name="Input 2 5 2 5" xfId="22275"/>
    <cellStyle name="Input 2 5 2 6" xfId="22956"/>
    <cellStyle name="Input 2 5 3" xfId="9384"/>
    <cellStyle name="Input 2 5 3 2" xfId="22024"/>
    <cellStyle name="Input 2 5 3 3" xfId="22108"/>
    <cellStyle name="Input 2 5 3 4" xfId="22191"/>
    <cellStyle name="Input 2 5 3 5" xfId="22274"/>
    <cellStyle name="Input 2 5 3 6" xfId="22955"/>
    <cellStyle name="Input 2 5 4" xfId="9385"/>
    <cellStyle name="Input 2 5 4 2" xfId="22023"/>
    <cellStyle name="Input 2 5 4 3" xfId="22107"/>
    <cellStyle name="Input 2 5 4 4" xfId="22190"/>
    <cellStyle name="Input 2 5 4 5" xfId="22273"/>
    <cellStyle name="Input 2 5 4 6" xfId="22954"/>
    <cellStyle name="Input 2 5 5" xfId="9386"/>
    <cellStyle name="Input 2 5 5 2" xfId="22022"/>
    <cellStyle name="Input 2 5 5 3" xfId="22106"/>
    <cellStyle name="Input 2 5 5 4" xfId="22189"/>
    <cellStyle name="Input 2 5 5 5" xfId="22272"/>
    <cellStyle name="Input 2 5 5 6" xfId="22953"/>
    <cellStyle name="Input 2 6" xfId="9387"/>
    <cellStyle name="Input 2 6 2" xfId="9388"/>
    <cellStyle name="Input 2 6 2 2" xfId="22021"/>
    <cellStyle name="Input 2 6 2 3" xfId="22105"/>
    <cellStyle name="Input 2 6 2 4" xfId="22188"/>
    <cellStyle name="Input 2 6 2 5" xfId="22271"/>
    <cellStyle name="Input 2 6 2 6" xfId="22952"/>
    <cellStyle name="Input 2 6 3" xfId="9389"/>
    <cellStyle name="Input 2 6 3 2" xfId="22020"/>
    <cellStyle name="Input 2 6 3 3" xfId="22104"/>
    <cellStyle name="Input 2 6 3 4" xfId="22187"/>
    <cellStyle name="Input 2 6 3 5" xfId="22270"/>
    <cellStyle name="Input 2 6 3 6" xfId="22951"/>
    <cellStyle name="Input 2 6 4" xfId="9390"/>
    <cellStyle name="Input 2 6 4 2" xfId="22019"/>
    <cellStyle name="Input 2 6 4 3" xfId="22103"/>
    <cellStyle name="Input 2 6 4 4" xfId="22186"/>
    <cellStyle name="Input 2 6 4 5" xfId="22269"/>
    <cellStyle name="Input 2 6 4 6" xfId="22950"/>
    <cellStyle name="Input 2 6 5" xfId="9391"/>
    <cellStyle name="Input 2 6 5 2" xfId="22018"/>
    <cellStyle name="Input 2 6 5 3" xfId="22102"/>
    <cellStyle name="Input 2 6 5 4" xfId="22185"/>
    <cellStyle name="Input 2 6 5 5" xfId="22268"/>
    <cellStyle name="Input 2 6 5 6" xfId="22949"/>
    <cellStyle name="Input 2 7" xfId="9392"/>
    <cellStyle name="Input 2 7 2" xfId="9393"/>
    <cellStyle name="Input 2 7 2 2" xfId="22017"/>
    <cellStyle name="Input 2 7 2 3" xfId="22101"/>
    <cellStyle name="Input 2 7 2 4" xfId="22184"/>
    <cellStyle name="Input 2 7 2 5" xfId="22267"/>
    <cellStyle name="Input 2 7 2 6" xfId="22948"/>
    <cellStyle name="Input 2 7 3" xfId="9394"/>
    <cellStyle name="Input 2 7 3 2" xfId="22016"/>
    <cellStyle name="Input 2 7 3 3" xfId="22100"/>
    <cellStyle name="Input 2 7 3 4" xfId="22183"/>
    <cellStyle name="Input 2 7 3 5" xfId="22266"/>
    <cellStyle name="Input 2 7 3 6" xfId="22947"/>
    <cellStyle name="Input 2 7 4" xfId="9395"/>
    <cellStyle name="Input 2 7 4 2" xfId="22015"/>
    <cellStyle name="Input 2 7 4 3" xfId="22099"/>
    <cellStyle name="Input 2 7 4 4" xfId="22182"/>
    <cellStyle name="Input 2 7 4 5" xfId="22265"/>
    <cellStyle name="Input 2 7 4 6" xfId="22946"/>
    <cellStyle name="Input 2 7 5" xfId="9396"/>
    <cellStyle name="Input 2 7 5 2" xfId="22014"/>
    <cellStyle name="Input 2 7 5 3" xfId="22098"/>
    <cellStyle name="Input 2 7 5 4" xfId="22181"/>
    <cellStyle name="Input 2 7 5 5" xfId="22264"/>
    <cellStyle name="Input 2 7 5 6" xfId="22945"/>
    <cellStyle name="Input 2 8" xfId="9397"/>
    <cellStyle name="Input 2 8 2" xfId="9398"/>
    <cellStyle name="Input 2 8 2 2" xfId="22013"/>
    <cellStyle name="Input 2 8 2 3" xfId="22097"/>
    <cellStyle name="Input 2 8 2 4" xfId="22180"/>
    <cellStyle name="Input 2 8 2 5" xfId="22263"/>
    <cellStyle name="Input 2 8 2 6" xfId="22944"/>
    <cellStyle name="Input 2 8 3" xfId="9399"/>
    <cellStyle name="Input 2 8 3 2" xfId="22012"/>
    <cellStyle name="Input 2 8 3 3" xfId="22096"/>
    <cellStyle name="Input 2 8 3 4" xfId="22179"/>
    <cellStyle name="Input 2 8 3 5" xfId="22262"/>
    <cellStyle name="Input 2 8 3 6" xfId="22943"/>
    <cellStyle name="Input 2 8 4" xfId="9400"/>
    <cellStyle name="Input 2 8 4 2" xfId="22011"/>
    <cellStyle name="Input 2 8 4 3" xfId="22095"/>
    <cellStyle name="Input 2 8 4 4" xfId="22178"/>
    <cellStyle name="Input 2 8 4 5" xfId="22261"/>
    <cellStyle name="Input 2 8 4 6" xfId="22942"/>
    <cellStyle name="Input 2 8 5" xfId="9401"/>
    <cellStyle name="Input 2 8 5 2" xfId="22010"/>
    <cellStyle name="Input 2 8 5 3" xfId="22094"/>
    <cellStyle name="Input 2 8 5 4" xfId="22177"/>
    <cellStyle name="Input 2 8 5 5" xfId="22260"/>
    <cellStyle name="Input 2 8 5 6" xfId="22941"/>
    <cellStyle name="Input 2 9" xfId="9402"/>
    <cellStyle name="Input 2 9 2" xfId="9403"/>
    <cellStyle name="Input 2 9 2 2" xfId="22009"/>
    <cellStyle name="Input 2 9 2 3" xfId="22093"/>
    <cellStyle name="Input 2 9 2 4" xfId="22176"/>
    <cellStyle name="Input 2 9 2 5" xfId="22259"/>
    <cellStyle name="Input 2 9 2 6" xfId="22940"/>
    <cellStyle name="Input 2 9 3" xfId="9404"/>
    <cellStyle name="Input 2 9 3 2" xfId="22008"/>
    <cellStyle name="Input 2 9 3 3" xfId="22092"/>
    <cellStyle name="Input 2 9 3 4" xfId="22175"/>
    <cellStyle name="Input 2 9 3 5" xfId="22258"/>
    <cellStyle name="Input 2 9 3 6" xfId="22939"/>
    <cellStyle name="Input 2 9 4" xfId="9405"/>
    <cellStyle name="Input 2 9 4 2" xfId="22007"/>
    <cellStyle name="Input 2 9 4 3" xfId="22091"/>
    <cellStyle name="Input 2 9 4 4" xfId="22174"/>
    <cellStyle name="Input 2 9 4 5" xfId="22257"/>
    <cellStyle name="Input 2 9 4 6" xfId="22938"/>
    <cellStyle name="Input 2 9 5" xfId="9406"/>
    <cellStyle name="Input 2 9 5 2" xfId="22006"/>
    <cellStyle name="Input 2 9 5 3" xfId="22090"/>
    <cellStyle name="Input 2 9 5 4" xfId="22173"/>
    <cellStyle name="Input 2 9 5 5" xfId="22256"/>
    <cellStyle name="Input 2 9 5 6" xfId="22937"/>
    <cellStyle name="Input 3" xfId="9407"/>
    <cellStyle name="Input 3 2" xfId="9408"/>
    <cellStyle name="Input 3 2 2" xfId="22004"/>
    <cellStyle name="Input 3 2 3" xfId="22088"/>
    <cellStyle name="Input 3 2 4" xfId="22171"/>
    <cellStyle name="Input 3 2 5" xfId="22254"/>
    <cellStyle name="Input 3 2 6" xfId="22935"/>
    <cellStyle name="Input 3 3" xfId="9409"/>
    <cellStyle name="Input 3 3 2" xfId="22003"/>
    <cellStyle name="Input 3 3 3" xfId="22087"/>
    <cellStyle name="Input 3 3 4" xfId="22170"/>
    <cellStyle name="Input 3 3 5" xfId="22253"/>
    <cellStyle name="Input 3 3 6" xfId="22934"/>
    <cellStyle name="Input 3 4" xfId="22005"/>
    <cellStyle name="Input 3 5" xfId="22089"/>
    <cellStyle name="Input 3 6" xfId="22172"/>
    <cellStyle name="Input 3 7" xfId="22255"/>
    <cellStyle name="Input 3 8" xfId="22936"/>
    <cellStyle name="Input 4" xfId="9410"/>
    <cellStyle name="Input 4 2" xfId="9411"/>
    <cellStyle name="Input 4 2 2" xfId="22001"/>
    <cellStyle name="Input 4 2 3" xfId="22085"/>
    <cellStyle name="Input 4 2 4" xfId="22168"/>
    <cellStyle name="Input 4 2 5" xfId="22251"/>
    <cellStyle name="Input 4 2 6" xfId="22932"/>
    <cellStyle name="Input 4 3" xfId="9412"/>
    <cellStyle name="Input 4 3 2" xfId="22000"/>
    <cellStyle name="Input 4 3 3" xfId="22084"/>
    <cellStyle name="Input 4 3 4" xfId="22167"/>
    <cellStyle name="Input 4 3 5" xfId="22250"/>
    <cellStyle name="Input 4 3 6" xfId="22931"/>
    <cellStyle name="Input 4 4" xfId="22002"/>
    <cellStyle name="Input 4 5" xfId="22086"/>
    <cellStyle name="Input 4 6" xfId="22169"/>
    <cellStyle name="Input 4 7" xfId="22252"/>
    <cellStyle name="Input 4 8" xfId="22933"/>
    <cellStyle name="Input 5" xfId="9413"/>
    <cellStyle name="Input 5 2" xfId="9414"/>
    <cellStyle name="Input 5 2 2" xfId="21998"/>
    <cellStyle name="Input 5 2 3" xfId="22082"/>
    <cellStyle name="Input 5 2 4" xfId="22165"/>
    <cellStyle name="Input 5 2 5" xfId="22248"/>
    <cellStyle name="Input 5 2 6" xfId="22929"/>
    <cellStyle name="Input 5 3" xfId="9415"/>
    <cellStyle name="Input 5 3 2" xfId="21997"/>
    <cellStyle name="Input 5 3 3" xfId="22081"/>
    <cellStyle name="Input 5 3 4" xfId="22164"/>
    <cellStyle name="Input 5 3 5" xfId="22247"/>
    <cellStyle name="Input 5 3 6" xfId="22928"/>
    <cellStyle name="Input 5 4" xfId="21999"/>
    <cellStyle name="Input 5 5" xfId="22083"/>
    <cellStyle name="Input 5 6" xfId="22166"/>
    <cellStyle name="Input 5 7" xfId="22249"/>
    <cellStyle name="Input 5 8" xfId="22930"/>
    <cellStyle name="Input 6" xfId="9416"/>
    <cellStyle name="Input 6 2" xfId="9417"/>
    <cellStyle name="Input 6 2 2" xfId="21995"/>
    <cellStyle name="Input 6 2 3" xfId="22079"/>
    <cellStyle name="Input 6 2 4" xfId="22162"/>
    <cellStyle name="Input 6 2 5" xfId="22245"/>
    <cellStyle name="Input 6 2 6" xfId="22926"/>
    <cellStyle name="Input 6 3" xfId="9418"/>
    <cellStyle name="Input 6 3 2" xfId="21994"/>
    <cellStyle name="Input 6 3 3" xfId="22078"/>
    <cellStyle name="Input 6 3 4" xfId="22161"/>
    <cellStyle name="Input 6 3 5" xfId="22244"/>
    <cellStyle name="Input 6 3 6" xfId="22925"/>
    <cellStyle name="Input 6 4" xfId="21996"/>
    <cellStyle name="Input 6 5" xfId="22080"/>
    <cellStyle name="Input 6 6" xfId="22163"/>
    <cellStyle name="Input 6 7" xfId="22246"/>
    <cellStyle name="Input 6 8" xfId="22927"/>
    <cellStyle name="Input 7" xfId="9419"/>
    <cellStyle name="Input 7 2" xfId="21993"/>
    <cellStyle name="Input 7 3" xfId="22077"/>
    <cellStyle name="Input 7 4" xfId="22160"/>
    <cellStyle name="Input 7 5" xfId="22243"/>
    <cellStyle name="Input 7 6" xfId="22924"/>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10" xfId="23093"/>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2 4" xfId="23092"/>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3 2" xfId="20957"/>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2 9" xfId="20961"/>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2 2 2" xfId="20958"/>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6 2 2" xfId="20959"/>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3 2 2" xfId="20960"/>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2 2" xfId="21443"/>
    <cellStyle name="Note 2 10 2 3" xfId="21644"/>
    <cellStyle name="Note 2 10 2 4" xfId="21817"/>
    <cellStyle name="Note 2 10 2 5" xfId="21991"/>
    <cellStyle name="Note 2 10 2 6" xfId="22922"/>
    <cellStyle name="Note 2 10 3" xfId="20381"/>
    <cellStyle name="Note 2 10 3 2" xfId="21442"/>
    <cellStyle name="Note 2 10 3 3" xfId="21643"/>
    <cellStyle name="Note 2 10 3 4" xfId="21816"/>
    <cellStyle name="Note 2 10 3 5" xfId="21990"/>
    <cellStyle name="Note 2 10 3 6" xfId="22921"/>
    <cellStyle name="Note 2 10 4" xfId="20382"/>
    <cellStyle name="Note 2 10 4 2" xfId="21441"/>
    <cellStyle name="Note 2 10 4 3" xfId="21642"/>
    <cellStyle name="Note 2 10 4 4" xfId="21815"/>
    <cellStyle name="Note 2 10 4 5" xfId="21989"/>
    <cellStyle name="Note 2 10 4 6" xfId="22920"/>
    <cellStyle name="Note 2 10 5" xfId="20383"/>
    <cellStyle name="Note 2 10 5 2" xfId="21440"/>
    <cellStyle name="Note 2 10 5 3" xfId="21641"/>
    <cellStyle name="Note 2 10 5 4" xfId="21814"/>
    <cellStyle name="Note 2 10 5 5" xfId="21988"/>
    <cellStyle name="Note 2 10 5 6" xfId="22919"/>
    <cellStyle name="Note 2 11" xfId="20384"/>
    <cellStyle name="Note 2 11 2" xfId="20385"/>
    <cellStyle name="Note 2 11 2 2" xfId="21438"/>
    <cellStyle name="Note 2 11 2 3" xfId="21640"/>
    <cellStyle name="Note 2 11 2 4" xfId="21813"/>
    <cellStyle name="Note 2 11 2 5" xfId="21987"/>
    <cellStyle name="Note 2 11 2 6" xfId="22918"/>
    <cellStyle name="Note 2 11 3" xfId="20386"/>
    <cellStyle name="Note 2 11 3 2" xfId="21437"/>
    <cellStyle name="Note 2 11 3 3" xfId="21639"/>
    <cellStyle name="Note 2 11 3 4" xfId="21812"/>
    <cellStyle name="Note 2 11 3 5" xfId="21986"/>
    <cellStyle name="Note 2 11 3 6" xfId="22917"/>
    <cellStyle name="Note 2 11 4" xfId="20387"/>
    <cellStyle name="Note 2 11 4 2" xfId="21436"/>
    <cellStyle name="Note 2 11 4 3" xfId="21638"/>
    <cellStyle name="Note 2 11 4 4" xfId="21811"/>
    <cellStyle name="Note 2 11 4 5" xfId="21985"/>
    <cellStyle name="Note 2 11 4 6" xfId="22916"/>
    <cellStyle name="Note 2 11 5" xfId="20388"/>
    <cellStyle name="Note 2 11 5 2" xfId="21435"/>
    <cellStyle name="Note 2 11 5 3" xfId="21637"/>
    <cellStyle name="Note 2 11 5 4" xfId="21810"/>
    <cellStyle name="Note 2 11 5 5" xfId="21984"/>
    <cellStyle name="Note 2 11 5 6" xfId="22915"/>
    <cellStyle name="Note 2 12" xfId="20389"/>
    <cellStyle name="Note 2 12 2" xfId="20390"/>
    <cellStyle name="Note 2 12 2 2" xfId="21433"/>
    <cellStyle name="Note 2 12 2 3" xfId="21636"/>
    <cellStyle name="Note 2 12 2 4" xfId="21809"/>
    <cellStyle name="Note 2 12 2 5" xfId="21983"/>
    <cellStyle name="Note 2 12 2 6" xfId="22914"/>
    <cellStyle name="Note 2 12 3" xfId="20391"/>
    <cellStyle name="Note 2 12 3 2" xfId="21432"/>
    <cellStyle name="Note 2 12 3 3" xfId="21635"/>
    <cellStyle name="Note 2 12 3 4" xfId="21808"/>
    <cellStyle name="Note 2 12 3 5" xfId="21982"/>
    <cellStyle name="Note 2 12 3 6" xfId="22913"/>
    <cellStyle name="Note 2 12 4" xfId="20392"/>
    <cellStyle name="Note 2 12 4 2" xfId="21431"/>
    <cellStyle name="Note 2 12 4 3" xfId="21634"/>
    <cellStyle name="Note 2 12 4 4" xfId="21807"/>
    <cellStyle name="Note 2 12 4 5" xfId="21981"/>
    <cellStyle name="Note 2 12 4 6" xfId="22912"/>
    <cellStyle name="Note 2 12 5" xfId="20393"/>
    <cellStyle name="Note 2 12 5 2" xfId="21430"/>
    <cellStyle name="Note 2 12 5 3" xfId="21633"/>
    <cellStyle name="Note 2 12 5 4" xfId="21806"/>
    <cellStyle name="Note 2 12 5 5" xfId="21980"/>
    <cellStyle name="Note 2 12 5 6" xfId="22911"/>
    <cellStyle name="Note 2 13" xfId="20394"/>
    <cellStyle name="Note 2 13 2" xfId="20395"/>
    <cellStyle name="Note 2 13 2 2" xfId="21428"/>
    <cellStyle name="Note 2 13 2 3" xfId="21632"/>
    <cellStyle name="Note 2 13 2 4" xfId="21805"/>
    <cellStyle name="Note 2 13 2 5" xfId="21979"/>
    <cellStyle name="Note 2 13 2 6" xfId="22910"/>
    <cellStyle name="Note 2 13 3" xfId="20396"/>
    <cellStyle name="Note 2 13 3 2" xfId="21427"/>
    <cellStyle name="Note 2 13 3 3" xfId="21631"/>
    <cellStyle name="Note 2 13 3 4" xfId="21804"/>
    <cellStyle name="Note 2 13 3 5" xfId="21978"/>
    <cellStyle name="Note 2 13 3 6" xfId="22909"/>
    <cellStyle name="Note 2 13 4" xfId="20397"/>
    <cellStyle name="Note 2 13 4 2" xfId="21426"/>
    <cellStyle name="Note 2 13 4 3" xfId="21630"/>
    <cellStyle name="Note 2 13 4 4" xfId="21803"/>
    <cellStyle name="Note 2 13 4 5" xfId="21977"/>
    <cellStyle name="Note 2 13 4 6" xfId="22908"/>
    <cellStyle name="Note 2 13 5" xfId="20398"/>
    <cellStyle name="Note 2 13 5 2" xfId="21425"/>
    <cellStyle name="Note 2 13 5 3" xfId="21629"/>
    <cellStyle name="Note 2 13 5 4" xfId="21802"/>
    <cellStyle name="Note 2 13 5 5" xfId="21976"/>
    <cellStyle name="Note 2 13 5 6" xfId="22907"/>
    <cellStyle name="Note 2 14" xfId="20399"/>
    <cellStyle name="Note 2 14 2" xfId="20400"/>
    <cellStyle name="Note 2 14 2 2" xfId="21423"/>
    <cellStyle name="Note 2 14 2 3" xfId="21627"/>
    <cellStyle name="Note 2 14 2 4" xfId="21800"/>
    <cellStyle name="Note 2 14 2 5" xfId="21974"/>
    <cellStyle name="Note 2 14 2 6" xfId="22905"/>
    <cellStyle name="Note 2 14 3" xfId="21424"/>
    <cellStyle name="Note 2 14 4" xfId="21628"/>
    <cellStyle name="Note 2 14 5" xfId="21801"/>
    <cellStyle name="Note 2 14 6" xfId="21975"/>
    <cellStyle name="Note 2 14 7" xfId="22906"/>
    <cellStyle name="Note 2 15" xfId="20401"/>
    <cellStyle name="Note 2 15 2" xfId="20402"/>
    <cellStyle name="Note 2 15 2 2" xfId="21421"/>
    <cellStyle name="Note 2 15 2 3" xfId="21626"/>
    <cellStyle name="Note 2 15 2 4" xfId="21799"/>
    <cellStyle name="Note 2 15 2 5" xfId="21973"/>
    <cellStyle name="Note 2 15 2 6" xfId="22904"/>
    <cellStyle name="Note 2 16" xfId="20403"/>
    <cellStyle name="Note 2 16 2" xfId="21420"/>
    <cellStyle name="Note 2 16 3" xfId="21625"/>
    <cellStyle name="Note 2 16 4" xfId="21798"/>
    <cellStyle name="Note 2 16 5" xfId="21972"/>
    <cellStyle name="Note 2 16 6" xfId="22903"/>
    <cellStyle name="Note 2 17" xfId="20404"/>
    <cellStyle name="Note 2 17 2" xfId="21419"/>
    <cellStyle name="Note 2 17 3" xfId="21624"/>
    <cellStyle name="Note 2 17 4" xfId="21797"/>
    <cellStyle name="Note 2 17 5" xfId="21971"/>
    <cellStyle name="Note 2 17 6" xfId="22902"/>
    <cellStyle name="Note 2 18" xfId="21445"/>
    <cellStyle name="Note 2 19" xfId="21645"/>
    <cellStyle name="Note 2 2" xfId="20405"/>
    <cellStyle name="Note 2 2 10" xfId="20406"/>
    <cellStyle name="Note 2 2 10 2" xfId="21417"/>
    <cellStyle name="Note 2 2 10 3" xfId="21622"/>
    <cellStyle name="Note 2 2 10 4" xfId="21795"/>
    <cellStyle name="Note 2 2 10 5" xfId="21969"/>
    <cellStyle name="Note 2 2 10 6" xfId="22900"/>
    <cellStyle name="Note 2 2 11" xfId="21418"/>
    <cellStyle name="Note 2 2 12" xfId="21623"/>
    <cellStyle name="Note 2 2 13" xfId="21796"/>
    <cellStyle name="Note 2 2 14" xfId="21970"/>
    <cellStyle name="Note 2 2 15" xfId="22901"/>
    <cellStyle name="Note 2 2 2" xfId="20407"/>
    <cellStyle name="Note 2 2 2 10" xfId="22899"/>
    <cellStyle name="Note 2 2 2 2" xfId="20408"/>
    <cellStyle name="Note 2 2 2 2 2" xfId="21415"/>
    <cellStyle name="Note 2 2 2 2 3" xfId="21620"/>
    <cellStyle name="Note 2 2 2 2 4" xfId="21793"/>
    <cellStyle name="Note 2 2 2 2 5" xfId="21967"/>
    <cellStyle name="Note 2 2 2 2 6" xfId="22898"/>
    <cellStyle name="Note 2 2 2 3" xfId="20409"/>
    <cellStyle name="Note 2 2 2 3 2" xfId="21414"/>
    <cellStyle name="Note 2 2 2 3 3" xfId="21619"/>
    <cellStyle name="Note 2 2 2 3 4" xfId="21792"/>
    <cellStyle name="Note 2 2 2 3 5" xfId="21966"/>
    <cellStyle name="Note 2 2 2 3 6" xfId="22897"/>
    <cellStyle name="Note 2 2 2 4" xfId="20410"/>
    <cellStyle name="Note 2 2 2 4 2" xfId="21413"/>
    <cellStyle name="Note 2 2 2 4 3" xfId="21618"/>
    <cellStyle name="Note 2 2 2 4 4" xfId="21791"/>
    <cellStyle name="Note 2 2 2 4 5" xfId="21965"/>
    <cellStyle name="Note 2 2 2 4 6" xfId="22896"/>
    <cellStyle name="Note 2 2 2 5" xfId="20411"/>
    <cellStyle name="Note 2 2 2 5 2" xfId="21412"/>
    <cellStyle name="Note 2 2 2 5 3" xfId="21617"/>
    <cellStyle name="Note 2 2 2 5 4" xfId="21790"/>
    <cellStyle name="Note 2 2 2 5 5" xfId="21964"/>
    <cellStyle name="Note 2 2 2 5 6" xfId="22895"/>
    <cellStyle name="Note 2 2 2 6" xfId="21416"/>
    <cellStyle name="Note 2 2 2 7" xfId="21621"/>
    <cellStyle name="Note 2 2 2 8" xfId="21794"/>
    <cellStyle name="Note 2 2 2 9" xfId="21968"/>
    <cellStyle name="Note 2 2 3" xfId="20412"/>
    <cellStyle name="Note 2 2 3 2" xfId="20413"/>
    <cellStyle name="Note 2 2 3 2 2" xfId="21410"/>
    <cellStyle name="Note 2 2 3 2 3" xfId="21616"/>
    <cellStyle name="Note 2 2 3 2 4" xfId="21789"/>
    <cellStyle name="Note 2 2 3 2 5" xfId="21963"/>
    <cellStyle name="Note 2 2 3 2 6" xfId="22894"/>
    <cellStyle name="Note 2 2 3 3" xfId="20414"/>
    <cellStyle name="Note 2 2 3 3 2" xfId="21409"/>
    <cellStyle name="Note 2 2 3 3 3" xfId="21615"/>
    <cellStyle name="Note 2 2 3 3 4" xfId="21788"/>
    <cellStyle name="Note 2 2 3 3 5" xfId="21962"/>
    <cellStyle name="Note 2 2 3 3 6" xfId="22893"/>
    <cellStyle name="Note 2 2 3 4" xfId="20415"/>
    <cellStyle name="Note 2 2 3 4 2" xfId="21408"/>
    <cellStyle name="Note 2 2 3 4 3" xfId="21614"/>
    <cellStyle name="Note 2 2 3 4 4" xfId="21787"/>
    <cellStyle name="Note 2 2 3 4 5" xfId="21961"/>
    <cellStyle name="Note 2 2 3 4 6" xfId="22892"/>
    <cellStyle name="Note 2 2 3 5" xfId="20416"/>
    <cellStyle name="Note 2 2 3 5 2" xfId="21407"/>
    <cellStyle name="Note 2 2 3 5 3" xfId="21613"/>
    <cellStyle name="Note 2 2 3 5 4" xfId="21786"/>
    <cellStyle name="Note 2 2 3 5 5" xfId="21960"/>
    <cellStyle name="Note 2 2 3 5 6" xfId="22891"/>
    <cellStyle name="Note 2 2 4" xfId="20417"/>
    <cellStyle name="Note 2 2 4 2" xfId="20418"/>
    <cellStyle name="Note 2 2 4 2 2" xfId="21405"/>
    <cellStyle name="Note 2 2 4 2 3" xfId="21611"/>
    <cellStyle name="Note 2 2 4 2 4" xfId="21784"/>
    <cellStyle name="Note 2 2 4 2 5" xfId="21958"/>
    <cellStyle name="Note 2 2 4 2 6" xfId="22889"/>
    <cellStyle name="Note 2 2 4 3" xfId="20419"/>
    <cellStyle name="Note 2 2 4 3 2" xfId="21404"/>
    <cellStyle name="Note 2 2 4 3 3" xfId="21610"/>
    <cellStyle name="Note 2 2 4 3 4" xfId="21783"/>
    <cellStyle name="Note 2 2 4 3 5" xfId="21957"/>
    <cellStyle name="Note 2 2 4 3 6" xfId="22888"/>
    <cellStyle name="Note 2 2 4 4" xfId="20420"/>
    <cellStyle name="Note 2 2 4 4 2" xfId="21403"/>
    <cellStyle name="Note 2 2 4 4 3" xfId="21609"/>
    <cellStyle name="Note 2 2 4 4 4" xfId="21782"/>
    <cellStyle name="Note 2 2 4 4 5" xfId="21956"/>
    <cellStyle name="Note 2 2 4 4 6" xfId="22887"/>
    <cellStyle name="Note 2 2 4 5" xfId="21406"/>
    <cellStyle name="Note 2 2 4 6" xfId="21612"/>
    <cellStyle name="Note 2 2 4 7" xfId="21785"/>
    <cellStyle name="Note 2 2 4 8" xfId="21959"/>
    <cellStyle name="Note 2 2 4 9" xfId="22890"/>
    <cellStyle name="Note 2 2 5" xfId="20421"/>
    <cellStyle name="Note 2 2 5 2" xfId="20422"/>
    <cellStyle name="Note 2 2 5 2 2" xfId="21401"/>
    <cellStyle name="Note 2 2 5 2 3" xfId="21607"/>
    <cellStyle name="Note 2 2 5 2 4" xfId="21780"/>
    <cellStyle name="Note 2 2 5 2 5" xfId="21954"/>
    <cellStyle name="Note 2 2 5 2 6" xfId="22885"/>
    <cellStyle name="Note 2 2 5 3" xfId="20423"/>
    <cellStyle name="Note 2 2 5 3 2" xfId="21400"/>
    <cellStyle name="Note 2 2 5 3 3" xfId="21606"/>
    <cellStyle name="Note 2 2 5 3 4" xfId="21779"/>
    <cellStyle name="Note 2 2 5 3 5" xfId="21953"/>
    <cellStyle name="Note 2 2 5 3 6" xfId="22884"/>
    <cellStyle name="Note 2 2 5 4" xfId="20424"/>
    <cellStyle name="Note 2 2 5 4 2" xfId="21399"/>
    <cellStyle name="Note 2 2 5 4 3" xfId="21605"/>
    <cellStyle name="Note 2 2 5 4 4" xfId="21778"/>
    <cellStyle name="Note 2 2 5 4 5" xfId="21952"/>
    <cellStyle name="Note 2 2 5 4 6" xfId="22883"/>
    <cellStyle name="Note 2 2 5 5" xfId="21402"/>
    <cellStyle name="Note 2 2 5 6" xfId="21608"/>
    <cellStyle name="Note 2 2 5 7" xfId="21781"/>
    <cellStyle name="Note 2 2 5 8" xfId="21955"/>
    <cellStyle name="Note 2 2 5 9" xfId="22886"/>
    <cellStyle name="Note 2 2 6" xfId="20425"/>
    <cellStyle name="Note 2 2 6 2" xfId="21398"/>
    <cellStyle name="Note 2 2 6 3" xfId="21604"/>
    <cellStyle name="Note 2 2 6 4" xfId="21777"/>
    <cellStyle name="Note 2 2 6 5" xfId="21951"/>
    <cellStyle name="Note 2 2 6 6" xfId="22882"/>
    <cellStyle name="Note 2 2 7" xfId="20426"/>
    <cellStyle name="Note 2 2 7 2" xfId="21397"/>
    <cellStyle name="Note 2 2 7 3" xfId="21603"/>
    <cellStyle name="Note 2 2 7 4" xfId="21776"/>
    <cellStyle name="Note 2 2 7 5" xfId="21950"/>
    <cellStyle name="Note 2 2 7 6" xfId="22881"/>
    <cellStyle name="Note 2 2 8" xfId="20427"/>
    <cellStyle name="Note 2 2 8 2" xfId="21396"/>
    <cellStyle name="Note 2 2 8 3" xfId="21602"/>
    <cellStyle name="Note 2 2 8 4" xfId="21775"/>
    <cellStyle name="Note 2 2 8 5" xfId="21949"/>
    <cellStyle name="Note 2 2 8 6" xfId="22880"/>
    <cellStyle name="Note 2 2 9" xfId="20428"/>
    <cellStyle name="Note 2 2 9 2" xfId="21395"/>
    <cellStyle name="Note 2 2 9 3" xfId="21601"/>
    <cellStyle name="Note 2 2 9 4" xfId="21774"/>
    <cellStyle name="Note 2 2 9 5" xfId="21948"/>
    <cellStyle name="Note 2 2 9 6" xfId="22879"/>
    <cellStyle name="Note 2 20" xfId="21818"/>
    <cellStyle name="Note 2 21" xfId="21992"/>
    <cellStyle name="Note 2 22" xfId="22923"/>
    <cellStyle name="Note 2 3" xfId="20429"/>
    <cellStyle name="Note 2 3 2" xfId="20430"/>
    <cellStyle name="Note 2 3 2 2" xfId="21393"/>
    <cellStyle name="Note 2 3 2 3" xfId="21600"/>
    <cellStyle name="Note 2 3 2 4" xfId="21773"/>
    <cellStyle name="Note 2 3 2 5" xfId="21947"/>
    <cellStyle name="Note 2 3 2 6" xfId="22878"/>
    <cellStyle name="Note 2 3 3" xfId="20431"/>
    <cellStyle name="Note 2 3 3 2" xfId="21392"/>
    <cellStyle name="Note 2 3 3 3" xfId="21599"/>
    <cellStyle name="Note 2 3 3 4" xfId="21772"/>
    <cellStyle name="Note 2 3 3 5" xfId="21946"/>
    <cellStyle name="Note 2 3 3 6" xfId="22877"/>
    <cellStyle name="Note 2 3 4" xfId="20432"/>
    <cellStyle name="Note 2 3 4 2" xfId="21391"/>
    <cellStyle name="Note 2 3 4 3" xfId="21598"/>
    <cellStyle name="Note 2 3 4 4" xfId="21771"/>
    <cellStyle name="Note 2 3 4 5" xfId="21945"/>
    <cellStyle name="Note 2 3 4 6" xfId="22876"/>
    <cellStyle name="Note 2 3 5" xfId="20433"/>
    <cellStyle name="Note 2 3 5 2" xfId="21390"/>
    <cellStyle name="Note 2 3 5 3" xfId="21597"/>
    <cellStyle name="Note 2 3 5 4" xfId="21770"/>
    <cellStyle name="Note 2 3 5 5" xfId="21944"/>
    <cellStyle name="Note 2 3 5 6" xfId="22875"/>
    <cellStyle name="Note 2 4" xfId="20434"/>
    <cellStyle name="Note 2 4 2" xfId="20435"/>
    <cellStyle name="Note 2 4 2 2" xfId="20436"/>
    <cellStyle name="Note 2 4 2 2 2" xfId="21387"/>
    <cellStyle name="Note 2 4 2 2 3" xfId="21596"/>
    <cellStyle name="Note 2 4 2 2 4" xfId="21769"/>
    <cellStyle name="Note 2 4 2 2 5" xfId="21943"/>
    <cellStyle name="Note 2 4 2 2 6" xfId="22874"/>
    <cellStyle name="Note 2 4 3" xfId="20437"/>
    <cellStyle name="Note 2 4 3 2" xfId="20438"/>
    <cellStyle name="Note 2 4 3 2 2" xfId="21385"/>
    <cellStyle name="Note 2 4 3 2 3" xfId="21595"/>
    <cellStyle name="Note 2 4 3 2 4" xfId="21768"/>
    <cellStyle name="Note 2 4 3 2 5" xfId="21942"/>
    <cellStyle name="Note 2 4 3 2 6" xfId="22873"/>
    <cellStyle name="Note 2 4 4" xfId="20439"/>
    <cellStyle name="Note 2 4 4 2" xfId="20440"/>
    <cellStyle name="Note 2 4 4 2 2" xfId="21383"/>
    <cellStyle name="Note 2 4 4 2 3" xfId="21594"/>
    <cellStyle name="Note 2 4 4 2 4" xfId="21767"/>
    <cellStyle name="Note 2 4 4 2 5" xfId="21941"/>
    <cellStyle name="Note 2 4 4 2 6" xfId="22872"/>
    <cellStyle name="Note 2 4 5" xfId="20441"/>
    <cellStyle name="Note 2 4 6" xfId="20442"/>
    <cellStyle name="Note 2 4 7" xfId="20443"/>
    <cellStyle name="Note 2 4 7 2" xfId="21380"/>
    <cellStyle name="Note 2 4 7 3" xfId="21593"/>
    <cellStyle name="Note 2 4 7 4" xfId="20962"/>
    <cellStyle name="Note 2 4 7 5" xfId="21940"/>
    <cellStyle name="Note 2 4 7 6" xfId="22871"/>
    <cellStyle name="Note 2 5" xfId="20444"/>
    <cellStyle name="Note 2 5 2" xfId="20445"/>
    <cellStyle name="Note 2 5 2 2" xfId="20446"/>
    <cellStyle name="Note 2 5 2 2 2" xfId="21377"/>
    <cellStyle name="Note 2 5 2 2 3" xfId="21592"/>
    <cellStyle name="Note 2 5 2 2 4" xfId="21766"/>
    <cellStyle name="Note 2 5 2 2 5" xfId="21939"/>
    <cellStyle name="Note 2 5 2 2 6" xfId="22870"/>
    <cellStyle name="Note 2 5 3" xfId="20447"/>
    <cellStyle name="Note 2 5 3 2" xfId="20448"/>
    <cellStyle name="Note 2 5 3 2 2" xfId="21375"/>
    <cellStyle name="Note 2 5 3 2 3" xfId="21591"/>
    <cellStyle name="Note 2 5 3 2 4" xfId="21765"/>
    <cellStyle name="Note 2 5 3 2 5" xfId="21938"/>
    <cellStyle name="Note 2 5 3 2 6" xfId="22869"/>
    <cellStyle name="Note 2 5 4" xfId="20449"/>
    <cellStyle name="Note 2 5 4 2" xfId="20450"/>
    <cellStyle name="Note 2 5 4 2 2" xfId="21374"/>
    <cellStyle name="Note 2 5 4 2 3" xfId="21590"/>
    <cellStyle name="Note 2 5 4 2 4" xfId="21764"/>
    <cellStyle name="Note 2 5 4 2 5" xfId="21937"/>
    <cellStyle name="Note 2 5 4 2 6" xfId="22868"/>
    <cellStyle name="Note 2 5 5" xfId="20451"/>
    <cellStyle name="Note 2 5 6" xfId="20452"/>
    <cellStyle name="Note 2 5 7" xfId="20453"/>
    <cellStyle name="Note 2 5 7 2" xfId="21371"/>
    <cellStyle name="Note 2 5 7 3" xfId="21589"/>
    <cellStyle name="Note 2 5 7 4" xfId="21763"/>
    <cellStyle name="Note 2 5 7 5" xfId="21936"/>
    <cellStyle name="Note 2 5 7 6" xfId="22867"/>
    <cellStyle name="Note 2 6" xfId="20454"/>
    <cellStyle name="Note 2 6 2" xfId="20455"/>
    <cellStyle name="Note 2 6 2 2" xfId="20456"/>
    <cellStyle name="Note 2 6 2 2 2" xfId="21368"/>
    <cellStyle name="Note 2 6 2 2 3" xfId="21588"/>
    <cellStyle name="Note 2 6 2 2 4" xfId="21762"/>
    <cellStyle name="Note 2 6 2 2 5" xfId="21935"/>
    <cellStyle name="Note 2 6 2 2 6" xfId="22866"/>
    <cellStyle name="Note 2 6 3" xfId="20457"/>
    <cellStyle name="Note 2 6 3 2" xfId="20458"/>
    <cellStyle name="Note 2 6 3 2 2" xfId="21367"/>
    <cellStyle name="Note 2 6 3 2 3" xfId="21587"/>
    <cellStyle name="Note 2 6 3 2 4" xfId="21761"/>
    <cellStyle name="Note 2 6 3 2 5" xfId="21934"/>
    <cellStyle name="Note 2 6 3 2 6" xfId="22865"/>
    <cellStyle name="Note 2 6 4" xfId="20459"/>
    <cellStyle name="Note 2 6 4 2" xfId="20460"/>
    <cellStyle name="Note 2 6 4 2 2" xfId="21365"/>
    <cellStyle name="Note 2 6 4 2 3" xfId="21586"/>
    <cellStyle name="Note 2 6 4 2 4" xfId="21760"/>
    <cellStyle name="Note 2 6 4 2 5" xfId="21933"/>
    <cellStyle name="Note 2 6 4 2 6" xfId="22864"/>
    <cellStyle name="Note 2 6 5" xfId="20461"/>
    <cellStyle name="Note 2 6 6" xfId="20462"/>
    <cellStyle name="Note 2 6 7" xfId="20463"/>
    <cellStyle name="Note 2 6 7 2" xfId="21362"/>
    <cellStyle name="Note 2 6 7 3" xfId="21585"/>
    <cellStyle name="Note 2 6 7 4" xfId="21759"/>
    <cellStyle name="Note 2 6 7 5" xfId="21932"/>
    <cellStyle name="Note 2 6 7 6" xfId="22863"/>
    <cellStyle name="Note 2 7" xfId="20464"/>
    <cellStyle name="Note 2 7 2" xfId="20465"/>
    <cellStyle name="Note 2 7 2 2" xfId="20466"/>
    <cellStyle name="Note 2 7 2 2 2" xfId="21360"/>
    <cellStyle name="Note 2 7 2 2 3" xfId="21584"/>
    <cellStyle name="Note 2 7 2 2 4" xfId="21758"/>
    <cellStyle name="Note 2 7 2 2 5" xfId="21931"/>
    <cellStyle name="Note 2 7 2 2 6" xfId="22862"/>
    <cellStyle name="Note 2 7 3" xfId="20467"/>
    <cellStyle name="Note 2 7 3 2" xfId="20468"/>
    <cellStyle name="Note 2 7 3 2 2" xfId="21358"/>
    <cellStyle name="Note 2 7 3 2 3" xfId="21583"/>
    <cellStyle name="Note 2 7 3 2 4" xfId="21757"/>
    <cellStyle name="Note 2 7 3 2 5" xfId="21930"/>
    <cellStyle name="Note 2 7 3 2 6" xfId="22861"/>
    <cellStyle name="Note 2 7 4" xfId="20469"/>
    <cellStyle name="Note 2 7 4 2" xfId="20470"/>
    <cellStyle name="Note 2 7 4 2 2" xfId="21356"/>
    <cellStyle name="Note 2 7 4 2 3" xfId="21582"/>
    <cellStyle name="Note 2 7 4 2 4" xfId="21756"/>
    <cellStyle name="Note 2 7 4 2 5" xfId="21929"/>
    <cellStyle name="Note 2 7 4 2 6" xfId="22860"/>
    <cellStyle name="Note 2 7 5" xfId="20471"/>
    <cellStyle name="Note 2 7 6" xfId="20472"/>
    <cellStyle name="Note 2 7 7" xfId="20473"/>
    <cellStyle name="Note 2 7 7 2" xfId="21353"/>
    <cellStyle name="Note 2 7 7 3" xfId="21581"/>
    <cellStyle name="Note 2 7 7 4" xfId="21755"/>
    <cellStyle name="Note 2 7 7 5" xfId="21928"/>
    <cellStyle name="Note 2 7 7 6" xfId="22859"/>
    <cellStyle name="Note 2 8" xfId="20474"/>
    <cellStyle name="Note 2 8 2" xfId="20475"/>
    <cellStyle name="Note 2 8 2 2" xfId="21352"/>
    <cellStyle name="Note 2 8 2 3" xfId="21580"/>
    <cellStyle name="Note 2 8 2 4" xfId="21754"/>
    <cellStyle name="Note 2 8 2 5" xfId="21927"/>
    <cellStyle name="Note 2 8 2 6" xfId="22858"/>
    <cellStyle name="Note 2 8 3" xfId="20476"/>
    <cellStyle name="Note 2 8 3 2" xfId="21351"/>
    <cellStyle name="Note 2 8 3 3" xfId="21579"/>
    <cellStyle name="Note 2 8 3 4" xfId="21753"/>
    <cellStyle name="Note 2 8 3 5" xfId="21926"/>
    <cellStyle name="Note 2 8 3 6" xfId="22857"/>
    <cellStyle name="Note 2 8 4" xfId="20477"/>
    <cellStyle name="Note 2 8 4 2" xfId="21350"/>
    <cellStyle name="Note 2 8 4 3" xfId="21578"/>
    <cellStyle name="Note 2 8 4 4" xfId="21752"/>
    <cellStyle name="Note 2 8 4 5" xfId="21925"/>
    <cellStyle name="Note 2 8 4 6" xfId="22856"/>
    <cellStyle name="Note 2 8 5" xfId="20478"/>
    <cellStyle name="Note 2 8 5 2" xfId="21349"/>
    <cellStyle name="Note 2 8 5 3" xfId="21577"/>
    <cellStyle name="Note 2 8 5 4" xfId="21751"/>
    <cellStyle name="Note 2 8 5 5" xfId="21924"/>
    <cellStyle name="Note 2 8 5 6" xfId="22855"/>
    <cellStyle name="Note 2 9" xfId="20479"/>
    <cellStyle name="Note 2 9 2" xfId="20480"/>
    <cellStyle name="Note 2 9 2 2" xfId="21347"/>
    <cellStyle name="Note 2 9 2 3" xfId="21576"/>
    <cellStyle name="Note 2 9 2 4" xfId="21750"/>
    <cellStyle name="Note 2 9 2 5" xfId="21923"/>
    <cellStyle name="Note 2 9 2 6" xfId="22854"/>
    <cellStyle name="Note 2 9 3" xfId="20481"/>
    <cellStyle name="Note 2 9 3 2" xfId="21346"/>
    <cellStyle name="Note 2 9 3 3" xfId="21575"/>
    <cellStyle name="Note 2 9 3 4" xfId="21749"/>
    <cellStyle name="Note 2 9 3 5" xfId="21922"/>
    <cellStyle name="Note 2 9 3 6" xfId="22853"/>
    <cellStyle name="Note 2 9 4" xfId="20482"/>
    <cellStyle name="Note 2 9 4 2" xfId="21345"/>
    <cellStyle name="Note 2 9 4 3" xfId="21574"/>
    <cellStyle name="Note 2 9 4 4" xfId="21748"/>
    <cellStyle name="Note 2 9 4 5" xfId="21921"/>
    <cellStyle name="Note 2 9 4 6" xfId="22852"/>
    <cellStyle name="Note 2 9 5" xfId="20483"/>
    <cellStyle name="Note 2 9 5 2" xfId="21344"/>
    <cellStyle name="Note 2 9 5 3" xfId="21573"/>
    <cellStyle name="Note 2 9 5 4" xfId="21747"/>
    <cellStyle name="Note 2 9 5 5" xfId="21920"/>
    <cellStyle name="Note 2 9 5 6" xfId="22851"/>
    <cellStyle name="Note 3 2" xfId="20484"/>
    <cellStyle name="Note 3 2 2" xfId="20485"/>
    <cellStyle name="Note 3 2 2 2" xfId="21342"/>
    <cellStyle name="Note 3 2 2 3" xfId="21571"/>
    <cellStyle name="Note 3 2 2 4" xfId="21745"/>
    <cellStyle name="Note 3 2 2 5" xfId="21918"/>
    <cellStyle name="Note 3 2 2 6" xfId="22849"/>
    <cellStyle name="Note 3 2 3" xfId="20486"/>
    <cellStyle name="Note 3 2 4" xfId="21343"/>
    <cellStyle name="Note 3 2 5" xfId="21572"/>
    <cellStyle name="Note 3 2 6" xfId="21746"/>
    <cellStyle name="Note 3 2 7" xfId="21919"/>
    <cellStyle name="Note 3 2 8" xfId="22850"/>
    <cellStyle name="Note 3 3" xfId="20487"/>
    <cellStyle name="Note 3 3 2" xfId="20488"/>
    <cellStyle name="Note 3 3 3" xfId="21340"/>
    <cellStyle name="Note 3 3 4" xfId="21570"/>
    <cellStyle name="Note 3 3 5" xfId="21744"/>
    <cellStyle name="Note 3 3 6" xfId="21917"/>
    <cellStyle name="Note 3 3 7" xfId="22848"/>
    <cellStyle name="Note 3 4" xfId="20489"/>
    <cellStyle name="Note 3 4 2" xfId="21338"/>
    <cellStyle name="Note 3 4 3" xfId="21569"/>
    <cellStyle name="Note 3 4 4" xfId="21743"/>
    <cellStyle name="Note 3 4 5" xfId="21916"/>
    <cellStyle name="Note 3 4 6" xfId="22847"/>
    <cellStyle name="Note 3 5" xfId="20490"/>
    <cellStyle name="Note 4 2" xfId="20491"/>
    <cellStyle name="Note 4 2 2" xfId="20492"/>
    <cellStyle name="Note 4 2 2 2" xfId="21336"/>
    <cellStyle name="Note 4 2 2 3" xfId="21567"/>
    <cellStyle name="Note 4 2 2 4" xfId="21741"/>
    <cellStyle name="Note 4 2 2 5" xfId="21914"/>
    <cellStyle name="Note 4 2 2 6" xfId="22845"/>
    <cellStyle name="Note 4 2 3" xfId="20493"/>
    <cellStyle name="Note 4 2 4" xfId="21337"/>
    <cellStyle name="Note 4 2 5" xfId="21568"/>
    <cellStyle name="Note 4 2 6" xfId="21742"/>
    <cellStyle name="Note 4 2 7" xfId="21915"/>
    <cellStyle name="Note 4 2 8" xfId="22846"/>
    <cellStyle name="Note 4 3" xfId="20494"/>
    <cellStyle name="Note 4 4" xfId="20495"/>
    <cellStyle name="Note 4 4 2" xfId="21333"/>
    <cellStyle name="Note 4 4 3" xfId="21566"/>
    <cellStyle name="Note 4 4 4" xfId="21740"/>
    <cellStyle name="Note 4 4 5" xfId="21913"/>
    <cellStyle name="Note 4 4 6" xfId="22844"/>
    <cellStyle name="Note 4 5" xfId="20496"/>
    <cellStyle name="Note 5" xfId="20497"/>
    <cellStyle name="Note 5 10" xfId="22843"/>
    <cellStyle name="Note 5 2" xfId="20498"/>
    <cellStyle name="Note 5 2 2" xfId="20499"/>
    <cellStyle name="Note 5 2 3" xfId="21330"/>
    <cellStyle name="Note 5 2 4" xfId="21564"/>
    <cellStyle name="Note 5 2 5" xfId="21738"/>
    <cellStyle name="Note 5 2 6" xfId="21911"/>
    <cellStyle name="Note 5 2 7" xfId="22842"/>
    <cellStyle name="Note 5 3" xfId="20500"/>
    <cellStyle name="Note 5 3 2" xfId="20501"/>
    <cellStyle name="Note 5 3 3" xfId="21328"/>
    <cellStyle name="Note 5 3 4" xfId="21563"/>
    <cellStyle name="Note 5 3 5" xfId="21737"/>
    <cellStyle name="Note 5 3 6" xfId="21910"/>
    <cellStyle name="Note 5 3 7" xfId="22841"/>
    <cellStyle name="Note 5 4" xfId="20502"/>
    <cellStyle name="Note 5 4 2" xfId="21327"/>
    <cellStyle name="Note 5 4 3" xfId="21562"/>
    <cellStyle name="Note 5 4 4" xfId="21736"/>
    <cellStyle name="Note 5 4 5" xfId="21909"/>
    <cellStyle name="Note 5 4 6" xfId="22840"/>
    <cellStyle name="Note 5 5" xfId="20503"/>
    <cellStyle name="Note 5 6" xfId="21331"/>
    <cellStyle name="Note 5 7" xfId="21565"/>
    <cellStyle name="Note 5 8" xfId="21739"/>
    <cellStyle name="Note 5 9" xfId="21912"/>
    <cellStyle name="Note 6" xfId="20504"/>
    <cellStyle name="Note 6 2" xfId="20505"/>
    <cellStyle name="Note 6 2 2" xfId="20506"/>
    <cellStyle name="Note 6 2 3" xfId="21324"/>
    <cellStyle name="Note 6 2 4" xfId="21560"/>
    <cellStyle name="Note 6 2 5" xfId="21734"/>
    <cellStyle name="Note 6 2 6" xfId="21907"/>
    <cellStyle name="Note 6 2 7" xfId="22838"/>
    <cellStyle name="Note 6 3" xfId="20507"/>
    <cellStyle name="Note 6 4" xfId="20508"/>
    <cellStyle name="Note 6 5" xfId="21325"/>
    <cellStyle name="Note 6 6" xfId="21561"/>
    <cellStyle name="Note 6 7" xfId="21735"/>
    <cellStyle name="Note 6 8" xfId="21908"/>
    <cellStyle name="Note 6 9" xfId="22839"/>
    <cellStyle name="Note 7" xfId="20509"/>
    <cellStyle name="Note 7 2" xfId="21320"/>
    <cellStyle name="Note 7 3" xfId="21559"/>
    <cellStyle name="Note 7 4" xfId="21733"/>
    <cellStyle name="Note 7 5" xfId="21906"/>
    <cellStyle name="Note 7 6" xfId="22837"/>
    <cellStyle name="Note 8" xfId="20510"/>
    <cellStyle name="Note 8 2" xfId="20511"/>
    <cellStyle name="Note 8 2 2" xfId="21318"/>
    <cellStyle name="Note 8 2 3" xfId="21557"/>
    <cellStyle name="Note 8 2 4" xfId="21731"/>
    <cellStyle name="Note 8 2 5" xfId="21904"/>
    <cellStyle name="Note 8 2 6" xfId="22835"/>
    <cellStyle name="Note 8 3" xfId="21319"/>
    <cellStyle name="Note 8 4" xfId="21558"/>
    <cellStyle name="Note 8 5" xfId="21732"/>
    <cellStyle name="Note 8 6" xfId="21905"/>
    <cellStyle name="Note 8 7" xfId="22836"/>
    <cellStyle name="Note 9" xfId="20512"/>
    <cellStyle name="Note 9 2" xfId="21317"/>
    <cellStyle name="Note 9 3" xfId="21556"/>
    <cellStyle name="Note 9 4" xfId="21730"/>
    <cellStyle name="Note 9 5" xfId="21903"/>
    <cellStyle name="Note 9 6" xfId="22834"/>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2 2" xfId="21305"/>
    <cellStyle name="Output 2 10 2 3" xfId="21554"/>
    <cellStyle name="Output 2 10 2 4" xfId="21728"/>
    <cellStyle name="Output 2 10 2 5" xfId="21901"/>
    <cellStyle name="Output 2 10 2 6" xfId="22832"/>
    <cellStyle name="Output 2 10 3" xfId="20526"/>
    <cellStyle name="Output 2 10 3 2" xfId="21304"/>
    <cellStyle name="Output 2 10 3 3" xfId="21553"/>
    <cellStyle name="Output 2 10 3 4" xfId="21727"/>
    <cellStyle name="Output 2 10 3 5" xfId="21900"/>
    <cellStyle name="Output 2 10 3 6" xfId="22831"/>
    <cellStyle name="Output 2 10 4" xfId="20527"/>
    <cellStyle name="Output 2 10 4 2" xfId="21303"/>
    <cellStyle name="Output 2 10 4 3" xfId="21552"/>
    <cellStyle name="Output 2 10 4 4" xfId="21726"/>
    <cellStyle name="Output 2 10 4 5" xfId="21899"/>
    <cellStyle name="Output 2 10 4 6" xfId="22830"/>
    <cellStyle name="Output 2 10 5" xfId="20528"/>
    <cellStyle name="Output 2 10 5 2" xfId="21302"/>
    <cellStyle name="Output 2 10 5 3" xfId="21551"/>
    <cellStyle name="Output 2 10 5 4" xfId="21725"/>
    <cellStyle name="Output 2 10 5 5" xfId="21898"/>
    <cellStyle name="Output 2 10 5 6" xfId="22829"/>
    <cellStyle name="Output 2 11" xfId="20529"/>
    <cellStyle name="Output 2 11 10" xfId="22828"/>
    <cellStyle name="Output 2 11 2" xfId="20530"/>
    <cellStyle name="Output 2 11 2 2" xfId="21300"/>
    <cellStyle name="Output 2 11 2 3" xfId="21549"/>
    <cellStyle name="Output 2 11 2 4" xfId="21723"/>
    <cellStyle name="Output 2 11 2 5" xfId="21896"/>
    <cellStyle name="Output 2 11 2 6" xfId="22827"/>
    <cellStyle name="Output 2 11 3" xfId="20531"/>
    <cellStyle name="Output 2 11 3 2" xfId="21299"/>
    <cellStyle name="Output 2 11 3 3" xfId="21548"/>
    <cellStyle name="Output 2 11 3 4" xfId="21722"/>
    <cellStyle name="Output 2 11 3 5" xfId="21895"/>
    <cellStyle name="Output 2 11 3 6" xfId="22826"/>
    <cellStyle name="Output 2 11 4" xfId="20532"/>
    <cellStyle name="Output 2 11 4 2" xfId="21298"/>
    <cellStyle name="Output 2 11 4 3" xfId="21547"/>
    <cellStyle name="Output 2 11 4 4" xfId="21721"/>
    <cellStyle name="Output 2 11 4 5" xfId="21894"/>
    <cellStyle name="Output 2 11 4 6" xfId="22825"/>
    <cellStyle name="Output 2 11 5" xfId="20533"/>
    <cellStyle name="Output 2 11 5 2" xfId="21297"/>
    <cellStyle name="Output 2 11 5 3" xfId="21546"/>
    <cellStyle name="Output 2 11 5 4" xfId="21720"/>
    <cellStyle name="Output 2 11 5 5" xfId="21893"/>
    <cellStyle name="Output 2 11 5 6" xfId="22824"/>
    <cellStyle name="Output 2 11 6" xfId="21301"/>
    <cellStyle name="Output 2 11 7" xfId="21550"/>
    <cellStyle name="Output 2 11 8" xfId="21724"/>
    <cellStyle name="Output 2 11 9" xfId="21897"/>
    <cellStyle name="Output 2 12" xfId="20534"/>
    <cellStyle name="Output 2 12 10" xfId="22823"/>
    <cellStyle name="Output 2 12 2" xfId="20535"/>
    <cellStyle name="Output 2 12 2 2" xfId="21295"/>
    <cellStyle name="Output 2 12 2 3" xfId="21544"/>
    <cellStyle name="Output 2 12 2 4" xfId="21718"/>
    <cellStyle name="Output 2 12 2 5" xfId="21891"/>
    <cellStyle name="Output 2 12 2 6" xfId="22822"/>
    <cellStyle name="Output 2 12 3" xfId="20536"/>
    <cellStyle name="Output 2 12 3 2" xfId="21294"/>
    <cellStyle name="Output 2 12 3 3" xfId="21543"/>
    <cellStyle name="Output 2 12 3 4" xfId="21717"/>
    <cellStyle name="Output 2 12 3 5" xfId="21890"/>
    <cellStyle name="Output 2 12 3 6" xfId="22821"/>
    <cellStyle name="Output 2 12 4" xfId="20537"/>
    <cellStyle name="Output 2 12 4 2" xfId="21293"/>
    <cellStyle name="Output 2 12 4 3" xfId="21542"/>
    <cellStyle name="Output 2 12 4 4" xfId="21716"/>
    <cellStyle name="Output 2 12 4 5" xfId="21889"/>
    <cellStyle name="Output 2 12 4 6" xfId="22820"/>
    <cellStyle name="Output 2 12 5" xfId="20538"/>
    <cellStyle name="Output 2 12 5 2" xfId="21292"/>
    <cellStyle name="Output 2 12 5 3" xfId="21541"/>
    <cellStyle name="Output 2 12 5 4" xfId="21715"/>
    <cellStyle name="Output 2 12 5 5" xfId="21888"/>
    <cellStyle name="Output 2 12 5 6" xfId="22819"/>
    <cellStyle name="Output 2 12 6" xfId="21296"/>
    <cellStyle name="Output 2 12 7" xfId="21545"/>
    <cellStyle name="Output 2 12 8" xfId="21719"/>
    <cellStyle name="Output 2 12 9" xfId="21892"/>
    <cellStyle name="Output 2 13" xfId="20539"/>
    <cellStyle name="Output 2 13 2" xfId="20540"/>
    <cellStyle name="Output 2 13 2 2" xfId="21290"/>
    <cellStyle name="Output 2 13 2 3" xfId="21539"/>
    <cellStyle name="Output 2 13 2 4" xfId="21713"/>
    <cellStyle name="Output 2 13 2 5" xfId="21886"/>
    <cellStyle name="Output 2 13 2 6" xfId="22817"/>
    <cellStyle name="Output 2 13 3" xfId="20541"/>
    <cellStyle name="Output 2 13 3 2" xfId="21289"/>
    <cellStyle name="Output 2 13 3 3" xfId="21538"/>
    <cellStyle name="Output 2 13 3 4" xfId="21712"/>
    <cellStyle name="Output 2 13 3 5" xfId="21885"/>
    <cellStyle name="Output 2 13 3 6" xfId="22816"/>
    <cellStyle name="Output 2 13 4" xfId="20542"/>
    <cellStyle name="Output 2 13 4 2" xfId="21288"/>
    <cellStyle name="Output 2 13 4 3" xfId="21537"/>
    <cellStyle name="Output 2 13 4 4" xfId="21711"/>
    <cellStyle name="Output 2 13 4 5" xfId="21884"/>
    <cellStyle name="Output 2 13 4 6" xfId="22815"/>
    <cellStyle name="Output 2 13 5" xfId="21291"/>
    <cellStyle name="Output 2 13 6" xfId="21540"/>
    <cellStyle name="Output 2 13 7" xfId="21714"/>
    <cellStyle name="Output 2 13 8" xfId="21887"/>
    <cellStyle name="Output 2 13 9" xfId="22818"/>
    <cellStyle name="Output 2 14" xfId="20543"/>
    <cellStyle name="Output 2 14 2" xfId="21287"/>
    <cellStyle name="Output 2 14 3" xfId="21536"/>
    <cellStyle name="Output 2 14 4" xfId="21710"/>
    <cellStyle name="Output 2 14 5" xfId="21883"/>
    <cellStyle name="Output 2 14 6" xfId="22814"/>
    <cellStyle name="Output 2 15" xfId="20544"/>
    <cellStyle name="Output 2 15 2" xfId="21286"/>
    <cellStyle name="Output 2 15 3" xfId="21535"/>
    <cellStyle name="Output 2 15 4" xfId="21709"/>
    <cellStyle name="Output 2 15 5" xfId="21882"/>
    <cellStyle name="Output 2 15 6" xfId="22813"/>
    <cellStyle name="Output 2 16" xfId="20545"/>
    <cellStyle name="Output 2 16 2" xfId="21285"/>
    <cellStyle name="Output 2 16 3" xfId="21534"/>
    <cellStyle name="Output 2 16 4" xfId="21708"/>
    <cellStyle name="Output 2 16 5" xfId="21881"/>
    <cellStyle name="Output 2 16 6" xfId="22812"/>
    <cellStyle name="Output 2 17" xfId="21307"/>
    <cellStyle name="Output 2 18" xfId="21555"/>
    <cellStyle name="Output 2 19" xfId="21729"/>
    <cellStyle name="Output 2 2" xfId="20546"/>
    <cellStyle name="Output 2 2 10" xfId="21284"/>
    <cellStyle name="Output 2 2 11" xfId="21533"/>
    <cellStyle name="Output 2 2 12" xfId="21707"/>
    <cellStyle name="Output 2 2 13" xfId="21880"/>
    <cellStyle name="Output 2 2 14" xfId="22811"/>
    <cellStyle name="Output 2 2 2" xfId="20547"/>
    <cellStyle name="Output 2 2 2 2" xfId="20548"/>
    <cellStyle name="Output 2 2 2 2 2" xfId="21282"/>
    <cellStyle name="Output 2 2 2 2 3" xfId="21531"/>
    <cellStyle name="Output 2 2 2 2 4" xfId="21705"/>
    <cellStyle name="Output 2 2 2 2 5" xfId="21878"/>
    <cellStyle name="Output 2 2 2 2 6" xfId="22809"/>
    <cellStyle name="Output 2 2 2 3" xfId="20549"/>
    <cellStyle name="Output 2 2 2 3 2" xfId="21281"/>
    <cellStyle name="Output 2 2 2 3 3" xfId="21530"/>
    <cellStyle name="Output 2 2 2 3 4" xfId="21704"/>
    <cellStyle name="Output 2 2 2 3 5" xfId="21877"/>
    <cellStyle name="Output 2 2 2 3 6" xfId="22808"/>
    <cellStyle name="Output 2 2 2 4" xfId="20550"/>
    <cellStyle name="Output 2 2 2 4 2" xfId="21280"/>
    <cellStyle name="Output 2 2 2 4 3" xfId="21529"/>
    <cellStyle name="Output 2 2 2 4 4" xfId="21703"/>
    <cellStyle name="Output 2 2 2 4 5" xfId="21876"/>
    <cellStyle name="Output 2 2 2 4 6" xfId="22807"/>
    <cellStyle name="Output 2 2 2 5" xfId="21283"/>
    <cellStyle name="Output 2 2 2 6" xfId="21532"/>
    <cellStyle name="Output 2 2 2 7" xfId="21706"/>
    <cellStyle name="Output 2 2 2 8" xfId="21879"/>
    <cellStyle name="Output 2 2 2 9" xfId="22810"/>
    <cellStyle name="Output 2 2 3" xfId="20551"/>
    <cellStyle name="Output 2 2 3 2" xfId="20552"/>
    <cellStyle name="Output 2 2 3 2 2" xfId="21278"/>
    <cellStyle name="Output 2 2 3 2 3" xfId="21527"/>
    <cellStyle name="Output 2 2 3 2 4" xfId="21701"/>
    <cellStyle name="Output 2 2 3 2 5" xfId="21874"/>
    <cellStyle name="Output 2 2 3 2 6" xfId="22805"/>
    <cellStyle name="Output 2 2 3 3" xfId="20553"/>
    <cellStyle name="Output 2 2 3 3 2" xfId="21277"/>
    <cellStyle name="Output 2 2 3 3 3" xfId="21526"/>
    <cellStyle name="Output 2 2 3 3 4" xfId="21700"/>
    <cellStyle name="Output 2 2 3 3 5" xfId="21873"/>
    <cellStyle name="Output 2 2 3 3 6" xfId="22804"/>
    <cellStyle name="Output 2 2 3 4" xfId="20554"/>
    <cellStyle name="Output 2 2 3 4 2" xfId="21276"/>
    <cellStyle name="Output 2 2 3 4 3" xfId="21525"/>
    <cellStyle name="Output 2 2 3 4 4" xfId="21699"/>
    <cellStyle name="Output 2 2 3 4 5" xfId="21872"/>
    <cellStyle name="Output 2 2 3 4 6" xfId="22803"/>
    <cellStyle name="Output 2 2 3 5" xfId="21279"/>
    <cellStyle name="Output 2 2 3 6" xfId="21528"/>
    <cellStyle name="Output 2 2 3 7" xfId="21702"/>
    <cellStyle name="Output 2 2 3 8" xfId="21875"/>
    <cellStyle name="Output 2 2 3 9" xfId="22806"/>
    <cellStyle name="Output 2 2 4" xfId="20555"/>
    <cellStyle name="Output 2 2 4 2" xfId="20556"/>
    <cellStyle name="Output 2 2 4 2 2" xfId="21274"/>
    <cellStyle name="Output 2 2 4 2 3" xfId="21523"/>
    <cellStyle name="Output 2 2 4 2 4" xfId="21697"/>
    <cellStyle name="Output 2 2 4 2 5" xfId="21870"/>
    <cellStyle name="Output 2 2 4 2 6" xfId="22801"/>
    <cellStyle name="Output 2 2 4 3" xfId="20557"/>
    <cellStyle name="Output 2 2 4 3 2" xfId="21273"/>
    <cellStyle name="Output 2 2 4 3 3" xfId="21522"/>
    <cellStyle name="Output 2 2 4 3 4" xfId="21696"/>
    <cellStyle name="Output 2 2 4 3 5" xfId="21869"/>
    <cellStyle name="Output 2 2 4 3 6" xfId="22800"/>
    <cellStyle name="Output 2 2 4 4" xfId="20558"/>
    <cellStyle name="Output 2 2 4 4 2" xfId="21272"/>
    <cellStyle name="Output 2 2 4 4 3" xfId="21521"/>
    <cellStyle name="Output 2 2 4 4 4" xfId="21695"/>
    <cellStyle name="Output 2 2 4 4 5" xfId="21868"/>
    <cellStyle name="Output 2 2 4 4 6" xfId="22799"/>
    <cellStyle name="Output 2 2 4 5" xfId="21275"/>
    <cellStyle name="Output 2 2 4 6" xfId="21524"/>
    <cellStyle name="Output 2 2 4 7" xfId="21698"/>
    <cellStyle name="Output 2 2 4 8" xfId="21871"/>
    <cellStyle name="Output 2 2 4 9" xfId="22802"/>
    <cellStyle name="Output 2 2 5" xfId="20559"/>
    <cellStyle name="Output 2 2 5 2" xfId="20560"/>
    <cellStyle name="Output 2 2 5 2 2" xfId="21270"/>
    <cellStyle name="Output 2 2 5 2 3" xfId="21519"/>
    <cellStyle name="Output 2 2 5 2 4" xfId="21693"/>
    <cellStyle name="Output 2 2 5 2 5" xfId="21866"/>
    <cellStyle name="Output 2 2 5 2 6" xfId="22797"/>
    <cellStyle name="Output 2 2 5 3" xfId="20561"/>
    <cellStyle name="Output 2 2 5 3 2" xfId="21269"/>
    <cellStyle name="Output 2 2 5 3 3" xfId="21518"/>
    <cellStyle name="Output 2 2 5 3 4" xfId="21692"/>
    <cellStyle name="Output 2 2 5 3 5" xfId="21865"/>
    <cellStyle name="Output 2 2 5 3 6" xfId="22796"/>
    <cellStyle name="Output 2 2 5 4" xfId="20562"/>
    <cellStyle name="Output 2 2 5 4 2" xfId="21268"/>
    <cellStyle name="Output 2 2 5 4 3" xfId="21517"/>
    <cellStyle name="Output 2 2 5 4 4" xfId="21691"/>
    <cellStyle name="Output 2 2 5 4 5" xfId="21864"/>
    <cellStyle name="Output 2 2 5 4 6" xfId="22795"/>
    <cellStyle name="Output 2 2 5 5" xfId="21271"/>
    <cellStyle name="Output 2 2 5 6" xfId="21520"/>
    <cellStyle name="Output 2 2 5 7" xfId="21694"/>
    <cellStyle name="Output 2 2 5 8" xfId="21867"/>
    <cellStyle name="Output 2 2 5 9" xfId="22798"/>
    <cellStyle name="Output 2 2 6" xfId="20563"/>
    <cellStyle name="Output 2 2 6 2" xfId="21267"/>
    <cellStyle name="Output 2 2 6 3" xfId="21516"/>
    <cellStyle name="Output 2 2 6 4" xfId="21690"/>
    <cellStyle name="Output 2 2 6 5" xfId="21863"/>
    <cellStyle name="Output 2 2 6 6" xfId="22794"/>
    <cellStyle name="Output 2 2 7" xfId="20564"/>
    <cellStyle name="Output 2 2 7 2" xfId="21266"/>
    <cellStyle name="Output 2 2 7 3" xfId="21515"/>
    <cellStyle name="Output 2 2 7 4" xfId="21689"/>
    <cellStyle name="Output 2 2 7 5" xfId="21862"/>
    <cellStyle name="Output 2 2 7 6" xfId="22793"/>
    <cellStyle name="Output 2 2 8" xfId="20565"/>
    <cellStyle name="Output 2 2 8 2" xfId="21265"/>
    <cellStyle name="Output 2 2 8 3" xfId="21514"/>
    <cellStyle name="Output 2 2 8 4" xfId="21688"/>
    <cellStyle name="Output 2 2 8 5" xfId="21861"/>
    <cellStyle name="Output 2 2 8 6" xfId="22792"/>
    <cellStyle name="Output 2 2 9" xfId="20566"/>
    <cellStyle name="Output 2 2 9 2" xfId="21264"/>
    <cellStyle name="Output 2 2 9 3" xfId="21513"/>
    <cellStyle name="Output 2 2 9 4" xfId="21687"/>
    <cellStyle name="Output 2 2 9 5" xfId="21860"/>
    <cellStyle name="Output 2 2 9 6" xfId="22791"/>
    <cellStyle name="Output 2 20" xfId="21902"/>
    <cellStyle name="Output 2 21" xfId="22833"/>
    <cellStyle name="Output 2 3" xfId="20567"/>
    <cellStyle name="Output 2 3 2" xfId="20568"/>
    <cellStyle name="Output 2 3 2 2" xfId="21262"/>
    <cellStyle name="Output 2 3 2 3" xfId="21512"/>
    <cellStyle name="Output 2 3 2 4" xfId="21686"/>
    <cellStyle name="Output 2 3 2 5" xfId="21859"/>
    <cellStyle name="Output 2 3 2 6" xfId="22790"/>
    <cellStyle name="Output 2 3 3" xfId="20569"/>
    <cellStyle name="Output 2 3 3 2" xfId="21261"/>
    <cellStyle name="Output 2 3 3 3" xfId="21511"/>
    <cellStyle name="Output 2 3 3 4" xfId="21685"/>
    <cellStyle name="Output 2 3 3 5" xfId="21858"/>
    <cellStyle name="Output 2 3 3 6" xfId="22789"/>
    <cellStyle name="Output 2 3 4" xfId="20570"/>
    <cellStyle name="Output 2 3 4 2" xfId="21260"/>
    <cellStyle name="Output 2 3 4 3" xfId="21510"/>
    <cellStyle name="Output 2 3 4 4" xfId="21684"/>
    <cellStyle name="Output 2 3 4 5" xfId="21857"/>
    <cellStyle name="Output 2 3 4 6" xfId="22788"/>
    <cellStyle name="Output 2 3 5" xfId="20571"/>
    <cellStyle name="Output 2 3 5 2" xfId="21259"/>
    <cellStyle name="Output 2 3 5 3" xfId="21509"/>
    <cellStyle name="Output 2 3 5 4" xfId="21683"/>
    <cellStyle name="Output 2 3 5 5" xfId="21856"/>
    <cellStyle name="Output 2 3 5 6" xfId="22787"/>
    <cellStyle name="Output 2 4" xfId="20572"/>
    <cellStyle name="Output 2 4 2" xfId="20573"/>
    <cellStyle name="Output 2 4 2 2" xfId="21257"/>
    <cellStyle name="Output 2 4 2 3" xfId="21508"/>
    <cellStyle name="Output 2 4 2 4" xfId="21682"/>
    <cellStyle name="Output 2 4 2 5" xfId="21855"/>
    <cellStyle name="Output 2 4 2 6" xfId="22786"/>
    <cellStyle name="Output 2 4 3" xfId="20574"/>
    <cellStyle name="Output 2 4 3 2" xfId="21256"/>
    <cellStyle name="Output 2 4 3 3" xfId="21507"/>
    <cellStyle name="Output 2 4 3 4" xfId="21681"/>
    <cellStyle name="Output 2 4 3 5" xfId="21854"/>
    <cellStyle name="Output 2 4 3 6" xfId="22785"/>
    <cellStyle name="Output 2 4 4" xfId="20575"/>
    <cellStyle name="Output 2 4 4 2" xfId="21255"/>
    <cellStyle name="Output 2 4 4 3" xfId="21506"/>
    <cellStyle name="Output 2 4 4 4" xfId="21680"/>
    <cellStyle name="Output 2 4 4 5" xfId="21853"/>
    <cellStyle name="Output 2 4 4 6" xfId="22784"/>
    <cellStyle name="Output 2 4 5" xfId="20576"/>
    <cellStyle name="Output 2 4 5 2" xfId="21254"/>
    <cellStyle name="Output 2 4 5 3" xfId="21505"/>
    <cellStyle name="Output 2 4 5 4" xfId="21679"/>
    <cellStyle name="Output 2 4 5 5" xfId="21852"/>
    <cellStyle name="Output 2 4 5 6" xfId="22783"/>
    <cellStyle name="Output 2 5" xfId="20577"/>
    <cellStyle name="Output 2 5 2" xfId="20578"/>
    <cellStyle name="Output 2 5 2 2" xfId="21252"/>
    <cellStyle name="Output 2 5 2 3" xfId="21504"/>
    <cellStyle name="Output 2 5 2 4" xfId="21678"/>
    <cellStyle name="Output 2 5 2 5" xfId="21851"/>
    <cellStyle name="Output 2 5 2 6" xfId="22782"/>
    <cellStyle name="Output 2 5 3" xfId="20579"/>
    <cellStyle name="Output 2 5 3 2" xfId="21251"/>
    <cellStyle name="Output 2 5 3 3" xfId="21503"/>
    <cellStyle name="Output 2 5 3 4" xfId="21677"/>
    <cellStyle name="Output 2 5 3 5" xfId="21850"/>
    <cellStyle name="Output 2 5 3 6" xfId="22781"/>
    <cellStyle name="Output 2 5 4" xfId="20580"/>
    <cellStyle name="Output 2 5 4 2" xfId="21250"/>
    <cellStyle name="Output 2 5 4 3" xfId="21502"/>
    <cellStyle name="Output 2 5 4 4" xfId="21676"/>
    <cellStyle name="Output 2 5 4 5" xfId="21849"/>
    <cellStyle name="Output 2 5 4 6" xfId="22780"/>
    <cellStyle name="Output 2 5 5" xfId="20581"/>
    <cellStyle name="Output 2 5 5 2" xfId="21249"/>
    <cellStyle name="Output 2 5 5 3" xfId="21501"/>
    <cellStyle name="Output 2 5 5 4" xfId="21675"/>
    <cellStyle name="Output 2 5 5 5" xfId="21848"/>
    <cellStyle name="Output 2 5 5 6" xfId="22779"/>
    <cellStyle name="Output 2 6" xfId="20582"/>
    <cellStyle name="Output 2 6 2" xfId="20583"/>
    <cellStyle name="Output 2 6 2 2" xfId="21247"/>
    <cellStyle name="Output 2 6 2 3" xfId="21500"/>
    <cellStyle name="Output 2 6 2 4" xfId="21674"/>
    <cellStyle name="Output 2 6 2 5" xfId="21847"/>
    <cellStyle name="Output 2 6 2 6" xfId="22778"/>
    <cellStyle name="Output 2 6 3" xfId="20584"/>
    <cellStyle name="Output 2 6 3 2" xfId="21246"/>
    <cellStyle name="Output 2 6 3 3" xfId="21499"/>
    <cellStyle name="Output 2 6 3 4" xfId="21673"/>
    <cellStyle name="Output 2 6 3 5" xfId="21846"/>
    <cellStyle name="Output 2 6 3 6" xfId="22777"/>
    <cellStyle name="Output 2 6 4" xfId="20585"/>
    <cellStyle name="Output 2 6 4 2" xfId="21245"/>
    <cellStyle name="Output 2 6 4 3" xfId="21498"/>
    <cellStyle name="Output 2 6 4 4" xfId="21672"/>
    <cellStyle name="Output 2 6 4 5" xfId="21845"/>
    <cellStyle name="Output 2 6 4 6" xfId="22776"/>
    <cellStyle name="Output 2 6 5" xfId="20586"/>
    <cellStyle name="Output 2 6 5 2" xfId="21244"/>
    <cellStyle name="Output 2 6 5 3" xfId="21497"/>
    <cellStyle name="Output 2 6 5 4" xfId="21671"/>
    <cellStyle name="Output 2 6 5 5" xfId="21844"/>
    <cellStyle name="Output 2 6 5 6" xfId="22775"/>
    <cellStyle name="Output 2 7" xfId="20587"/>
    <cellStyle name="Output 2 7 2" xfId="20588"/>
    <cellStyle name="Output 2 7 2 2" xfId="21242"/>
    <cellStyle name="Output 2 7 2 3" xfId="21496"/>
    <cellStyle name="Output 2 7 2 4" xfId="21670"/>
    <cellStyle name="Output 2 7 2 5" xfId="21843"/>
    <cellStyle name="Output 2 7 2 6" xfId="22774"/>
    <cellStyle name="Output 2 7 3" xfId="20589"/>
    <cellStyle name="Output 2 7 3 2" xfId="21241"/>
    <cellStyle name="Output 2 7 3 3" xfId="21495"/>
    <cellStyle name="Output 2 7 3 4" xfId="21669"/>
    <cellStyle name="Output 2 7 3 5" xfId="21842"/>
    <cellStyle name="Output 2 7 3 6" xfId="22773"/>
    <cellStyle name="Output 2 7 4" xfId="20590"/>
    <cellStyle name="Output 2 7 4 2" xfId="21240"/>
    <cellStyle name="Output 2 7 4 3" xfId="21494"/>
    <cellStyle name="Output 2 7 4 4" xfId="21668"/>
    <cellStyle name="Output 2 7 4 5" xfId="21841"/>
    <cellStyle name="Output 2 7 4 6" xfId="22772"/>
    <cellStyle name="Output 2 7 5" xfId="20591"/>
    <cellStyle name="Output 2 7 5 2" xfId="21239"/>
    <cellStyle name="Output 2 7 5 3" xfId="21493"/>
    <cellStyle name="Output 2 7 5 4" xfId="21667"/>
    <cellStyle name="Output 2 7 5 5" xfId="21840"/>
    <cellStyle name="Output 2 7 5 6" xfId="22771"/>
    <cellStyle name="Output 2 8" xfId="20592"/>
    <cellStyle name="Output 2 8 2" xfId="20593"/>
    <cellStyle name="Output 2 8 2 2" xfId="21237"/>
    <cellStyle name="Output 2 8 2 3" xfId="21492"/>
    <cellStyle name="Output 2 8 2 4" xfId="21666"/>
    <cellStyle name="Output 2 8 2 5" xfId="21839"/>
    <cellStyle name="Output 2 8 2 6" xfId="22770"/>
    <cellStyle name="Output 2 8 3" xfId="20594"/>
    <cellStyle name="Output 2 8 3 2" xfId="21236"/>
    <cellStyle name="Output 2 8 3 3" xfId="21491"/>
    <cellStyle name="Output 2 8 3 4" xfId="21665"/>
    <cellStyle name="Output 2 8 3 5" xfId="21838"/>
    <cellStyle name="Output 2 8 3 6" xfId="22769"/>
    <cellStyle name="Output 2 8 4" xfId="20595"/>
    <cellStyle name="Output 2 8 4 2" xfId="21235"/>
    <cellStyle name="Output 2 8 4 3" xfId="21490"/>
    <cellStyle name="Output 2 8 4 4" xfId="21664"/>
    <cellStyle name="Output 2 8 4 5" xfId="21837"/>
    <cellStyle name="Output 2 8 4 6" xfId="22768"/>
    <cellStyle name="Output 2 8 5" xfId="20596"/>
    <cellStyle name="Output 2 8 5 2" xfId="21234"/>
    <cellStyle name="Output 2 8 5 3" xfId="21489"/>
    <cellStyle name="Output 2 8 5 4" xfId="21663"/>
    <cellStyle name="Output 2 8 5 5" xfId="21836"/>
    <cellStyle name="Output 2 8 5 6" xfId="22767"/>
    <cellStyle name="Output 2 9" xfId="20597"/>
    <cellStyle name="Output 2 9 2" xfId="20598"/>
    <cellStyle name="Output 2 9 2 2" xfId="21232"/>
    <cellStyle name="Output 2 9 2 3" xfId="21488"/>
    <cellStyle name="Output 2 9 2 4" xfId="21662"/>
    <cellStyle name="Output 2 9 2 5" xfId="21835"/>
    <cellStyle name="Output 2 9 2 6" xfId="22766"/>
    <cellStyle name="Output 2 9 3" xfId="20599"/>
    <cellStyle name="Output 2 9 3 2" xfId="21231"/>
    <cellStyle name="Output 2 9 3 3" xfId="21487"/>
    <cellStyle name="Output 2 9 3 4" xfId="21661"/>
    <cellStyle name="Output 2 9 3 5" xfId="21834"/>
    <cellStyle name="Output 2 9 3 6" xfId="22765"/>
    <cellStyle name="Output 2 9 4" xfId="20600"/>
    <cellStyle name="Output 2 9 4 2" xfId="21230"/>
    <cellStyle name="Output 2 9 4 3" xfId="21486"/>
    <cellStyle name="Output 2 9 4 4" xfId="21660"/>
    <cellStyle name="Output 2 9 4 5" xfId="21833"/>
    <cellStyle name="Output 2 9 4 6" xfId="22764"/>
    <cellStyle name="Output 2 9 5" xfId="20601"/>
    <cellStyle name="Output 2 9 5 2" xfId="21229"/>
    <cellStyle name="Output 2 9 5 3" xfId="21485"/>
    <cellStyle name="Output 2 9 5 4" xfId="21659"/>
    <cellStyle name="Output 2 9 5 5" xfId="21832"/>
    <cellStyle name="Output 2 9 5 6" xfId="22763"/>
    <cellStyle name="Output 3" xfId="20602"/>
    <cellStyle name="Output 3 2" xfId="20603"/>
    <cellStyle name="Output 3 2 2" xfId="21227"/>
    <cellStyle name="Output 3 2 3" xfId="21483"/>
    <cellStyle name="Output 3 2 4" xfId="21657"/>
    <cellStyle name="Output 3 2 5" xfId="21830"/>
    <cellStyle name="Output 3 2 6" xfId="22761"/>
    <cellStyle name="Output 3 3" xfId="20604"/>
    <cellStyle name="Output 3 3 2" xfId="21226"/>
    <cellStyle name="Output 3 3 3" xfId="21482"/>
    <cellStyle name="Output 3 3 4" xfId="21656"/>
    <cellStyle name="Output 3 3 5" xfId="21829"/>
    <cellStyle name="Output 3 3 6" xfId="22760"/>
    <cellStyle name="Output 3 4" xfId="21228"/>
    <cellStyle name="Output 3 5" xfId="21484"/>
    <cellStyle name="Output 3 6" xfId="21658"/>
    <cellStyle name="Output 3 7" xfId="21831"/>
    <cellStyle name="Output 3 8" xfId="22762"/>
    <cellStyle name="Output 4" xfId="20605"/>
    <cellStyle name="Output 4 2" xfId="20606"/>
    <cellStyle name="Output 4 2 2" xfId="21224"/>
    <cellStyle name="Output 4 2 3" xfId="21480"/>
    <cellStyle name="Output 4 2 4" xfId="21654"/>
    <cellStyle name="Output 4 2 5" xfId="21827"/>
    <cellStyle name="Output 4 2 6" xfId="22758"/>
    <cellStyle name="Output 4 3" xfId="20607"/>
    <cellStyle name="Output 4 3 2" xfId="21223"/>
    <cellStyle name="Output 4 3 3" xfId="21479"/>
    <cellStyle name="Output 4 3 4" xfId="21653"/>
    <cellStyle name="Output 4 3 5" xfId="21826"/>
    <cellStyle name="Output 4 3 6" xfId="22757"/>
    <cellStyle name="Output 4 4" xfId="21225"/>
    <cellStyle name="Output 4 5" xfId="21481"/>
    <cellStyle name="Output 4 6" xfId="21655"/>
    <cellStyle name="Output 4 7" xfId="21828"/>
    <cellStyle name="Output 4 8" xfId="22759"/>
    <cellStyle name="Output 5" xfId="20608"/>
    <cellStyle name="Output 5 2" xfId="20609"/>
    <cellStyle name="Output 5 2 2" xfId="21221"/>
    <cellStyle name="Output 5 2 3" xfId="21477"/>
    <cellStyle name="Output 5 2 4" xfId="21651"/>
    <cellStyle name="Output 5 2 5" xfId="21824"/>
    <cellStyle name="Output 5 2 6" xfId="22755"/>
    <cellStyle name="Output 5 3" xfId="20610"/>
    <cellStyle name="Output 5 3 2" xfId="21220"/>
    <cellStyle name="Output 5 3 3" xfId="21476"/>
    <cellStyle name="Output 5 3 4" xfId="21650"/>
    <cellStyle name="Output 5 3 5" xfId="21823"/>
    <cellStyle name="Output 5 3 6" xfId="22754"/>
    <cellStyle name="Output 5 4" xfId="21222"/>
    <cellStyle name="Output 5 5" xfId="21478"/>
    <cellStyle name="Output 5 6" xfId="21652"/>
    <cellStyle name="Output 5 7" xfId="21825"/>
    <cellStyle name="Output 5 8" xfId="22756"/>
    <cellStyle name="Output 6" xfId="20611"/>
    <cellStyle name="Output 6 2" xfId="20612"/>
    <cellStyle name="Output 6 2 2" xfId="21218"/>
    <cellStyle name="Output 6 2 3" xfId="21474"/>
    <cellStyle name="Output 6 2 4" xfId="21648"/>
    <cellStyle name="Output 6 2 5" xfId="21821"/>
    <cellStyle name="Output 6 2 6" xfId="22752"/>
    <cellStyle name="Output 6 3" xfId="20613"/>
    <cellStyle name="Output 6 3 2" xfId="21217"/>
    <cellStyle name="Output 6 3 3" xfId="21473"/>
    <cellStyle name="Output 6 3 4" xfId="21647"/>
    <cellStyle name="Output 6 3 5" xfId="21820"/>
    <cellStyle name="Output 6 3 6" xfId="22751"/>
    <cellStyle name="Output 6 4" xfId="21219"/>
    <cellStyle name="Output 6 5" xfId="21475"/>
    <cellStyle name="Output 6 6" xfId="21649"/>
    <cellStyle name="Output 6 7" xfId="21822"/>
    <cellStyle name="Output 6 8" xfId="22753"/>
    <cellStyle name="Output 7" xfId="20614"/>
    <cellStyle name="Output 7 2" xfId="21216"/>
    <cellStyle name="Output 7 3" xfId="21472"/>
    <cellStyle name="Output 7 4" xfId="21646"/>
    <cellStyle name="Output 7 5" xfId="21819"/>
    <cellStyle name="Output 7 6" xfId="22750"/>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2 2" xfId="21048"/>
    <cellStyle name="Total 2 10 2 3" xfId="21132"/>
    <cellStyle name="Total 2 10 2 4" xfId="21214"/>
    <cellStyle name="Total 2 10 2 5" xfId="21470"/>
    <cellStyle name="Total 2 10 2 6" xfId="22748"/>
    <cellStyle name="Total 2 10 3" xfId="20821"/>
    <cellStyle name="Total 2 10 3 2" xfId="21047"/>
    <cellStyle name="Total 2 10 3 3" xfId="21131"/>
    <cellStyle name="Total 2 10 3 4" xfId="21213"/>
    <cellStyle name="Total 2 10 3 5" xfId="21469"/>
    <cellStyle name="Total 2 10 3 6" xfId="22747"/>
    <cellStyle name="Total 2 10 4" xfId="20822"/>
    <cellStyle name="Total 2 10 4 2" xfId="21046"/>
    <cellStyle name="Total 2 10 4 3" xfId="21130"/>
    <cellStyle name="Total 2 10 4 4" xfId="21212"/>
    <cellStyle name="Total 2 10 4 5" xfId="21468"/>
    <cellStyle name="Total 2 10 4 6" xfId="22746"/>
    <cellStyle name="Total 2 10 5" xfId="20823"/>
    <cellStyle name="Total 2 10 5 2" xfId="21045"/>
    <cellStyle name="Total 2 10 5 3" xfId="21129"/>
    <cellStyle name="Total 2 10 5 4" xfId="21211"/>
    <cellStyle name="Total 2 10 5 5" xfId="21467"/>
    <cellStyle name="Total 2 10 5 6" xfId="22745"/>
    <cellStyle name="Total 2 11" xfId="20824"/>
    <cellStyle name="Total 2 11 10" xfId="22744"/>
    <cellStyle name="Total 2 11 2" xfId="20825"/>
    <cellStyle name="Total 2 11 2 2" xfId="21043"/>
    <cellStyle name="Total 2 11 2 3" xfId="21127"/>
    <cellStyle name="Total 2 11 2 4" xfId="21209"/>
    <cellStyle name="Total 2 11 2 5" xfId="21465"/>
    <cellStyle name="Total 2 11 2 6" xfId="22743"/>
    <cellStyle name="Total 2 11 3" xfId="20826"/>
    <cellStyle name="Total 2 11 3 2" xfId="21042"/>
    <cellStyle name="Total 2 11 3 3" xfId="21126"/>
    <cellStyle name="Total 2 11 3 4" xfId="21208"/>
    <cellStyle name="Total 2 11 3 5" xfId="21464"/>
    <cellStyle name="Total 2 11 3 6" xfId="22742"/>
    <cellStyle name="Total 2 11 4" xfId="20827"/>
    <cellStyle name="Total 2 11 4 2" xfId="21041"/>
    <cellStyle name="Total 2 11 4 3" xfId="21125"/>
    <cellStyle name="Total 2 11 4 4" xfId="21207"/>
    <cellStyle name="Total 2 11 4 5" xfId="21463"/>
    <cellStyle name="Total 2 11 4 6" xfId="22741"/>
    <cellStyle name="Total 2 11 5" xfId="20828"/>
    <cellStyle name="Total 2 11 5 2" xfId="21040"/>
    <cellStyle name="Total 2 11 5 3" xfId="21124"/>
    <cellStyle name="Total 2 11 5 4" xfId="21206"/>
    <cellStyle name="Total 2 11 5 5" xfId="21462"/>
    <cellStyle name="Total 2 11 5 6" xfId="22740"/>
    <cellStyle name="Total 2 11 6" xfId="21044"/>
    <cellStyle name="Total 2 11 7" xfId="21128"/>
    <cellStyle name="Total 2 11 8" xfId="21210"/>
    <cellStyle name="Total 2 11 9" xfId="21466"/>
    <cellStyle name="Total 2 12" xfId="20829"/>
    <cellStyle name="Total 2 12 10" xfId="22739"/>
    <cellStyle name="Total 2 12 2" xfId="20830"/>
    <cellStyle name="Total 2 12 2 2" xfId="21038"/>
    <cellStyle name="Total 2 12 2 3" xfId="21122"/>
    <cellStyle name="Total 2 12 2 4" xfId="21204"/>
    <cellStyle name="Total 2 12 2 5" xfId="21460"/>
    <cellStyle name="Total 2 12 2 6" xfId="22738"/>
    <cellStyle name="Total 2 12 3" xfId="20831"/>
    <cellStyle name="Total 2 12 3 2" xfId="21037"/>
    <cellStyle name="Total 2 12 3 3" xfId="21121"/>
    <cellStyle name="Total 2 12 3 4" xfId="21203"/>
    <cellStyle name="Total 2 12 3 5" xfId="21459"/>
    <cellStyle name="Total 2 12 3 6" xfId="22737"/>
    <cellStyle name="Total 2 12 4" xfId="20832"/>
    <cellStyle name="Total 2 12 4 2" xfId="21036"/>
    <cellStyle name="Total 2 12 4 3" xfId="21120"/>
    <cellStyle name="Total 2 12 4 4" xfId="22494"/>
    <cellStyle name="Total 2 12 4 5" xfId="22580"/>
    <cellStyle name="Total 2 12 4 6" xfId="22736"/>
    <cellStyle name="Total 2 12 5" xfId="20833"/>
    <cellStyle name="Total 2 12 5 2" xfId="21035"/>
    <cellStyle name="Total 2 12 5 3" xfId="21119"/>
    <cellStyle name="Total 2 12 5 4" xfId="21202"/>
    <cellStyle name="Total 2 12 5 5" xfId="21458"/>
    <cellStyle name="Total 2 12 5 6" xfId="22735"/>
    <cellStyle name="Total 2 12 6" xfId="21039"/>
    <cellStyle name="Total 2 12 7" xfId="21123"/>
    <cellStyle name="Total 2 12 8" xfId="21205"/>
    <cellStyle name="Total 2 12 9" xfId="21461"/>
    <cellStyle name="Total 2 13" xfId="20834"/>
    <cellStyle name="Total 2 13 2" xfId="20835"/>
    <cellStyle name="Total 2 13 2 2" xfId="21033"/>
    <cellStyle name="Total 2 13 2 3" xfId="21117"/>
    <cellStyle name="Total 2 13 2 4" xfId="21200"/>
    <cellStyle name="Total 2 13 2 5" xfId="21456"/>
    <cellStyle name="Total 2 13 2 6" xfId="22733"/>
    <cellStyle name="Total 2 13 3" xfId="20836"/>
    <cellStyle name="Total 2 13 3 2" xfId="21032"/>
    <cellStyle name="Total 2 13 3 3" xfId="21116"/>
    <cellStyle name="Total 2 13 3 4" xfId="21199"/>
    <cellStyle name="Total 2 13 3 5" xfId="21455"/>
    <cellStyle name="Total 2 13 3 6" xfId="22732"/>
    <cellStyle name="Total 2 13 4" xfId="20837"/>
    <cellStyle name="Total 2 13 4 2" xfId="21031"/>
    <cellStyle name="Total 2 13 4 3" xfId="21115"/>
    <cellStyle name="Total 2 13 4 4" xfId="21198"/>
    <cellStyle name="Total 2 13 4 5" xfId="21454"/>
    <cellStyle name="Total 2 13 4 6" xfId="22731"/>
    <cellStyle name="Total 2 13 5" xfId="21034"/>
    <cellStyle name="Total 2 13 6" xfId="21118"/>
    <cellStyle name="Total 2 13 7" xfId="21201"/>
    <cellStyle name="Total 2 13 8" xfId="21457"/>
    <cellStyle name="Total 2 13 9" xfId="22734"/>
    <cellStyle name="Total 2 14" xfId="20838"/>
    <cellStyle name="Total 2 14 2" xfId="21030"/>
    <cellStyle name="Total 2 14 3" xfId="21114"/>
    <cellStyle name="Total 2 14 4" xfId="21197"/>
    <cellStyle name="Total 2 14 5" xfId="21453"/>
    <cellStyle name="Total 2 14 6" xfId="22730"/>
    <cellStyle name="Total 2 15" xfId="20839"/>
    <cellStyle name="Total 2 15 2" xfId="21029"/>
    <cellStyle name="Total 2 15 3" xfId="21113"/>
    <cellStyle name="Total 2 15 4" xfId="21196"/>
    <cellStyle name="Total 2 15 5" xfId="21452"/>
    <cellStyle name="Total 2 15 6" xfId="22729"/>
    <cellStyle name="Total 2 16" xfId="20840"/>
    <cellStyle name="Total 2 16 2" xfId="21028"/>
    <cellStyle name="Total 2 16 3" xfId="21112"/>
    <cellStyle name="Total 2 16 4" xfId="21195"/>
    <cellStyle name="Total 2 16 5" xfId="21451"/>
    <cellStyle name="Total 2 16 6" xfId="22728"/>
    <cellStyle name="Total 2 17" xfId="21049"/>
    <cellStyle name="Total 2 18" xfId="21133"/>
    <cellStyle name="Total 2 19" xfId="21215"/>
    <cellStyle name="Total 2 2" xfId="20841"/>
    <cellStyle name="Total 2 2 10" xfId="21027"/>
    <cellStyle name="Total 2 2 11" xfId="21111"/>
    <cellStyle name="Total 2 2 12" xfId="21194"/>
    <cellStyle name="Total 2 2 13" xfId="21450"/>
    <cellStyle name="Total 2 2 14" xfId="22727"/>
    <cellStyle name="Total 2 2 2" xfId="20842"/>
    <cellStyle name="Total 2 2 2 2" xfId="20843"/>
    <cellStyle name="Total 2 2 2 2 2" xfId="21025"/>
    <cellStyle name="Total 2 2 2 2 3" xfId="21109"/>
    <cellStyle name="Total 2 2 2 2 4" xfId="21192"/>
    <cellStyle name="Total 2 2 2 2 5" xfId="21448"/>
    <cellStyle name="Total 2 2 2 2 6" xfId="22725"/>
    <cellStyle name="Total 2 2 2 3" xfId="20844"/>
    <cellStyle name="Total 2 2 2 3 2" xfId="21024"/>
    <cellStyle name="Total 2 2 2 3 3" xfId="21108"/>
    <cellStyle name="Total 2 2 2 3 4" xfId="21191"/>
    <cellStyle name="Total 2 2 2 3 5" xfId="21447"/>
    <cellStyle name="Total 2 2 2 3 6" xfId="22724"/>
    <cellStyle name="Total 2 2 2 4" xfId="20845"/>
    <cellStyle name="Total 2 2 2 4 2" xfId="21023"/>
    <cellStyle name="Total 2 2 2 4 3" xfId="21107"/>
    <cellStyle name="Total 2 2 2 4 4" xfId="21190"/>
    <cellStyle name="Total 2 2 2 4 5" xfId="21446"/>
    <cellStyle name="Total 2 2 2 4 6" xfId="22723"/>
    <cellStyle name="Total 2 2 2 5" xfId="21026"/>
    <cellStyle name="Total 2 2 2 6" xfId="21110"/>
    <cellStyle name="Total 2 2 2 7" xfId="21193"/>
    <cellStyle name="Total 2 2 2 8" xfId="21449"/>
    <cellStyle name="Total 2 2 2 9" xfId="22726"/>
    <cellStyle name="Total 2 2 3" xfId="20846"/>
    <cellStyle name="Total 2 2 3 2" xfId="20847"/>
    <cellStyle name="Total 2 2 3 2 2" xfId="21021"/>
    <cellStyle name="Total 2 2 3 2 3" xfId="21105"/>
    <cellStyle name="Total 2 2 3 2 4" xfId="21188"/>
    <cellStyle name="Total 2 2 3 2 5" xfId="21439"/>
    <cellStyle name="Total 2 2 3 2 6" xfId="22721"/>
    <cellStyle name="Total 2 2 3 3" xfId="20848"/>
    <cellStyle name="Total 2 2 3 3 2" xfId="21020"/>
    <cellStyle name="Total 2 2 3 3 3" xfId="21104"/>
    <cellStyle name="Total 2 2 3 3 4" xfId="21187"/>
    <cellStyle name="Total 2 2 3 3 5" xfId="21434"/>
    <cellStyle name="Total 2 2 3 3 6" xfId="22720"/>
    <cellStyle name="Total 2 2 3 4" xfId="20849"/>
    <cellStyle name="Total 2 2 3 4 2" xfId="21019"/>
    <cellStyle name="Total 2 2 3 4 3" xfId="21103"/>
    <cellStyle name="Total 2 2 3 4 4" xfId="21186"/>
    <cellStyle name="Total 2 2 3 4 5" xfId="21429"/>
    <cellStyle name="Total 2 2 3 4 6" xfId="22719"/>
    <cellStyle name="Total 2 2 3 5" xfId="21022"/>
    <cellStyle name="Total 2 2 3 6" xfId="21106"/>
    <cellStyle name="Total 2 2 3 7" xfId="21189"/>
    <cellStyle name="Total 2 2 3 8" xfId="21444"/>
    <cellStyle name="Total 2 2 3 9" xfId="22722"/>
    <cellStyle name="Total 2 2 4" xfId="20850"/>
    <cellStyle name="Total 2 2 4 2" xfId="20851"/>
    <cellStyle name="Total 2 2 4 2 2" xfId="21017"/>
    <cellStyle name="Total 2 2 4 2 3" xfId="21101"/>
    <cellStyle name="Total 2 2 4 2 4" xfId="21184"/>
    <cellStyle name="Total 2 2 4 2 5" xfId="21411"/>
    <cellStyle name="Total 2 2 4 2 6" xfId="22717"/>
    <cellStyle name="Total 2 2 4 3" xfId="20852"/>
    <cellStyle name="Total 2 2 4 3 2" xfId="21016"/>
    <cellStyle name="Total 2 2 4 3 3" xfId="21100"/>
    <cellStyle name="Total 2 2 4 3 4" xfId="21183"/>
    <cellStyle name="Total 2 2 4 3 5" xfId="21394"/>
    <cellStyle name="Total 2 2 4 3 6" xfId="22716"/>
    <cellStyle name="Total 2 2 4 4" xfId="20853"/>
    <cellStyle name="Total 2 2 4 4 2" xfId="21015"/>
    <cellStyle name="Total 2 2 4 4 3" xfId="21099"/>
    <cellStyle name="Total 2 2 4 4 4" xfId="21182"/>
    <cellStyle name="Total 2 2 4 4 5" xfId="21389"/>
    <cellStyle name="Total 2 2 4 4 6" xfId="22715"/>
    <cellStyle name="Total 2 2 4 5" xfId="21018"/>
    <cellStyle name="Total 2 2 4 6" xfId="21102"/>
    <cellStyle name="Total 2 2 4 7" xfId="21185"/>
    <cellStyle name="Total 2 2 4 8" xfId="21422"/>
    <cellStyle name="Total 2 2 4 9" xfId="22718"/>
    <cellStyle name="Total 2 2 5" xfId="20854"/>
    <cellStyle name="Total 2 2 5 2" xfId="20855"/>
    <cellStyle name="Total 2 2 5 2 2" xfId="21013"/>
    <cellStyle name="Total 2 2 5 2 3" xfId="21097"/>
    <cellStyle name="Total 2 2 5 2 4" xfId="21180"/>
    <cellStyle name="Total 2 2 5 2 5" xfId="21386"/>
    <cellStyle name="Total 2 2 5 2 6" xfId="22713"/>
    <cellStyle name="Total 2 2 5 3" xfId="20856"/>
    <cellStyle name="Total 2 2 5 3 2" xfId="21012"/>
    <cellStyle name="Total 2 2 5 3 3" xfId="21096"/>
    <cellStyle name="Total 2 2 5 3 4" xfId="21179"/>
    <cellStyle name="Total 2 2 5 3 5" xfId="21384"/>
    <cellStyle name="Total 2 2 5 3 6" xfId="22712"/>
    <cellStyle name="Total 2 2 5 4" xfId="20857"/>
    <cellStyle name="Total 2 2 5 4 2" xfId="21011"/>
    <cellStyle name="Total 2 2 5 4 3" xfId="21095"/>
    <cellStyle name="Total 2 2 5 4 4" xfId="21178"/>
    <cellStyle name="Total 2 2 5 4 5" xfId="21382"/>
    <cellStyle name="Total 2 2 5 4 6" xfId="22711"/>
    <cellStyle name="Total 2 2 5 5" xfId="21014"/>
    <cellStyle name="Total 2 2 5 6" xfId="21098"/>
    <cellStyle name="Total 2 2 5 7" xfId="21181"/>
    <cellStyle name="Total 2 2 5 8" xfId="21388"/>
    <cellStyle name="Total 2 2 5 9" xfId="22714"/>
    <cellStyle name="Total 2 2 6" xfId="20858"/>
    <cellStyle name="Total 2 2 6 2" xfId="21010"/>
    <cellStyle name="Total 2 2 6 3" xfId="21094"/>
    <cellStyle name="Total 2 2 6 4" xfId="21177"/>
    <cellStyle name="Total 2 2 6 5" xfId="21381"/>
    <cellStyle name="Total 2 2 6 6" xfId="22710"/>
    <cellStyle name="Total 2 2 7" xfId="20859"/>
    <cellStyle name="Total 2 2 7 2" xfId="21009"/>
    <cellStyle name="Total 2 2 7 3" xfId="21093"/>
    <cellStyle name="Total 2 2 7 4" xfId="21176"/>
    <cellStyle name="Total 2 2 7 5" xfId="21379"/>
    <cellStyle name="Total 2 2 7 6" xfId="22709"/>
    <cellStyle name="Total 2 2 8" xfId="20860"/>
    <cellStyle name="Total 2 2 8 2" xfId="21008"/>
    <cellStyle name="Total 2 2 8 3" xfId="21092"/>
    <cellStyle name="Total 2 2 8 4" xfId="21175"/>
    <cellStyle name="Total 2 2 8 5" xfId="21378"/>
    <cellStyle name="Total 2 2 8 6" xfId="22708"/>
    <cellStyle name="Total 2 2 9" xfId="20861"/>
    <cellStyle name="Total 2 2 9 2" xfId="21007"/>
    <cellStyle name="Total 2 2 9 3" xfId="21091"/>
    <cellStyle name="Total 2 2 9 4" xfId="21174"/>
    <cellStyle name="Total 2 2 9 5" xfId="21376"/>
    <cellStyle name="Total 2 2 9 6" xfId="22707"/>
    <cellStyle name="Total 2 20" xfId="21471"/>
    <cellStyle name="Total 2 21" xfId="22749"/>
    <cellStyle name="Total 2 3" xfId="20862"/>
    <cellStyle name="Total 2 3 2" xfId="20863"/>
    <cellStyle name="Total 2 3 2 2" xfId="21006"/>
    <cellStyle name="Total 2 3 2 3" xfId="21090"/>
    <cellStyle name="Total 2 3 2 4" xfId="21173"/>
    <cellStyle name="Total 2 3 2 5" xfId="21373"/>
    <cellStyle name="Total 2 3 2 6" xfId="22706"/>
    <cellStyle name="Total 2 3 3" xfId="20864"/>
    <cellStyle name="Total 2 3 3 2" xfId="21005"/>
    <cellStyle name="Total 2 3 3 3" xfId="21089"/>
    <cellStyle name="Total 2 3 3 4" xfId="21172"/>
    <cellStyle name="Total 2 3 3 5" xfId="21372"/>
    <cellStyle name="Total 2 3 3 6" xfId="22705"/>
    <cellStyle name="Total 2 3 4" xfId="20865"/>
    <cellStyle name="Total 2 3 4 2" xfId="21004"/>
    <cellStyle name="Total 2 3 4 3" xfId="21088"/>
    <cellStyle name="Total 2 3 4 4" xfId="21171"/>
    <cellStyle name="Total 2 3 4 5" xfId="21370"/>
    <cellStyle name="Total 2 3 4 6" xfId="22704"/>
    <cellStyle name="Total 2 3 5" xfId="20866"/>
    <cellStyle name="Total 2 3 5 2" xfId="21003"/>
    <cellStyle name="Total 2 3 5 3" xfId="21087"/>
    <cellStyle name="Total 2 3 5 4" xfId="21170"/>
    <cellStyle name="Total 2 3 5 5" xfId="21369"/>
    <cellStyle name="Total 2 3 5 6" xfId="22703"/>
    <cellStyle name="Total 2 4" xfId="20867"/>
    <cellStyle name="Total 2 4 2" xfId="20868"/>
    <cellStyle name="Total 2 4 2 2" xfId="21002"/>
    <cellStyle name="Total 2 4 2 3" xfId="21086"/>
    <cellStyle name="Total 2 4 2 4" xfId="21169"/>
    <cellStyle name="Total 2 4 2 5" xfId="21366"/>
    <cellStyle name="Total 2 4 2 6" xfId="22702"/>
    <cellStyle name="Total 2 4 3" xfId="20869"/>
    <cellStyle name="Total 2 4 3 2" xfId="21001"/>
    <cellStyle name="Total 2 4 3 3" xfId="21085"/>
    <cellStyle name="Total 2 4 3 4" xfId="21168"/>
    <cellStyle name="Total 2 4 3 5" xfId="21364"/>
    <cellStyle name="Total 2 4 3 6" xfId="22701"/>
    <cellStyle name="Total 2 4 4" xfId="20870"/>
    <cellStyle name="Total 2 4 4 2" xfId="21000"/>
    <cellStyle name="Total 2 4 4 3" xfId="21084"/>
    <cellStyle name="Total 2 4 4 4" xfId="21167"/>
    <cellStyle name="Total 2 4 4 5" xfId="21363"/>
    <cellStyle name="Total 2 4 4 6" xfId="22700"/>
    <cellStyle name="Total 2 4 5" xfId="20871"/>
    <cellStyle name="Total 2 4 5 2" xfId="20999"/>
    <cellStyle name="Total 2 4 5 3" xfId="21083"/>
    <cellStyle name="Total 2 4 5 4" xfId="21166"/>
    <cellStyle name="Total 2 4 5 5" xfId="21361"/>
    <cellStyle name="Total 2 4 5 6" xfId="22699"/>
    <cellStyle name="Total 2 5" xfId="20872"/>
    <cellStyle name="Total 2 5 2" xfId="20873"/>
    <cellStyle name="Total 2 5 2 2" xfId="20998"/>
    <cellStyle name="Total 2 5 2 3" xfId="21082"/>
    <cellStyle name="Total 2 5 2 4" xfId="21165"/>
    <cellStyle name="Total 2 5 2 5" xfId="21359"/>
    <cellStyle name="Total 2 5 2 6" xfId="22698"/>
    <cellStyle name="Total 2 5 3" xfId="20874"/>
    <cellStyle name="Total 2 5 3 2" xfId="20997"/>
    <cellStyle name="Total 2 5 3 3" xfId="21081"/>
    <cellStyle name="Total 2 5 3 4" xfId="21164"/>
    <cellStyle name="Total 2 5 3 5" xfId="21357"/>
    <cellStyle name="Total 2 5 3 6" xfId="22697"/>
    <cellStyle name="Total 2 5 4" xfId="20875"/>
    <cellStyle name="Total 2 5 4 2" xfId="20996"/>
    <cellStyle name="Total 2 5 4 3" xfId="21080"/>
    <cellStyle name="Total 2 5 4 4" xfId="21163"/>
    <cellStyle name="Total 2 5 4 5" xfId="21355"/>
    <cellStyle name="Total 2 5 4 6" xfId="22696"/>
    <cellStyle name="Total 2 5 5" xfId="20876"/>
    <cellStyle name="Total 2 5 5 2" xfId="20995"/>
    <cellStyle name="Total 2 5 5 3" xfId="21079"/>
    <cellStyle name="Total 2 5 5 4" xfId="21162"/>
    <cellStyle name="Total 2 5 5 5" xfId="21354"/>
    <cellStyle name="Total 2 5 5 6" xfId="22695"/>
    <cellStyle name="Total 2 6" xfId="20877"/>
    <cellStyle name="Total 2 6 2" xfId="20878"/>
    <cellStyle name="Total 2 6 2 2" xfId="20994"/>
    <cellStyle name="Total 2 6 2 3" xfId="21078"/>
    <cellStyle name="Total 2 6 2 4" xfId="21161"/>
    <cellStyle name="Total 2 6 2 5" xfId="21348"/>
    <cellStyle name="Total 2 6 2 6" xfId="22694"/>
    <cellStyle name="Total 2 6 3" xfId="20879"/>
    <cellStyle name="Total 2 6 3 2" xfId="20993"/>
    <cellStyle name="Total 2 6 3 3" xfId="21077"/>
    <cellStyle name="Total 2 6 3 4" xfId="21160"/>
    <cellStyle name="Total 2 6 3 5" xfId="21341"/>
    <cellStyle name="Total 2 6 3 6" xfId="22693"/>
    <cellStyle name="Total 2 6 4" xfId="20880"/>
    <cellStyle name="Total 2 6 4 2" xfId="20992"/>
    <cellStyle name="Total 2 6 4 3" xfId="21076"/>
    <cellStyle name="Total 2 6 4 4" xfId="21159"/>
    <cellStyle name="Total 2 6 4 5" xfId="21339"/>
    <cellStyle name="Total 2 6 4 6" xfId="22692"/>
    <cellStyle name="Total 2 6 5" xfId="20881"/>
    <cellStyle name="Total 2 6 5 2" xfId="20991"/>
    <cellStyle name="Total 2 6 5 3" xfId="21075"/>
    <cellStyle name="Total 2 6 5 4" xfId="22493"/>
    <cellStyle name="Total 2 6 5 5" xfId="22579"/>
    <cellStyle name="Total 2 6 5 6" xfId="22691"/>
    <cellStyle name="Total 2 7" xfId="20882"/>
    <cellStyle name="Total 2 7 2" xfId="20883"/>
    <cellStyle name="Total 2 7 2 2" xfId="20990"/>
    <cellStyle name="Total 2 7 2 3" xfId="21074"/>
    <cellStyle name="Total 2 7 2 4" xfId="21158"/>
    <cellStyle name="Total 2 7 2 5" xfId="21335"/>
    <cellStyle name="Total 2 7 2 6" xfId="22690"/>
    <cellStyle name="Total 2 7 3" xfId="20884"/>
    <cellStyle name="Total 2 7 3 2" xfId="20989"/>
    <cellStyle name="Total 2 7 3 3" xfId="21073"/>
    <cellStyle name="Total 2 7 3 4" xfId="21157"/>
    <cellStyle name="Total 2 7 3 5" xfId="21334"/>
    <cellStyle name="Total 2 7 3 6" xfId="22689"/>
    <cellStyle name="Total 2 7 4" xfId="20885"/>
    <cellStyle name="Total 2 7 4 2" xfId="20988"/>
    <cellStyle name="Total 2 7 4 3" xfId="21072"/>
    <cellStyle name="Total 2 7 4 4" xfId="21156"/>
    <cellStyle name="Total 2 7 4 5" xfId="21332"/>
    <cellStyle name="Total 2 7 4 6" xfId="22688"/>
    <cellStyle name="Total 2 7 5" xfId="20886"/>
    <cellStyle name="Total 2 7 5 2" xfId="20987"/>
    <cellStyle name="Total 2 7 5 3" xfId="21071"/>
    <cellStyle name="Total 2 7 5 4" xfId="21155"/>
    <cellStyle name="Total 2 7 5 5" xfId="21329"/>
    <cellStyle name="Total 2 7 5 6" xfId="22687"/>
    <cellStyle name="Total 2 8" xfId="20887"/>
    <cellStyle name="Total 2 8 2" xfId="20888"/>
    <cellStyle name="Total 2 8 2 2" xfId="20986"/>
    <cellStyle name="Total 2 8 2 3" xfId="21070"/>
    <cellStyle name="Total 2 8 2 4" xfId="21154"/>
    <cellStyle name="Total 2 8 2 5" xfId="21326"/>
    <cellStyle name="Total 2 8 2 6" xfId="22686"/>
    <cellStyle name="Total 2 8 3" xfId="20889"/>
    <cellStyle name="Total 2 8 3 2" xfId="20985"/>
    <cellStyle name="Total 2 8 3 3" xfId="21069"/>
    <cellStyle name="Total 2 8 3 4" xfId="21153"/>
    <cellStyle name="Total 2 8 3 5" xfId="21323"/>
    <cellStyle name="Total 2 8 3 6" xfId="22685"/>
    <cellStyle name="Total 2 8 4" xfId="20890"/>
    <cellStyle name="Total 2 8 4 2" xfId="20984"/>
    <cellStyle name="Total 2 8 4 3" xfId="21068"/>
    <cellStyle name="Total 2 8 4 4" xfId="21152"/>
    <cellStyle name="Total 2 8 4 5" xfId="21322"/>
    <cellStyle name="Total 2 8 4 6" xfId="22684"/>
    <cellStyle name="Total 2 8 5" xfId="20891"/>
    <cellStyle name="Total 2 8 5 2" xfId="20983"/>
    <cellStyle name="Total 2 8 5 3" xfId="21067"/>
    <cellStyle name="Total 2 8 5 4" xfId="21151"/>
    <cellStyle name="Total 2 8 5 5" xfId="21321"/>
    <cellStyle name="Total 2 8 5 6" xfId="22683"/>
    <cellStyle name="Total 2 9" xfId="20892"/>
    <cellStyle name="Total 2 9 2" xfId="20893"/>
    <cellStyle name="Total 2 9 2 2" xfId="20982"/>
    <cellStyle name="Total 2 9 2 3" xfId="21066"/>
    <cellStyle name="Total 2 9 2 4" xfId="21150"/>
    <cellStyle name="Total 2 9 2 5" xfId="21316"/>
    <cellStyle name="Total 2 9 2 6" xfId="22682"/>
    <cellStyle name="Total 2 9 3" xfId="20894"/>
    <cellStyle name="Total 2 9 3 2" xfId="20981"/>
    <cellStyle name="Total 2 9 3 3" xfId="21065"/>
    <cellStyle name="Total 2 9 3 4" xfId="21149"/>
    <cellStyle name="Total 2 9 3 5" xfId="21315"/>
    <cellStyle name="Total 2 9 3 6" xfId="22681"/>
    <cellStyle name="Total 2 9 4" xfId="20895"/>
    <cellStyle name="Total 2 9 4 2" xfId="20980"/>
    <cellStyle name="Total 2 9 4 3" xfId="21064"/>
    <cellStyle name="Total 2 9 4 4" xfId="21148"/>
    <cellStyle name="Total 2 9 4 5" xfId="21314"/>
    <cellStyle name="Total 2 9 4 6" xfId="22680"/>
    <cellStyle name="Total 2 9 5" xfId="20896"/>
    <cellStyle name="Total 2 9 5 2" xfId="20979"/>
    <cellStyle name="Total 2 9 5 3" xfId="21063"/>
    <cellStyle name="Total 2 9 5 4" xfId="21147"/>
    <cellStyle name="Total 2 9 5 5" xfId="21313"/>
    <cellStyle name="Total 2 9 5 6" xfId="22679"/>
    <cellStyle name="Total 3" xfId="20897"/>
    <cellStyle name="Total 3 2" xfId="20898"/>
    <cellStyle name="Total 3 2 2" xfId="20977"/>
    <cellStyle name="Total 3 2 3" xfId="21061"/>
    <cellStyle name="Total 3 2 4" xfId="21145"/>
    <cellStyle name="Total 3 2 5" xfId="21311"/>
    <cellStyle name="Total 3 2 6" xfId="22677"/>
    <cellStyle name="Total 3 3" xfId="20899"/>
    <cellStyle name="Total 3 3 2" xfId="20976"/>
    <cellStyle name="Total 3 3 3" xfId="21060"/>
    <cellStyle name="Total 3 3 4" xfId="21144"/>
    <cellStyle name="Total 3 3 5" xfId="21310"/>
    <cellStyle name="Total 3 3 6" xfId="22676"/>
    <cellStyle name="Total 3 4" xfId="20978"/>
    <cellStyle name="Total 3 5" xfId="21062"/>
    <cellStyle name="Total 3 6" xfId="21146"/>
    <cellStyle name="Total 3 7" xfId="21312"/>
    <cellStyle name="Total 3 8" xfId="22678"/>
    <cellStyle name="Total 4" xfId="20900"/>
    <cellStyle name="Total 4 2" xfId="20901"/>
    <cellStyle name="Total 4 2 2" xfId="20974"/>
    <cellStyle name="Total 4 2 3" xfId="21058"/>
    <cellStyle name="Total 4 2 4" xfId="21142"/>
    <cellStyle name="Total 4 2 5" xfId="21308"/>
    <cellStyle name="Total 4 2 6" xfId="22674"/>
    <cellStyle name="Total 4 3" xfId="20902"/>
    <cellStyle name="Total 4 3 2" xfId="20973"/>
    <cellStyle name="Total 4 3 3" xfId="21057"/>
    <cellStyle name="Total 4 3 4" xfId="21141"/>
    <cellStyle name="Total 4 3 5" xfId="21306"/>
    <cellStyle name="Total 4 3 6" xfId="22673"/>
    <cellStyle name="Total 4 4" xfId="20975"/>
    <cellStyle name="Total 4 5" xfId="21059"/>
    <cellStyle name="Total 4 6" xfId="21143"/>
    <cellStyle name="Total 4 7" xfId="21309"/>
    <cellStyle name="Total 4 8" xfId="22675"/>
    <cellStyle name="Total 5" xfId="20903"/>
    <cellStyle name="Total 5 2" xfId="20904"/>
    <cellStyle name="Total 5 2 2" xfId="20971"/>
    <cellStyle name="Total 5 2 3" xfId="21055"/>
    <cellStyle name="Total 5 2 4" xfId="21139"/>
    <cellStyle name="Total 5 2 5" xfId="21258"/>
    <cellStyle name="Total 5 2 6" xfId="22671"/>
    <cellStyle name="Total 5 3" xfId="20905"/>
    <cellStyle name="Total 5 3 2" xfId="20970"/>
    <cellStyle name="Total 5 3 3" xfId="21054"/>
    <cellStyle name="Total 5 3 4" xfId="21138"/>
    <cellStyle name="Total 5 3 5" xfId="21253"/>
    <cellStyle name="Total 5 3 6" xfId="22670"/>
    <cellStyle name="Total 5 4" xfId="20972"/>
    <cellStyle name="Total 5 5" xfId="21056"/>
    <cellStyle name="Total 5 6" xfId="21140"/>
    <cellStyle name="Total 5 7" xfId="21263"/>
    <cellStyle name="Total 5 8" xfId="22672"/>
    <cellStyle name="Total 6" xfId="20906"/>
    <cellStyle name="Total 6 2" xfId="20907"/>
    <cellStyle name="Total 6 2 2" xfId="20968"/>
    <cellStyle name="Total 6 2 3" xfId="21052"/>
    <cellStyle name="Total 6 2 4" xfId="21136"/>
    <cellStyle name="Total 6 2 5" xfId="21243"/>
    <cellStyle name="Total 6 2 6" xfId="22668"/>
    <cellStyle name="Total 6 3" xfId="20908"/>
    <cellStyle name="Total 6 3 2" xfId="20967"/>
    <cellStyle name="Total 6 3 3" xfId="21051"/>
    <cellStyle name="Total 6 3 4" xfId="21135"/>
    <cellStyle name="Total 6 3 5" xfId="21238"/>
    <cellStyle name="Total 6 3 6" xfId="22667"/>
    <cellStyle name="Total 6 4" xfId="20969"/>
    <cellStyle name="Total 6 5" xfId="21053"/>
    <cellStyle name="Total 6 6" xfId="21137"/>
    <cellStyle name="Total 6 7" xfId="21248"/>
    <cellStyle name="Total 6 8" xfId="22669"/>
    <cellStyle name="Total 7" xfId="20909"/>
    <cellStyle name="Total 7 2" xfId="20966"/>
    <cellStyle name="Total 7 3" xfId="21050"/>
    <cellStyle name="Total 7 4" xfId="21134"/>
    <cellStyle name="Total 7 5" xfId="21233"/>
    <cellStyle name="Total 7 6" xfId="22666"/>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RowHeight="15"/>
  <cols>
    <col min="1" max="1" width="9.7109375" style="98" bestFit="1" customWidth="1"/>
    <col min="2" max="2" width="128.7109375" style="71" bestFit="1" customWidth="1"/>
    <col min="3" max="3" width="39.42578125" customWidth="1"/>
  </cols>
  <sheetData>
    <row r="1" spans="1:3" s="1" customFormat="1">
      <c r="A1" s="96" t="s">
        <v>144</v>
      </c>
      <c r="B1" s="72" t="s">
        <v>105</v>
      </c>
      <c r="C1" s="69"/>
    </row>
    <row r="2" spans="1:3" s="73" customFormat="1">
      <c r="A2" s="97">
        <v>20</v>
      </c>
      <c r="B2" s="70" t="s">
        <v>108</v>
      </c>
    </row>
    <row r="3" spans="1:3" s="73" customFormat="1">
      <c r="A3" s="97">
        <v>21</v>
      </c>
      <c r="B3" s="70" t="s">
        <v>75</v>
      </c>
    </row>
    <row r="4" spans="1:3" s="73" customFormat="1">
      <c r="A4" s="97">
        <v>22</v>
      </c>
      <c r="B4" s="75" t="s">
        <v>124</v>
      </c>
    </row>
    <row r="5" spans="1:3" s="73" customFormat="1">
      <c r="A5" s="97">
        <v>23</v>
      </c>
      <c r="B5" s="75" t="s">
        <v>99</v>
      </c>
    </row>
    <row r="6" spans="1:3" s="73" customFormat="1">
      <c r="A6" s="97">
        <v>24</v>
      </c>
      <c r="B6" s="70" t="s">
        <v>122</v>
      </c>
    </row>
    <row r="7" spans="1:3" s="73" customFormat="1">
      <c r="A7" s="97">
        <v>25</v>
      </c>
      <c r="B7" s="74" t="s">
        <v>101</v>
      </c>
    </row>
    <row r="8" spans="1:3" s="73" customFormat="1">
      <c r="A8" s="97">
        <v>26</v>
      </c>
      <c r="B8" s="74" t="s">
        <v>103</v>
      </c>
    </row>
    <row r="9" spans="1:3" s="73" customFormat="1">
      <c r="A9" s="97">
        <v>27</v>
      </c>
      <c r="B9" s="74" t="s">
        <v>102</v>
      </c>
    </row>
    <row r="10" spans="1:3" s="1" customFormat="1">
      <c r="A10" s="99"/>
      <c r="B10" s="71"/>
      <c r="C10" s="69"/>
    </row>
    <row r="11" spans="1:3" s="1" customFormat="1" ht="45">
      <c r="A11" s="99"/>
      <c r="B11" s="79" t="s">
        <v>164</v>
      </c>
      <c r="C11" s="69"/>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5"/>
  <sheetViews>
    <sheetView showGridLines="0" zoomScaleNormal="100" workbookViewId="0">
      <selection sqref="A1:C1"/>
    </sheetView>
  </sheetViews>
  <sheetFormatPr defaultColWidth="43.5703125" defaultRowHeight="11.25"/>
  <cols>
    <col min="1" max="1" width="5.28515625" style="93" customWidth="1"/>
    <col min="2" max="2" width="73.85546875" style="94" customWidth="1"/>
    <col min="3" max="3" width="131.42578125" style="95" customWidth="1"/>
    <col min="4" max="5" width="10.28515625" style="91" customWidth="1"/>
    <col min="6" max="16384" width="43.5703125" style="91"/>
  </cols>
  <sheetData>
    <row r="1" spans="1:3" ht="12.75" thickTop="1" thickBot="1">
      <c r="A1" s="314" t="s">
        <v>136</v>
      </c>
      <c r="B1" s="315"/>
      <c r="C1" s="316"/>
    </row>
    <row r="2" spans="1:3" ht="26.25" customHeight="1">
      <c r="A2" s="92"/>
      <c r="B2" s="317" t="s">
        <v>137</v>
      </c>
      <c r="C2" s="317"/>
    </row>
    <row r="3" spans="1:3">
      <c r="A3" s="311" t="s">
        <v>152</v>
      </c>
      <c r="B3" s="312"/>
      <c r="C3" s="313"/>
    </row>
    <row r="4" spans="1:3">
      <c r="A4" s="92"/>
      <c r="B4" s="308" t="s">
        <v>106</v>
      </c>
      <c r="C4" s="309" t="s">
        <v>106</v>
      </c>
    </row>
    <row r="5" spans="1:3">
      <c r="A5" s="92"/>
      <c r="B5" s="308" t="s">
        <v>95</v>
      </c>
      <c r="C5" s="309" t="s">
        <v>95</v>
      </c>
    </row>
    <row r="6" spans="1:3">
      <c r="A6" s="92"/>
      <c r="B6" s="308" t="s">
        <v>116</v>
      </c>
      <c r="C6" s="309" t="s">
        <v>116</v>
      </c>
    </row>
    <row r="7" spans="1:3">
      <c r="A7" s="92"/>
      <c r="B7" s="308" t="s">
        <v>96</v>
      </c>
      <c r="C7" s="309" t="s">
        <v>96</v>
      </c>
    </row>
    <row r="8" spans="1:3">
      <c r="A8" s="92"/>
      <c r="B8" s="308" t="s">
        <v>97</v>
      </c>
      <c r="C8" s="309" t="s">
        <v>97</v>
      </c>
    </row>
    <row r="9" spans="1:3">
      <c r="A9" s="92"/>
      <c r="B9" s="308" t="s">
        <v>117</v>
      </c>
      <c r="C9" s="309" t="s">
        <v>117</v>
      </c>
    </row>
    <row r="10" spans="1:3">
      <c r="A10" s="311" t="s">
        <v>153</v>
      </c>
      <c r="B10" s="312"/>
      <c r="C10" s="313"/>
    </row>
    <row r="11" spans="1:3">
      <c r="A11" s="92"/>
      <c r="B11" s="308" t="s">
        <v>109</v>
      </c>
      <c r="C11" s="309" t="s">
        <v>109</v>
      </c>
    </row>
    <row r="12" spans="1:3">
      <c r="A12" s="92"/>
      <c r="B12" s="308" t="s">
        <v>118</v>
      </c>
      <c r="C12" s="309" t="s">
        <v>118</v>
      </c>
    </row>
    <row r="13" spans="1:3">
      <c r="A13" s="92"/>
      <c r="B13" s="308" t="s">
        <v>119</v>
      </c>
      <c r="C13" s="309" t="s">
        <v>119</v>
      </c>
    </row>
    <row r="14" spans="1:3">
      <c r="A14" s="92"/>
      <c r="B14" s="308" t="s">
        <v>110</v>
      </c>
      <c r="C14" s="309" t="s">
        <v>110</v>
      </c>
    </row>
    <row r="15" spans="1:3" ht="11.25" customHeight="1">
      <c r="A15" s="310" t="s">
        <v>155</v>
      </c>
      <c r="B15" s="310"/>
      <c r="C15" s="310"/>
    </row>
    <row r="16" spans="1:3">
      <c r="A16" s="92"/>
      <c r="B16" s="308" t="s">
        <v>100</v>
      </c>
      <c r="C16" s="309"/>
    </row>
    <row r="17" spans="1:3">
      <c r="A17" s="92"/>
      <c r="B17" s="318" t="s">
        <v>58</v>
      </c>
      <c r="C17" s="319"/>
    </row>
    <row r="18" spans="1:3">
      <c r="A18" s="92"/>
      <c r="B18" s="318" t="s">
        <v>57</v>
      </c>
      <c r="C18" s="319"/>
    </row>
    <row r="19" spans="1:3">
      <c r="A19" s="92"/>
      <c r="B19" s="318" t="s">
        <v>56</v>
      </c>
      <c r="C19" s="319"/>
    </row>
    <row r="20" spans="1:3">
      <c r="A20" s="92"/>
      <c r="B20" s="308" t="s">
        <v>59</v>
      </c>
      <c r="C20" s="309"/>
    </row>
    <row r="21" spans="1:3">
      <c r="A21" s="92"/>
      <c r="B21" s="308" t="s">
        <v>84</v>
      </c>
      <c r="C21" s="309"/>
    </row>
    <row r="22" spans="1:3">
      <c r="A22" s="92"/>
      <c r="B22" s="308" t="s">
        <v>166</v>
      </c>
      <c r="C22" s="309"/>
    </row>
    <row r="23" spans="1:3" ht="11.25" customHeight="1">
      <c r="A23" s="310" t="s">
        <v>156</v>
      </c>
      <c r="B23" s="310"/>
      <c r="C23" s="310"/>
    </row>
    <row r="24" spans="1:3" ht="33.75" customHeight="1">
      <c r="A24" s="92"/>
      <c r="B24" s="308" t="s">
        <v>138</v>
      </c>
      <c r="C24" s="309"/>
    </row>
    <row r="25" spans="1:3" ht="14.25" customHeight="1">
      <c r="A25" s="92"/>
      <c r="B25" s="308" t="s">
        <v>139</v>
      </c>
      <c r="C25" s="309"/>
    </row>
    <row r="26" spans="1:3">
      <c r="A26" s="310" t="s">
        <v>154</v>
      </c>
      <c r="B26" s="310"/>
      <c r="C26" s="310"/>
    </row>
    <row r="27" spans="1:3">
      <c r="A27" s="92"/>
      <c r="B27" s="308" t="s">
        <v>125</v>
      </c>
      <c r="C27" s="309"/>
    </row>
    <row r="28" spans="1:3">
      <c r="A28" s="92"/>
      <c r="B28" s="308" t="s">
        <v>126</v>
      </c>
      <c r="C28" s="309"/>
    </row>
    <row r="29" spans="1:3">
      <c r="A29" s="92"/>
      <c r="B29" s="308" t="s">
        <v>140</v>
      </c>
      <c r="C29" s="309"/>
    </row>
    <row r="30" spans="1:3" ht="11.25" customHeight="1">
      <c r="A30" s="310" t="s">
        <v>157</v>
      </c>
      <c r="B30" s="310"/>
      <c r="C30" s="310"/>
    </row>
    <row r="31" spans="1:3">
      <c r="A31" s="92"/>
      <c r="B31" s="308" t="s">
        <v>91</v>
      </c>
      <c r="C31" s="309"/>
    </row>
    <row r="32" spans="1:3" ht="21.75" customHeight="1">
      <c r="A32" s="92"/>
      <c r="B32" s="308" t="s">
        <v>86</v>
      </c>
      <c r="C32" s="309"/>
    </row>
    <row r="33" spans="1:3">
      <c r="A33" s="310" t="s">
        <v>158</v>
      </c>
      <c r="B33" s="310"/>
      <c r="C33" s="310"/>
    </row>
    <row r="34" spans="1:3">
      <c r="A34" s="92"/>
      <c r="B34" s="308" t="s">
        <v>141</v>
      </c>
      <c r="C34" s="309"/>
    </row>
    <row r="35" spans="1:3" ht="12">
      <c r="A35" s="92"/>
      <c r="B35" s="320" t="s">
        <v>165</v>
      </c>
      <c r="C35" s="321"/>
    </row>
  </sheetData>
  <mergeCells count="35">
    <mergeCell ref="B34:C34"/>
    <mergeCell ref="B35:C35"/>
    <mergeCell ref="B28:C28"/>
    <mergeCell ref="B29:C29"/>
    <mergeCell ref="A30:C30"/>
    <mergeCell ref="B31:C31"/>
    <mergeCell ref="B32:C32"/>
    <mergeCell ref="A33:C33"/>
    <mergeCell ref="B27:C27"/>
    <mergeCell ref="B16:C16"/>
    <mergeCell ref="B17:C17"/>
    <mergeCell ref="B18:C18"/>
    <mergeCell ref="B19:C19"/>
    <mergeCell ref="B20:C20"/>
    <mergeCell ref="B21:C21"/>
    <mergeCell ref="B22:C22"/>
    <mergeCell ref="A23:C23"/>
    <mergeCell ref="B24:C24"/>
    <mergeCell ref="B25:C25"/>
    <mergeCell ref="A26:C26"/>
    <mergeCell ref="A3:C3"/>
    <mergeCell ref="B4:C4"/>
    <mergeCell ref="A1:C1"/>
    <mergeCell ref="B2:C2"/>
    <mergeCell ref="B5:C5"/>
    <mergeCell ref="B6:C6"/>
    <mergeCell ref="B7:C7"/>
    <mergeCell ref="B8:C8"/>
    <mergeCell ref="B9:C9"/>
    <mergeCell ref="A10:C10"/>
    <mergeCell ref="B11:C11"/>
    <mergeCell ref="B12:C12"/>
    <mergeCell ref="B13:C13"/>
    <mergeCell ref="B14:C14"/>
    <mergeCell ref="A15:C15"/>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89"/>
  <sheetViews>
    <sheetView tabSelected="1" zoomScale="55" zoomScaleNormal="55" workbookViewId="0">
      <pane xSplit="1" ySplit="4" topLeftCell="B5" activePane="bottomRight" state="frozen"/>
      <selection activeCell="L18" sqref="L18"/>
      <selection pane="topRight" activeCell="L18" sqref="L18"/>
      <selection pane="bottomLeft" activeCell="L18" sqref="L18"/>
      <selection pane="bottomRight" activeCell="B5" sqref="B5"/>
    </sheetView>
  </sheetViews>
  <sheetFormatPr defaultColWidth="42.28515625" defaultRowHeight="24.75" customHeight="1"/>
  <cols>
    <col min="1" max="1" width="11.140625" style="213" bestFit="1" customWidth="1"/>
    <col min="2" max="2" width="44" style="203" customWidth="1"/>
    <col min="3" max="3" width="32.85546875" style="161" customWidth="1"/>
    <col min="4" max="4" width="32.7109375" style="161" customWidth="1"/>
    <col min="5" max="5" width="32.85546875" style="213" customWidth="1"/>
    <col min="6" max="6" width="73.7109375" style="159" customWidth="1"/>
    <col min="7" max="19" width="18.42578125" style="213" customWidth="1"/>
    <col min="20" max="20" width="21.7109375" style="213" customWidth="1"/>
    <col min="21" max="16384" width="42.28515625" style="212"/>
  </cols>
  <sheetData>
    <row r="1" spans="1:20" ht="15">
      <c r="A1" s="159"/>
      <c r="B1" s="160" t="s">
        <v>172</v>
      </c>
      <c r="D1" s="162"/>
      <c r="E1" s="126"/>
      <c r="G1" s="126"/>
      <c r="H1" s="126"/>
      <c r="I1" s="126"/>
      <c r="J1" s="126"/>
      <c r="K1" s="126"/>
      <c r="L1" s="126"/>
      <c r="M1" s="126"/>
      <c r="N1" s="126"/>
      <c r="O1" s="126"/>
      <c r="P1" s="126"/>
      <c r="Q1" s="126"/>
      <c r="R1" s="126"/>
      <c r="S1" s="126"/>
    </row>
    <row r="2" spans="1:20" s="142" customFormat="1" ht="15">
      <c r="B2" s="163">
        <v>44926</v>
      </c>
      <c r="C2" s="164"/>
      <c r="D2" s="220"/>
      <c r="E2" s="165"/>
      <c r="F2" s="166"/>
      <c r="G2" s="165"/>
      <c r="H2" s="165"/>
      <c r="I2" s="165"/>
      <c r="J2" s="165"/>
      <c r="K2" s="165"/>
      <c r="L2" s="165"/>
      <c r="M2" s="165"/>
      <c r="N2" s="165"/>
      <c r="O2" s="165"/>
      <c r="P2" s="165"/>
      <c r="Q2" s="165"/>
      <c r="R2" s="165"/>
      <c r="S2" s="165"/>
      <c r="T2" s="165"/>
    </row>
    <row r="3" spans="1:20" ht="15">
      <c r="A3" s="50"/>
      <c r="B3" s="167"/>
      <c r="C3" s="168"/>
      <c r="D3" s="168"/>
      <c r="E3" s="8"/>
      <c r="F3" s="169"/>
      <c r="G3" s="126"/>
      <c r="H3" s="126"/>
      <c r="I3" s="126"/>
      <c r="J3" s="126"/>
      <c r="K3" s="126"/>
      <c r="L3" s="126"/>
      <c r="M3" s="126"/>
      <c r="N3" s="126"/>
      <c r="O3" s="126"/>
      <c r="P3" s="126"/>
      <c r="Q3" s="126"/>
      <c r="R3" s="126"/>
      <c r="S3" s="126"/>
      <c r="T3" s="126"/>
    </row>
    <row r="4" spans="1:20" ht="15.75" thickBot="1">
      <c r="A4" s="170"/>
      <c r="B4" s="102" t="s">
        <v>107</v>
      </c>
      <c r="C4" s="32"/>
      <c r="D4" s="32"/>
      <c r="E4" s="8"/>
      <c r="F4" s="169"/>
      <c r="G4" s="126"/>
      <c r="H4" s="126"/>
      <c r="I4" s="126"/>
      <c r="J4" s="126"/>
      <c r="K4" s="126"/>
      <c r="L4" s="126"/>
      <c r="M4" s="126"/>
      <c r="N4" s="126"/>
      <c r="O4" s="126"/>
      <c r="P4" s="126"/>
      <c r="Q4" s="126"/>
      <c r="R4" s="126"/>
      <c r="S4" s="126"/>
      <c r="T4" s="126"/>
    </row>
    <row r="5" spans="1:20" s="34" customFormat="1" ht="15">
      <c r="A5" s="103"/>
      <c r="B5" s="216"/>
      <c r="C5" s="171"/>
      <c r="D5" s="221"/>
      <c r="E5" s="217"/>
      <c r="F5" s="172"/>
      <c r="G5" s="269"/>
      <c r="H5" s="269"/>
      <c r="I5" s="269"/>
      <c r="J5" s="269"/>
      <c r="K5" s="269"/>
      <c r="L5" s="269"/>
      <c r="M5" s="269"/>
      <c r="N5" s="269"/>
      <c r="O5" s="269"/>
      <c r="P5" s="269"/>
      <c r="Q5" s="269"/>
      <c r="R5" s="269"/>
      <c r="S5" s="269"/>
      <c r="T5" s="270"/>
    </row>
    <row r="6" spans="1:20" s="34" customFormat="1" ht="15">
      <c r="A6" s="281"/>
      <c r="B6" s="271" t="s">
        <v>67</v>
      </c>
      <c r="C6" s="271" t="s">
        <v>66</v>
      </c>
      <c r="D6" s="271" t="s">
        <v>114</v>
      </c>
      <c r="E6" s="271" t="s">
        <v>61</v>
      </c>
      <c r="F6" s="271" t="s">
        <v>205</v>
      </c>
      <c r="G6" s="272" t="s">
        <v>62</v>
      </c>
      <c r="H6" s="272"/>
      <c r="I6" s="272"/>
      <c r="J6" s="272"/>
      <c r="K6" s="272"/>
      <c r="L6" s="272"/>
      <c r="M6" s="272"/>
      <c r="N6" s="272"/>
      <c r="O6" s="272"/>
      <c r="P6" s="272"/>
      <c r="Q6" s="272"/>
      <c r="R6" s="272"/>
      <c r="S6" s="272"/>
      <c r="T6" s="273"/>
    </row>
    <row r="7" spans="1:20" s="34" customFormat="1" ht="15">
      <c r="A7" s="281"/>
      <c r="B7" s="271"/>
      <c r="C7" s="271"/>
      <c r="D7" s="271"/>
      <c r="E7" s="271"/>
      <c r="F7" s="271"/>
      <c r="G7" s="128">
        <v>1</v>
      </c>
      <c r="H7" s="128">
        <v>2</v>
      </c>
      <c r="I7" s="128">
        <v>3</v>
      </c>
      <c r="J7" s="128">
        <v>4</v>
      </c>
      <c r="K7" s="128">
        <v>5</v>
      </c>
      <c r="L7" s="128">
        <v>6.1</v>
      </c>
      <c r="M7" s="128">
        <v>6.2</v>
      </c>
      <c r="N7" s="128">
        <v>6</v>
      </c>
      <c r="O7" s="128">
        <v>7</v>
      </c>
      <c r="P7" s="128">
        <v>8</v>
      </c>
      <c r="Q7" s="128">
        <v>9</v>
      </c>
      <c r="R7" s="128">
        <v>10</v>
      </c>
      <c r="S7" s="128">
        <v>11</v>
      </c>
      <c r="T7" s="129">
        <v>12</v>
      </c>
    </row>
    <row r="8" spans="1:20" s="34" customFormat="1" ht="70.5">
      <c r="A8" s="281"/>
      <c r="B8" s="271"/>
      <c r="C8" s="271"/>
      <c r="D8" s="271"/>
      <c r="E8" s="271"/>
      <c r="F8" s="271"/>
      <c r="G8" s="48" t="s">
        <v>22</v>
      </c>
      <c r="H8" s="48" t="s">
        <v>23</v>
      </c>
      <c r="I8" s="48" t="s">
        <v>24</v>
      </c>
      <c r="J8" s="48" t="s">
        <v>25</v>
      </c>
      <c r="K8" s="48" t="s">
        <v>26</v>
      </c>
      <c r="L8" s="48" t="s">
        <v>27</v>
      </c>
      <c r="M8" s="48" t="s">
        <v>28</v>
      </c>
      <c r="N8" s="48" t="s">
        <v>29</v>
      </c>
      <c r="O8" s="48" t="s">
        <v>30</v>
      </c>
      <c r="P8" s="48" t="s">
        <v>31</v>
      </c>
      <c r="Q8" s="48" t="s">
        <v>32</v>
      </c>
      <c r="R8" s="48" t="s">
        <v>33</v>
      </c>
      <c r="S8" s="48" t="s">
        <v>34</v>
      </c>
      <c r="T8" s="51" t="s">
        <v>35</v>
      </c>
    </row>
    <row r="9" spans="1:20" ht="19.5" customHeight="1">
      <c r="A9" s="222"/>
      <c r="B9" s="173" t="s">
        <v>200</v>
      </c>
      <c r="C9" s="174">
        <v>3495728000</v>
      </c>
      <c r="D9" s="174">
        <v>2864375000</v>
      </c>
      <c r="E9" s="174">
        <f>T9</f>
        <v>3029648019.5559998</v>
      </c>
      <c r="F9" s="175" t="s">
        <v>206</v>
      </c>
      <c r="G9" s="174">
        <v>961236880.95600009</v>
      </c>
      <c r="H9" s="174">
        <v>575470994.55000007</v>
      </c>
      <c r="I9" s="174">
        <v>1492940144.05</v>
      </c>
      <c r="J9" s="174">
        <v>0</v>
      </c>
      <c r="K9" s="174">
        <v>0</v>
      </c>
      <c r="L9" s="174">
        <v>0</v>
      </c>
      <c r="M9" s="174">
        <v>0</v>
      </c>
      <c r="N9" s="174">
        <v>0</v>
      </c>
      <c r="O9" s="174">
        <v>0</v>
      </c>
      <c r="P9" s="174">
        <v>0</v>
      </c>
      <c r="Q9" s="174">
        <v>0</v>
      </c>
      <c r="R9" s="174">
        <v>0</v>
      </c>
      <c r="S9" s="174">
        <v>0</v>
      </c>
      <c r="T9" s="176">
        <f>SUM(G9:K9)+N9+SUM(O9:S9)</f>
        <v>3029648019.5559998</v>
      </c>
    </row>
    <row r="10" spans="1:20" ht="19.5" customHeight="1">
      <c r="A10" s="223"/>
      <c r="B10" s="173" t="s">
        <v>207</v>
      </c>
      <c r="C10" s="174">
        <v>2417306000</v>
      </c>
      <c r="D10" s="174">
        <v>2396568000</v>
      </c>
      <c r="E10" s="174">
        <f t="shared" ref="E10:E24" si="0">T10</f>
        <v>2344409309.2800002</v>
      </c>
      <c r="F10" s="177" t="s">
        <v>206</v>
      </c>
      <c r="G10" s="174">
        <v>0</v>
      </c>
      <c r="H10" s="174">
        <v>2342722954.5500002</v>
      </c>
      <c r="I10" s="174">
        <v>135100</v>
      </c>
      <c r="J10" s="174">
        <v>0</v>
      </c>
      <c r="K10" s="174">
        <v>0</v>
      </c>
      <c r="L10" s="174">
        <v>0</v>
      </c>
      <c r="M10" s="174">
        <v>0</v>
      </c>
      <c r="N10" s="174">
        <v>0</v>
      </c>
      <c r="O10" s="174">
        <v>1551254.73</v>
      </c>
      <c r="P10" s="174">
        <v>0</v>
      </c>
      <c r="Q10" s="174">
        <v>0</v>
      </c>
      <c r="R10" s="174">
        <v>0</v>
      </c>
      <c r="S10" s="174">
        <v>0</v>
      </c>
      <c r="T10" s="176">
        <f t="shared" ref="T10:T24" si="1">SUM(G10:K10)+N10+SUM(O10:S10)</f>
        <v>2344409309.2800002</v>
      </c>
    </row>
    <row r="11" spans="1:20" ht="19.5" customHeight="1">
      <c r="A11" s="223"/>
      <c r="B11" s="173" t="s">
        <v>26</v>
      </c>
      <c r="C11" s="174">
        <v>4343749000</v>
      </c>
      <c r="D11" s="174">
        <v>4283389000</v>
      </c>
      <c r="E11" s="174">
        <f t="shared" si="0"/>
        <v>4283182763.4963002</v>
      </c>
      <c r="F11" s="177" t="s">
        <v>208</v>
      </c>
      <c r="G11" s="174">
        <v>0</v>
      </c>
      <c r="H11" s="174">
        <v>0</v>
      </c>
      <c r="I11" s="174">
        <v>0</v>
      </c>
      <c r="J11" s="174">
        <v>0</v>
      </c>
      <c r="K11" s="174">
        <v>4230393807.96</v>
      </c>
      <c r="L11" s="174">
        <v>0</v>
      </c>
      <c r="M11" s="174">
        <v>0</v>
      </c>
      <c r="N11" s="174">
        <v>0</v>
      </c>
      <c r="O11" s="174">
        <v>49907328.469999999</v>
      </c>
      <c r="P11" s="174">
        <v>0</v>
      </c>
      <c r="Q11" s="174">
        <v>2881627.0663000001</v>
      </c>
      <c r="R11" s="174">
        <v>0</v>
      </c>
      <c r="S11" s="174">
        <v>0</v>
      </c>
      <c r="T11" s="176">
        <f t="shared" si="1"/>
        <v>4283182763.4963002</v>
      </c>
    </row>
    <row r="12" spans="1:20" ht="19.5" customHeight="1">
      <c r="A12" s="223"/>
      <c r="B12" s="173" t="s">
        <v>248</v>
      </c>
      <c r="C12" s="174">
        <v>16841603000</v>
      </c>
      <c r="D12" s="174">
        <v>16260377000</v>
      </c>
      <c r="E12" s="174">
        <f t="shared" si="0"/>
        <v>15865725969.872801</v>
      </c>
      <c r="F12" s="175" t="s">
        <v>209</v>
      </c>
      <c r="G12" s="174">
        <v>0</v>
      </c>
      <c r="H12" s="174">
        <v>0</v>
      </c>
      <c r="I12" s="174">
        <v>0</v>
      </c>
      <c r="J12" s="174">
        <v>0</v>
      </c>
      <c r="K12" s="174">
        <v>0</v>
      </c>
      <c r="L12" s="174">
        <v>16316961029.125702</v>
      </c>
      <c r="M12" s="174">
        <v>-622256240.74339998</v>
      </c>
      <c r="N12" s="174">
        <v>15694704788.382301</v>
      </c>
      <c r="O12" s="174">
        <v>153432763.60050002</v>
      </c>
      <c r="P12" s="174">
        <v>0</v>
      </c>
      <c r="Q12" s="174">
        <v>0</v>
      </c>
      <c r="R12" s="174">
        <v>0</v>
      </c>
      <c r="S12" s="174">
        <v>17588417.890000001</v>
      </c>
      <c r="T12" s="176">
        <f t="shared" si="1"/>
        <v>15865725969.872801</v>
      </c>
    </row>
    <row r="13" spans="1:20" ht="19.5" customHeight="1">
      <c r="A13" s="223"/>
      <c r="B13" s="224" t="s">
        <v>249</v>
      </c>
      <c r="C13" s="174">
        <v>3398000</v>
      </c>
      <c r="D13" s="174">
        <v>1867000</v>
      </c>
      <c r="E13" s="174">
        <f t="shared" si="0"/>
        <v>1867000</v>
      </c>
      <c r="F13" s="177"/>
      <c r="G13" s="174">
        <v>0</v>
      </c>
      <c r="H13" s="174">
        <v>0</v>
      </c>
      <c r="I13" s="174">
        <v>0</v>
      </c>
      <c r="J13" s="174">
        <v>0</v>
      </c>
      <c r="K13" s="174">
        <v>0</v>
      </c>
      <c r="L13" s="174">
        <v>0</v>
      </c>
      <c r="M13" s="174">
        <v>0</v>
      </c>
      <c r="N13" s="174">
        <v>0</v>
      </c>
      <c r="O13" s="174">
        <v>0</v>
      </c>
      <c r="P13" s="174">
        <v>0</v>
      </c>
      <c r="Q13" s="174">
        <v>0</v>
      </c>
      <c r="R13" s="174">
        <v>0</v>
      </c>
      <c r="S13" s="174">
        <f>D13</f>
        <v>1867000</v>
      </c>
      <c r="T13" s="176">
        <f t="shared" si="1"/>
        <v>1867000</v>
      </c>
    </row>
    <row r="14" spans="1:20" ht="19.5" customHeight="1">
      <c r="A14" s="223"/>
      <c r="B14" s="173" t="s">
        <v>250</v>
      </c>
      <c r="C14" s="174">
        <v>47176000</v>
      </c>
      <c r="D14" s="174">
        <v>40630000</v>
      </c>
      <c r="E14" s="174">
        <f t="shared" si="0"/>
        <v>40630000</v>
      </c>
      <c r="F14" s="177"/>
      <c r="G14" s="174">
        <v>0</v>
      </c>
      <c r="H14" s="174">
        <v>0</v>
      </c>
      <c r="I14" s="174">
        <v>0</v>
      </c>
      <c r="J14" s="174">
        <v>0</v>
      </c>
      <c r="K14" s="174">
        <v>0</v>
      </c>
      <c r="L14" s="174">
        <v>0</v>
      </c>
      <c r="M14" s="174">
        <v>0</v>
      </c>
      <c r="N14" s="174">
        <v>0</v>
      </c>
      <c r="O14" s="174">
        <v>0</v>
      </c>
      <c r="P14" s="174">
        <v>0</v>
      </c>
      <c r="Q14" s="174">
        <v>0</v>
      </c>
      <c r="R14" s="174">
        <v>0</v>
      </c>
      <c r="S14" s="174">
        <f>D14</f>
        <v>40630000</v>
      </c>
      <c r="T14" s="176">
        <f t="shared" si="1"/>
        <v>40630000</v>
      </c>
    </row>
    <row r="15" spans="1:20" ht="19.5" customHeight="1">
      <c r="A15" s="223"/>
      <c r="B15" s="173" t="s">
        <v>251</v>
      </c>
      <c r="C15" s="174">
        <v>11441000</v>
      </c>
      <c r="D15" s="174">
        <v>11041000</v>
      </c>
      <c r="E15" s="174">
        <f t="shared" si="0"/>
        <v>11041000</v>
      </c>
      <c r="F15" s="177"/>
      <c r="G15" s="174">
        <v>0</v>
      </c>
      <c r="H15" s="174">
        <v>0</v>
      </c>
      <c r="I15" s="174">
        <v>0</v>
      </c>
      <c r="J15" s="174">
        <v>0</v>
      </c>
      <c r="K15" s="174">
        <v>0</v>
      </c>
      <c r="L15" s="174">
        <v>0</v>
      </c>
      <c r="M15" s="174">
        <v>0</v>
      </c>
      <c r="N15" s="174">
        <v>0</v>
      </c>
      <c r="O15" s="174">
        <v>0</v>
      </c>
      <c r="P15" s="174">
        <v>0</v>
      </c>
      <c r="Q15" s="174">
        <v>0</v>
      </c>
      <c r="R15" s="174">
        <v>0</v>
      </c>
      <c r="S15" s="174">
        <f>D15</f>
        <v>11041000</v>
      </c>
      <c r="T15" s="176">
        <f t="shared" si="1"/>
        <v>11041000</v>
      </c>
    </row>
    <row r="16" spans="1:20" ht="19.5" customHeight="1">
      <c r="A16" s="223"/>
      <c r="B16" s="173" t="s">
        <v>228</v>
      </c>
      <c r="C16" s="174">
        <v>115404000</v>
      </c>
      <c r="D16" s="174">
        <v>98678000</v>
      </c>
      <c r="E16" s="174">
        <f t="shared" si="0"/>
        <v>98677551</v>
      </c>
      <c r="F16" s="177"/>
      <c r="G16" s="174">
        <v>0</v>
      </c>
      <c r="H16" s="174">
        <v>0</v>
      </c>
      <c r="I16" s="174">
        <v>0</v>
      </c>
      <c r="J16" s="174">
        <v>0</v>
      </c>
      <c r="K16" s="174">
        <v>0</v>
      </c>
      <c r="L16" s="174">
        <v>0</v>
      </c>
      <c r="M16" s="174">
        <v>0</v>
      </c>
      <c r="N16" s="174">
        <v>0</v>
      </c>
      <c r="O16" s="174">
        <v>0</v>
      </c>
      <c r="P16" s="174">
        <v>0</v>
      </c>
      <c r="Q16" s="174">
        <v>0</v>
      </c>
      <c r="R16" s="174">
        <v>98677551</v>
      </c>
      <c r="S16" s="174">
        <v>0</v>
      </c>
      <c r="T16" s="176">
        <f t="shared" si="1"/>
        <v>98677551</v>
      </c>
    </row>
    <row r="17" spans="1:20" ht="19.5" customHeight="1">
      <c r="A17" s="223"/>
      <c r="B17" s="173" t="s">
        <v>201</v>
      </c>
      <c r="C17" s="174">
        <v>170629000</v>
      </c>
      <c r="D17" s="174">
        <v>163230000</v>
      </c>
      <c r="E17" s="174">
        <f t="shared" si="0"/>
        <v>109583589.06116308</v>
      </c>
      <c r="F17" s="177" t="s">
        <v>210</v>
      </c>
      <c r="G17" s="174">
        <v>0</v>
      </c>
      <c r="H17" s="174">
        <v>0</v>
      </c>
      <c r="I17" s="174">
        <v>0</v>
      </c>
      <c r="J17" s="174">
        <v>0</v>
      </c>
      <c r="K17" s="174">
        <v>0</v>
      </c>
      <c r="L17" s="174">
        <v>0</v>
      </c>
      <c r="M17" s="174">
        <v>0</v>
      </c>
      <c r="N17" s="174">
        <v>0</v>
      </c>
      <c r="O17" s="174">
        <v>0</v>
      </c>
      <c r="P17" s="174">
        <v>101984771.32991308</v>
      </c>
      <c r="Q17" s="174">
        <v>0</v>
      </c>
      <c r="R17" s="174">
        <v>7598817.7312500002</v>
      </c>
      <c r="S17" s="174">
        <v>0</v>
      </c>
      <c r="T17" s="176">
        <f t="shared" si="1"/>
        <v>109583589.06116308</v>
      </c>
    </row>
    <row r="18" spans="1:20" ht="19.5" customHeight="1">
      <c r="A18" s="223"/>
      <c r="B18" s="173" t="s">
        <v>202</v>
      </c>
      <c r="C18" s="174">
        <v>363606000</v>
      </c>
      <c r="D18" s="174">
        <v>348062000</v>
      </c>
      <c r="E18" s="174">
        <f t="shared" si="0"/>
        <v>308751294.71875</v>
      </c>
      <c r="F18" s="177" t="s">
        <v>211</v>
      </c>
      <c r="G18" s="174">
        <v>0</v>
      </c>
      <c r="H18" s="174">
        <v>0</v>
      </c>
      <c r="I18" s="174">
        <v>0</v>
      </c>
      <c r="J18" s="174">
        <v>0</v>
      </c>
      <c r="K18" s="174">
        <v>0</v>
      </c>
      <c r="L18" s="174">
        <v>0</v>
      </c>
      <c r="M18" s="174">
        <v>0</v>
      </c>
      <c r="N18" s="174">
        <v>0</v>
      </c>
      <c r="O18" s="174">
        <v>0</v>
      </c>
      <c r="P18" s="174">
        <v>0</v>
      </c>
      <c r="Q18" s="174">
        <v>0</v>
      </c>
      <c r="R18" s="174">
        <v>308751294.71875</v>
      </c>
      <c r="S18" s="174">
        <v>0</v>
      </c>
      <c r="T18" s="176">
        <f t="shared" si="1"/>
        <v>308751294.71875</v>
      </c>
    </row>
    <row r="19" spans="1:20" ht="19.5" customHeight="1">
      <c r="A19" s="223"/>
      <c r="B19" s="173" t="s">
        <v>252</v>
      </c>
      <c r="C19" s="174">
        <v>33453000</v>
      </c>
      <c r="D19" s="174">
        <v>33453000</v>
      </c>
      <c r="E19" s="174">
        <f t="shared" si="0"/>
        <v>33331343</v>
      </c>
      <c r="F19" s="177"/>
      <c r="G19" s="174"/>
      <c r="H19" s="174"/>
      <c r="I19" s="174"/>
      <c r="J19" s="174"/>
      <c r="K19" s="174"/>
      <c r="L19" s="174"/>
      <c r="M19" s="174"/>
      <c r="N19" s="174"/>
      <c r="O19" s="174"/>
      <c r="P19" s="174"/>
      <c r="Q19" s="174">
        <v>0</v>
      </c>
      <c r="R19" s="174">
        <v>33331343</v>
      </c>
      <c r="S19" s="174">
        <v>0</v>
      </c>
      <c r="T19" s="176">
        <f t="shared" si="1"/>
        <v>33331343</v>
      </c>
    </row>
    <row r="20" spans="1:20" ht="19.5" customHeight="1">
      <c r="A20" s="223"/>
      <c r="B20" s="173" t="s">
        <v>203</v>
      </c>
      <c r="C20" s="174">
        <v>130307000</v>
      </c>
      <c r="D20" s="174">
        <v>120110000</v>
      </c>
      <c r="E20" s="174">
        <f t="shared" si="0"/>
        <v>108954412.19999999</v>
      </c>
      <c r="F20" s="177" t="s">
        <v>211</v>
      </c>
      <c r="G20" s="174">
        <v>0</v>
      </c>
      <c r="H20" s="174">
        <v>0</v>
      </c>
      <c r="I20" s="174">
        <v>0</v>
      </c>
      <c r="J20" s="174">
        <v>0</v>
      </c>
      <c r="K20" s="174">
        <v>0</v>
      </c>
      <c r="L20" s="174">
        <v>0</v>
      </c>
      <c r="M20" s="174">
        <v>0</v>
      </c>
      <c r="N20" s="174">
        <v>0</v>
      </c>
      <c r="O20" s="174">
        <v>0</v>
      </c>
      <c r="P20" s="174">
        <v>0</v>
      </c>
      <c r="Q20" s="174">
        <v>0</v>
      </c>
      <c r="R20" s="174">
        <v>108954412.19999999</v>
      </c>
      <c r="S20" s="174"/>
      <c r="T20" s="176">
        <f t="shared" si="1"/>
        <v>108954412.19999999</v>
      </c>
    </row>
    <row r="21" spans="1:20" ht="19.5" customHeight="1">
      <c r="A21" s="223"/>
      <c r="B21" s="173" t="s">
        <v>254</v>
      </c>
      <c r="C21" s="174">
        <v>0</v>
      </c>
      <c r="D21" s="174">
        <v>148079000</v>
      </c>
      <c r="E21" s="174">
        <f t="shared" si="0"/>
        <v>141750675.15519997</v>
      </c>
      <c r="F21" s="177" t="s">
        <v>208</v>
      </c>
      <c r="G21" s="174"/>
      <c r="H21" s="174"/>
      <c r="I21" s="174"/>
      <c r="J21" s="174"/>
      <c r="K21" s="174"/>
      <c r="L21" s="174"/>
      <c r="M21" s="174"/>
      <c r="N21" s="174"/>
      <c r="O21" s="174"/>
      <c r="P21" s="174"/>
      <c r="Q21" s="174">
        <v>141750675.15519997</v>
      </c>
      <c r="R21" s="174"/>
      <c r="S21" s="174">
        <v>0</v>
      </c>
      <c r="T21" s="176">
        <f t="shared" si="1"/>
        <v>141750675.15519997</v>
      </c>
    </row>
    <row r="22" spans="1:20" ht="19.5" customHeight="1">
      <c r="A22" s="223"/>
      <c r="B22" s="173" t="s">
        <v>253</v>
      </c>
      <c r="C22" s="174">
        <v>864000</v>
      </c>
      <c r="D22" s="174">
        <v>0</v>
      </c>
      <c r="E22" s="174">
        <f t="shared" si="0"/>
        <v>0</v>
      </c>
      <c r="F22" s="175" t="s">
        <v>212</v>
      </c>
      <c r="G22" s="174">
        <v>0</v>
      </c>
      <c r="H22" s="174">
        <v>0</v>
      </c>
      <c r="I22" s="174">
        <v>0</v>
      </c>
      <c r="J22" s="174">
        <v>0</v>
      </c>
      <c r="K22" s="174">
        <v>0</v>
      </c>
      <c r="L22" s="174">
        <v>0</v>
      </c>
      <c r="M22" s="174">
        <v>0</v>
      </c>
      <c r="N22" s="174">
        <v>0</v>
      </c>
      <c r="O22" s="174">
        <v>0</v>
      </c>
      <c r="P22" s="174">
        <v>0</v>
      </c>
      <c r="Q22" s="174">
        <v>0</v>
      </c>
      <c r="R22" s="174">
        <v>0</v>
      </c>
      <c r="S22" s="174"/>
      <c r="T22" s="176">
        <f t="shared" si="1"/>
        <v>0</v>
      </c>
    </row>
    <row r="23" spans="1:20" ht="19.5" customHeight="1">
      <c r="A23" s="223"/>
      <c r="B23" s="173" t="s">
        <v>34</v>
      </c>
      <c r="C23" s="174">
        <v>362828000</v>
      </c>
      <c r="D23" s="174">
        <v>341784000</v>
      </c>
      <c r="E23" s="174">
        <f t="shared" si="0"/>
        <v>239601542.17069599</v>
      </c>
      <c r="F23" s="175" t="s">
        <v>213</v>
      </c>
      <c r="G23" s="174">
        <v>0</v>
      </c>
      <c r="H23" s="174">
        <v>0</v>
      </c>
      <c r="I23" s="174">
        <v>0</v>
      </c>
      <c r="J23" s="174">
        <v>303</v>
      </c>
      <c r="K23" s="174">
        <v>0</v>
      </c>
      <c r="L23" s="174">
        <v>0</v>
      </c>
      <c r="M23" s="174">
        <v>0</v>
      </c>
      <c r="N23" s="174">
        <v>0</v>
      </c>
      <c r="O23" s="174">
        <v>239.47000000000003</v>
      </c>
      <c r="P23" s="174">
        <v>623574.89399999997</v>
      </c>
      <c r="Q23" s="174">
        <v>5320364.18</v>
      </c>
      <c r="R23" s="174">
        <v>0</v>
      </c>
      <c r="S23" s="174">
        <f>304783478.516696-S12-S13-S14-S15</f>
        <v>233657060.62669599</v>
      </c>
      <c r="T23" s="176">
        <f t="shared" si="1"/>
        <v>239601542.17069599</v>
      </c>
    </row>
    <row r="24" spans="1:20" ht="19.5" customHeight="1">
      <c r="A24" s="223"/>
      <c r="B24" s="173" t="s">
        <v>204</v>
      </c>
      <c r="C24" s="174">
        <v>29566000</v>
      </c>
      <c r="D24" s="174">
        <v>29567000</v>
      </c>
      <c r="E24" s="174">
        <f t="shared" si="0"/>
        <v>8347936.8370869122</v>
      </c>
      <c r="F24" s="177" t="s">
        <v>208</v>
      </c>
      <c r="G24" s="174">
        <v>0</v>
      </c>
      <c r="H24" s="174">
        <v>0</v>
      </c>
      <c r="I24" s="174">
        <v>0</v>
      </c>
      <c r="J24" s="174">
        <v>0</v>
      </c>
      <c r="K24" s="174">
        <v>0</v>
      </c>
      <c r="L24" s="174">
        <v>0</v>
      </c>
      <c r="M24" s="174">
        <v>0</v>
      </c>
      <c r="N24" s="174">
        <v>0</v>
      </c>
      <c r="O24" s="174">
        <v>0</v>
      </c>
      <c r="P24" s="174">
        <v>8271646.8370869122</v>
      </c>
      <c r="Q24" s="174">
        <v>0</v>
      </c>
      <c r="R24" s="174">
        <v>76290</v>
      </c>
      <c r="S24" s="174">
        <v>0</v>
      </c>
      <c r="T24" s="176">
        <f t="shared" si="1"/>
        <v>8347936.8370869122</v>
      </c>
    </row>
    <row r="25" spans="1:20" s="183" customFormat="1" ht="15.75" customHeight="1" thickBot="1">
      <c r="A25" s="178"/>
      <c r="B25" s="179" t="s">
        <v>35</v>
      </c>
      <c r="C25" s="180">
        <f>SUM(C9:C24)</f>
        <v>28367058000</v>
      </c>
      <c r="D25" s="180">
        <f>SUM(D9:D24)</f>
        <v>27141210000</v>
      </c>
      <c r="E25" s="180">
        <f>SUM(E9:E24)</f>
        <v>26625502406.348</v>
      </c>
      <c r="F25" s="181"/>
      <c r="G25" s="180">
        <f t="shared" ref="G25:T25" si="2">SUM(G9:G24)</f>
        <v>961236880.95600009</v>
      </c>
      <c r="H25" s="180">
        <f t="shared" si="2"/>
        <v>2918193949.1000004</v>
      </c>
      <c r="I25" s="180">
        <f t="shared" si="2"/>
        <v>1493075244.05</v>
      </c>
      <c r="J25" s="180">
        <f t="shared" si="2"/>
        <v>303</v>
      </c>
      <c r="K25" s="180">
        <f t="shared" si="2"/>
        <v>4230393807.96</v>
      </c>
      <c r="L25" s="180">
        <f t="shared" si="2"/>
        <v>16316961029.125702</v>
      </c>
      <c r="M25" s="180">
        <f t="shared" si="2"/>
        <v>-622256240.74339998</v>
      </c>
      <c r="N25" s="180">
        <f t="shared" si="2"/>
        <v>15694704788.382301</v>
      </c>
      <c r="O25" s="180">
        <f t="shared" si="2"/>
        <v>204891586.2705</v>
      </c>
      <c r="P25" s="180">
        <f t="shared" si="2"/>
        <v>110879993.06099999</v>
      </c>
      <c r="Q25" s="180">
        <f t="shared" si="2"/>
        <v>149952666.40149999</v>
      </c>
      <c r="R25" s="180">
        <f t="shared" si="2"/>
        <v>557389708.64999998</v>
      </c>
      <c r="S25" s="180">
        <f t="shared" si="2"/>
        <v>304783478.51669598</v>
      </c>
      <c r="T25" s="182">
        <f t="shared" si="2"/>
        <v>26625502406.348</v>
      </c>
    </row>
    <row r="26" spans="1:20" s="34" customFormat="1" ht="15.75" customHeight="1" thickBot="1">
      <c r="A26" s="44"/>
      <c r="B26" s="214"/>
      <c r="C26" s="184"/>
      <c r="D26" s="225"/>
      <c r="E26" s="214"/>
      <c r="F26" s="185"/>
      <c r="G26" s="274"/>
      <c r="H26" s="274"/>
      <c r="I26" s="274"/>
      <c r="J26" s="274"/>
      <c r="K26" s="274"/>
      <c r="L26" s="274"/>
      <c r="M26" s="274"/>
      <c r="N26" s="274"/>
      <c r="O26" s="274"/>
      <c r="P26" s="275"/>
      <c r="Q26" s="212"/>
      <c r="R26" s="212"/>
      <c r="S26" s="212"/>
      <c r="T26" s="212"/>
    </row>
    <row r="27" spans="1:20" s="34" customFormat="1" ht="15.75" customHeight="1">
      <c r="A27" s="286"/>
      <c r="B27" s="276" t="s">
        <v>65</v>
      </c>
      <c r="C27" s="276" t="s">
        <v>64</v>
      </c>
      <c r="D27" s="276" t="s">
        <v>115</v>
      </c>
      <c r="E27" s="276" t="s">
        <v>61</v>
      </c>
      <c r="F27" s="276" t="s">
        <v>214</v>
      </c>
      <c r="G27" s="277" t="s">
        <v>62</v>
      </c>
      <c r="H27" s="277"/>
      <c r="I27" s="277"/>
      <c r="J27" s="277"/>
      <c r="K27" s="277"/>
      <c r="L27" s="277"/>
      <c r="M27" s="277"/>
      <c r="N27" s="277"/>
      <c r="O27" s="277"/>
      <c r="P27" s="278"/>
      <c r="Q27" s="213"/>
      <c r="R27" s="213"/>
      <c r="S27" s="213"/>
      <c r="T27" s="213"/>
    </row>
    <row r="28" spans="1:20" s="34" customFormat="1" ht="15.75" customHeight="1">
      <c r="A28" s="287"/>
      <c r="B28" s="271"/>
      <c r="C28" s="271"/>
      <c r="D28" s="271"/>
      <c r="E28" s="271"/>
      <c r="F28" s="271"/>
      <c r="G28" s="49">
        <v>13</v>
      </c>
      <c r="H28" s="49">
        <v>14</v>
      </c>
      <c r="I28" s="49">
        <v>15</v>
      </c>
      <c r="J28" s="49">
        <v>16</v>
      </c>
      <c r="K28" s="49">
        <v>17</v>
      </c>
      <c r="L28" s="49">
        <v>18</v>
      </c>
      <c r="M28" s="49">
        <v>19</v>
      </c>
      <c r="N28" s="49">
        <v>20</v>
      </c>
      <c r="O28" s="49">
        <v>21</v>
      </c>
      <c r="P28" s="52">
        <v>22</v>
      </c>
      <c r="Q28" s="213"/>
      <c r="R28" s="213"/>
      <c r="S28" s="213"/>
      <c r="T28" s="213"/>
    </row>
    <row r="29" spans="1:20" s="34" customFormat="1" ht="71.25">
      <c r="A29" s="287"/>
      <c r="B29" s="271"/>
      <c r="C29" s="271"/>
      <c r="D29" s="271"/>
      <c r="E29" s="271"/>
      <c r="F29" s="271"/>
      <c r="G29" s="48" t="s">
        <v>36</v>
      </c>
      <c r="H29" s="48" t="s">
        <v>37</v>
      </c>
      <c r="I29" s="48" t="s">
        <v>38</v>
      </c>
      <c r="J29" s="48" t="s">
        <v>39</v>
      </c>
      <c r="K29" s="48" t="s">
        <v>40</v>
      </c>
      <c r="L29" s="48" t="s">
        <v>41</v>
      </c>
      <c r="M29" s="48" t="s">
        <v>42</v>
      </c>
      <c r="N29" s="48" t="s">
        <v>9</v>
      </c>
      <c r="O29" s="48" t="s">
        <v>43</v>
      </c>
      <c r="P29" s="51" t="s">
        <v>44</v>
      </c>
      <c r="Q29" s="213"/>
      <c r="R29" s="213"/>
      <c r="S29" s="213"/>
      <c r="T29" s="213"/>
    </row>
    <row r="30" spans="1:20" ht="31.5" customHeight="1">
      <c r="A30" s="223"/>
      <c r="B30" s="173" t="s">
        <v>255</v>
      </c>
      <c r="C30" s="174">
        <v>18274061000</v>
      </c>
      <c r="D30" s="174">
        <v>17257363000</v>
      </c>
      <c r="E30" s="174">
        <f>P30</f>
        <v>17307405779.186501</v>
      </c>
      <c r="F30" s="175" t="s">
        <v>215</v>
      </c>
      <c r="G30" s="174">
        <v>0</v>
      </c>
      <c r="H30" s="174">
        <v>4830952285.3465004</v>
      </c>
      <c r="I30" s="174">
        <v>5532210682.4400005</v>
      </c>
      <c r="J30" s="174">
        <v>6855340535.5699997</v>
      </c>
      <c r="K30" s="174">
        <v>0</v>
      </c>
      <c r="L30" s="174">
        <v>0</v>
      </c>
      <c r="M30" s="174">
        <v>70268337.5</v>
      </c>
      <c r="N30" s="174">
        <v>18633938.329999998</v>
      </c>
      <c r="O30" s="174"/>
      <c r="P30" s="176">
        <f>SUM(G30:O30)</f>
        <v>17307405779.186501</v>
      </c>
      <c r="Q30" s="235"/>
      <c r="R30" s="126"/>
    </row>
    <row r="31" spans="1:20" ht="15.75" customHeight="1">
      <c r="A31" s="223"/>
      <c r="B31" s="173" t="s">
        <v>216</v>
      </c>
      <c r="C31" s="174">
        <v>5191494000</v>
      </c>
      <c r="D31" s="174">
        <v>5081776000</v>
      </c>
      <c r="E31" s="174">
        <f t="shared" ref="E31:E36" si="3">P31</f>
        <v>5081768888.8256006</v>
      </c>
      <c r="F31" s="177"/>
      <c r="G31" s="174">
        <v>1104447267.9100001</v>
      </c>
      <c r="H31" s="174">
        <v>0</v>
      </c>
      <c r="I31" s="174">
        <v>0</v>
      </c>
      <c r="J31" s="174">
        <v>0</v>
      </c>
      <c r="K31" s="174">
        <v>0</v>
      </c>
      <c r="L31" s="174">
        <v>3426805269.6656003</v>
      </c>
      <c r="M31" s="174">
        <v>18222351.25</v>
      </c>
      <c r="N31" s="174">
        <v>0</v>
      </c>
      <c r="O31" s="174">
        <v>532294000</v>
      </c>
      <c r="P31" s="176">
        <f t="shared" ref="P31:P36" si="4">SUM(G31:O31)</f>
        <v>5081768888.8256006</v>
      </c>
      <c r="Q31" s="235"/>
      <c r="R31" s="126"/>
    </row>
    <row r="32" spans="1:20" ht="15.75" customHeight="1">
      <c r="A32" s="223"/>
      <c r="B32" s="173" t="s">
        <v>256</v>
      </c>
      <c r="C32" s="174">
        <v>646137000</v>
      </c>
      <c r="D32" s="174">
        <v>601581000</v>
      </c>
      <c r="E32" s="174">
        <f t="shared" si="3"/>
        <v>601581008.21000004</v>
      </c>
      <c r="F32" s="175" t="s">
        <v>217</v>
      </c>
      <c r="G32" s="174">
        <v>0</v>
      </c>
      <c r="H32" s="174">
        <v>0</v>
      </c>
      <c r="I32" s="174">
        <v>0</v>
      </c>
      <c r="J32" s="174">
        <v>0</v>
      </c>
      <c r="K32" s="174">
        <v>327435734</v>
      </c>
      <c r="L32" s="174">
        <v>0</v>
      </c>
      <c r="M32" s="174">
        <v>3945274.21</v>
      </c>
      <c r="N32" s="174">
        <v>0</v>
      </c>
      <c r="O32" s="174">
        <v>270200000</v>
      </c>
      <c r="P32" s="176">
        <f t="shared" si="4"/>
        <v>601581008.21000004</v>
      </c>
      <c r="Q32" s="235"/>
      <c r="R32" s="126"/>
    </row>
    <row r="33" spans="1:20" ht="28.5" customHeight="1">
      <c r="A33" s="223"/>
      <c r="B33" s="173" t="s">
        <v>257</v>
      </c>
      <c r="C33" s="174">
        <v>112624000</v>
      </c>
      <c r="D33" s="174">
        <v>99459000</v>
      </c>
      <c r="E33" s="174">
        <f t="shared" si="3"/>
        <v>96868002</v>
      </c>
      <c r="F33" s="177" t="s">
        <v>212</v>
      </c>
      <c r="G33" s="174">
        <v>0</v>
      </c>
      <c r="H33" s="174">
        <v>0</v>
      </c>
      <c r="I33" s="174">
        <v>0</v>
      </c>
      <c r="J33" s="174">
        <v>0</v>
      </c>
      <c r="K33" s="174">
        <v>0</v>
      </c>
      <c r="L33" s="174">
        <v>0</v>
      </c>
      <c r="M33" s="174">
        <v>0</v>
      </c>
      <c r="N33" s="186">
        <v>96868002</v>
      </c>
      <c r="O33" s="174"/>
      <c r="P33" s="176">
        <f t="shared" si="4"/>
        <v>96868002</v>
      </c>
      <c r="Q33" s="235"/>
      <c r="R33" s="126"/>
    </row>
    <row r="34" spans="1:20" ht="15.75" customHeight="1">
      <c r="A34" s="223"/>
      <c r="B34" s="173" t="s">
        <v>218</v>
      </c>
      <c r="C34" s="174">
        <v>102250000</v>
      </c>
      <c r="D34" s="174">
        <v>96071000</v>
      </c>
      <c r="E34" s="174">
        <f t="shared" si="3"/>
        <v>38942020</v>
      </c>
      <c r="F34" s="177" t="s">
        <v>219</v>
      </c>
      <c r="G34" s="174">
        <v>0</v>
      </c>
      <c r="H34" s="174">
        <v>0</v>
      </c>
      <c r="I34" s="174">
        <v>0</v>
      </c>
      <c r="J34" s="174">
        <v>0</v>
      </c>
      <c r="K34" s="174">
        <v>0</v>
      </c>
      <c r="L34" s="174">
        <v>0</v>
      </c>
      <c r="M34" s="174">
        <v>0</v>
      </c>
      <c r="N34" s="174">
        <v>38942020</v>
      </c>
      <c r="O34" s="174"/>
      <c r="P34" s="176">
        <f t="shared" si="4"/>
        <v>38942020</v>
      </c>
      <c r="Q34" s="235"/>
      <c r="R34" s="126"/>
    </row>
    <row r="35" spans="1:20" ht="15.75" customHeight="1">
      <c r="A35" s="223"/>
      <c r="B35" s="173" t="s">
        <v>220</v>
      </c>
      <c r="C35" s="174">
        <v>99533000</v>
      </c>
      <c r="D35" s="174">
        <v>99534000</v>
      </c>
      <c r="E35" s="174">
        <f t="shared" si="3"/>
        <v>19367651</v>
      </c>
      <c r="F35" s="175" t="s">
        <v>212</v>
      </c>
      <c r="G35" s="174">
        <v>0</v>
      </c>
      <c r="H35" s="174">
        <v>0</v>
      </c>
      <c r="I35" s="174">
        <v>0</v>
      </c>
      <c r="J35" s="174">
        <v>0</v>
      </c>
      <c r="K35" s="174">
        <v>0</v>
      </c>
      <c r="L35" s="174">
        <v>0</v>
      </c>
      <c r="M35" s="174">
        <v>0</v>
      </c>
      <c r="N35" s="174">
        <v>19367651</v>
      </c>
      <c r="O35" s="174"/>
      <c r="P35" s="176">
        <f t="shared" si="4"/>
        <v>19367651</v>
      </c>
      <c r="Q35" s="235"/>
      <c r="R35" s="126"/>
    </row>
    <row r="36" spans="1:20" ht="45.75" customHeight="1">
      <c r="A36" s="223"/>
      <c r="B36" s="173" t="s">
        <v>229</v>
      </c>
      <c r="C36" s="174">
        <v>153591000</v>
      </c>
      <c r="D36" s="174">
        <v>149254000</v>
      </c>
      <c r="E36" s="174">
        <f t="shared" si="3"/>
        <v>325935366.56590003</v>
      </c>
      <c r="F36" s="175" t="s">
        <v>221</v>
      </c>
      <c r="G36" s="174">
        <v>0</v>
      </c>
      <c r="H36" s="174">
        <v>0</v>
      </c>
      <c r="I36" s="174">
        <v>0</v>
      </c>
      <c r="J36" s="174">
        <v>0</v>
      </c>
      <c r="K36" s="174">
        <v>0</v>
      </c>
      <c r="L36" s="174">
        <v>0</v>
      </c>
      <c r="M36" s="174">
        <v>4937069.12</v>
      </c>
      <c r="N36" s="174">
        <v>320998297.44590002</v>
      </c>
      <c r="O36" s="174"/>
      <c r="P36" s="176">
        <f t="shared" si="4"/>
        <v>325935366.56590003</v>
      </c>
      <c r="Q36" s="235"/>
      <c r="R36" s="126"/>
    </row>
    <row r="37" spans="1:20" s="183" customFormat="1" ht="15.75" customHeight="1" thickBot="1">
      <c r="A37" s="178"/>
      <c r="B37" s="179" t="s">
        <v>44</v>
      </c>
      <c r="C37" s="180">
        <f>SUM(C30:C36)</f>
        <v>24579690000</v>
      </c>
      <c r="D37" s="180">
        <f>SUM(D30:D36)</f>
        <v>23385038000</v>
      </c>
      <c r="E37" s="180">
        <f>SUM(E30:E36)</f>
        <v>23471868715.787998</v>
      </c>
      <c r="F37" s="181"/>
      <c r="G37" s="180">
        <f t="shared" ref="G37:P37" si="5">SUM(G30:G36)</f>
        <v>1104447267.9100001</v>
      </c>
      <c r="H37" s="180">
        <f t="shared" si="5"/>
        <v>4830952285.3465004</v>
      </c>
      <c r="I37" s="180">
        <f t="shared" si="5"/>
        <v>5532210682.4400005</v>
      </c>
      <c r="J37" s="180">
        <f t="shared" si="5"/>
        <v>6855340535.5699997</v>
      </c>
      <c r="K37" s="180">
        <f t="shared" si="5"/>
        <v>327435734</v>
      </c>
      <c r="L37" s="180">
        <f t="shared" si="5"/>
        <v>3426805269.6656003</v>
      </c>
      <c r="M37" s="180">
        <f t="shared" si="5"/>
        <v>97373032.079999998</v>
      </c>
      <c r="N37" s="180">
        <f t="shared" si="5"/>
        <v>494809908.77590001</v>
      </c>
      <c r="O37" s="180">
        <f t="shared" si="5"/>
        <v>802494000</v>
      </c>
      <c r="P37" s="182">
        <f t="shared" si="5"/>
        <v>23471868715.787998</v>
      </c>
      <c r="Q37" s="235"/>
      <c r="R37" s="126"/>
      <c r="S37" s="213"/>
      <c r="T37" s="213"/>
    </row>
    <row r="38" spans="1:20" s="34" customFormat="1" ht="15.75" customHeight="1" thickBot="1">
      <c r="A38" s="44"/>
      <c r="B38" s="187"/>
      <c r="C38" s="188"/>
      <c r="D38" s="226"/>
      <c r="E38" s="214"/>
      <c r="F38" s="185"/>
      <c r="G38" s="214"/>
      <c r="H38" s="214"/>
      <c r="I38" s="214"/>
      <c r="J38" s="214"/>
      <c r="K38" s="214"/>
      <c r="L38" s="214"/>
      <c r="M38" s="214"/>
      <c r="N38" s="214"/>
      <c r="O38" s="212"/>
      <c r="P38" s="212"/>
      <c r="Q38" s="126"/>
      <c r="R38" s="126"/>
      <c r="S38" s="213"/>
      <c r="T38" s="213"/>
    </row>
    <row r="39" spans="1:20" s="34" customFormat="1" ht="15.75" customHeight="1">
      <c r="A39" s="286"/>
      <c r="B39" s="282" t="s">
        <v>132</v>
      </c>
      <c r="C39" s="284" t="s">
        <v>64</v>
      </c>
      <c r="D39" s="284" t="s">
        <v>115</v>
      </c>
      <c r="E39" s="276" t="s">
        <v>61</v>
      </c>
      <c r="F39" s="279" t="s">
        <v>63</v>
      </c>
      <c r="G39" s="215" t="s">
        <v>62</v>
      </c>
      <c r="H39" s="215"/>
      <c r="I39" s="215"/>
      <c r="J39" s="215"/>
      <c r="K39" s="215"/>
      <c r="L39" s="215"/>
      <c r="M39" s="215"/>
      <c r="N39" s="189"/>
      <c r="O39" s="212"/>
      <c r="P39" s="212"/>
      <c r="Q39" s="213"/>
      <c r="R39" s="126"/>
      <c r="S39" s="213"/>
      <c r="T39" s="213"/>
    </row>
    <row r="40" spans="1:20" s="34" customFormat="1" ht="15.75" customHeight="1">
      <c r="A40" s="287"/>
      <c r="B40" s="283"/>
      <c r="C40" s="285"/>
      <c r="D40" s="285"/>
      <c r="E40" s="271"/>
      <c r="F40" s="280"/>
      <c r="G40" s="218">
        <v>23</v>
      </c>
      <c r="H40" s="218">
        <v>24</v>
      </c>
      <c r="I40" s="218">
        <v>25</v>
      </c>
      <c r="J40" s="218">
        <v>26</v>
      </c>
      <c r="K40" s="218">
        <v>27</v>
      </c>
      <c r="L40" s="218">
        <v>28</v>
      </c>
      <c r="M40" s="218">
        <v>29</v>
      </c>
      <c r="N40" s="219">
        <v>30</v>
      </c>
      <c r="O40" s="213"/>
      <c r="P40" s="50"/>
      <c r="Q40" s="213"/>
      <c r="R40" s="126"/>
      <c r="S40" s="213"/>
      <c r="T40" s="213"/>
    </row>
    <row r="41" spans="1:20" s="34" customFormat="1" ht="48.75" customHeight="1">
      <c r="A41" s="287"/>
      <c r="B41" s="283"/>
      <c r="C41" s="285"/>
      <c r="D41" s="285"/>
      <c r="E41" s="271"/>
      <c r="F41" s="280"/>
      <c r="G41" s="48" t="s">
        <v>45</v>
      </c>
      <c r="H41" s="48" t="s">
        <v>46</v>
      </c>
      <c r="I41" s="48" t="s">
        <v>47</v>
      </c>
      <c r="J41" s="48" t="s">
        <v>48</v>
      </c>
      <c r="K41" s="48" t="s">
        <v>49</v>
      </c>
      <c r="L41" s="48" t="s">
        <v>50</v>
      </c>
      <c r="M41" s="48" t="s">
        <v>6</v>
      </c>
      <c r="N41" s="51" t="s">
        <v>51</v>
      </c>
      <c r="O41" s="213"/>
      <c r="P41" s="50"/>
      <c r="Q41" s="213"/>
      <c r="R41" s="126"/>
      <c r="S41" s="213"/>
      <c r="T41" s="213"/>
    </row>
    <row r="42" spans="1:20" s="183" customFormat="1" ht="15.75" customHeight="1">
      <c r="A42" s="227"/>
      <c r="B42" s="37" t="s">
        <v>230</v>
      </c>
      <c r="C42" s="174">
        <v>27994000</v>
      </c>
      <c r="D42" s="174">
        <v>27994000</v>
      </c>
      <c r="E42" s="174">
        <f>N42</f>
        <v>27993660.18</v>
      </c>
      <c r="F42" s="191"/>
      <c r="G42" s="190">
        <v>27993660.18</v>
      </c>
      <c r="H42" s="190">
        <v>0</v>
      </c>
      <c r="I42" s="190">
        <v>0</v>
      </c>
      <c r="J42" s="190">
        <v>0</v>
      </c>
      <c r="K42" s="190">
        <v>0</v>
      </c>
      <c r="L42" s="190">
        <v>0</v>
      </c>
      <c r="M42" s="190">
        <v>0</v>
      </c>
      <c r="N42" s="176">
        <f>SUM(G42:M42)</f>
        <v>27993660.18</v>
      </c>
      <c r="O42" s="192"/>
      <c r="P42" s="193"/>
      <c r="Q42" s="194"/>
      <c r="R42" s="126"/>
      <c r="S42" s="20"/>
      <c r="T42" s="20"/>
    </row>
    <row r="43" spans="1:20" s="183" customFormat="1" ht="15.75" customHeight="1">
      <c r="A43" s="227"/>
      <c r="B43" s="37" t="s">
        <v>258</v>
      </c>
      <c r="C43" s="174">
        <v>190033000</v>
      </c>
      <c r="D43" s="174">
        <v>189338000</v>
      </c>
      <c r="E43" s="174">
        <f t="shared" ref="E43:E46" si="6">N43</f>
        <v>202328975.38000003</v>
      </c>
      <c r="F43" s="195" t="s">
        <v>222</v>
      </c>
      <c r="G43" s="196">
        <v>0</v>
      </c>
      <c r="H43" s="196">
        <v>0</v>
      </c>
      <c r="I43" s="196">
        <v>0</v>
      </c>
      <c r="J43" s="196">
        <v>202328975.38000003</v>
      </c>
      <c r="K43" s="196">
        <v>0</v>
      </c>
      <c r="L43" s="196">
        <v>0</v>
      </c>
      <c r="M43" s="196">
        <v>0</v>
      </c>
      <c r="N43" s="176">
        <f t="shared" ref="N43:N46" si="7">SUM(G43:M43)</f>
        <v>202328975.38000003</v>
      </c>
      <c r="O43" s="192"/>
      <c r="P43" s="20"/>
      <c r="Q43" s="20"/>
      <c r="R43" s="126"/>
      <c r="S43" s="20"/>
      <c r="T43" s="20"/>
    </row>
    <row r="44" spans="1:20" s="183" customFormat="1" ht="15.75" customHeight="1">
      <c r="A44" s="227"/>
      <c r="B44" s="37" t="s">
        <v>223</v>
      </c>
      <c r="C44" s="174">
        <v>-10000</v>
      </c>
      <c r="D44" s="174">
        <v>-10000</v>
      </c>
      <c r="E44" s="174">
        <f t="shared" si="6"/>
        <v>-10173</v>
      </c>
      <c r="F44" s="195" t="s">
        <v>224</v>
      </c>
      <c r="G44" s="196">
        <v>0</v>
      </c>
      <c r="H44" s="196">
        <v>0</v>
      </c>
      <c r="I44" s="196">
        <v>-10173</v>
      </c>
      <c r="J44" s="196">
        <v>0</v>
      </c>
      <c r="K44" s="196">
        <v>0</v>
      </c>
      <c r="L44" s="196">
        <v>0</v>
      </c>
      <c r="M44" s="196">
        <v>0</v>
      </c>
      <c r="N44" s="176">
        <f t="shared" si="7"/>
        <v>-10173</v>
      </c>
      <c r="O44" s="192"/>
      <c r="P44" s="20"/>
      <c r="Q44" s="20"/>
      <c r="R44" s="126"/>
      <c r="S44" s="20"/>
      <c r="T44" s="20"/>
    </row>
    <row r="45" spans="1:20" s="183" customFormat="1" ht="15.75" customHeight="1">
      <c r="A45" s="227"/>
      <c r="B45" s="37" t="s">
        <v>231</v>
      </c>
      <c r="C45" s="174">
        <v>-4304000</v>
      </c>
      <c r="D45" s="174">
        <v>23983000</v>
      </c>
      <c r="E45" s="174">
        <f t="shared" si="6"/>
        <v>20397487.239999998</v>
      </c>
      <c r="F45" s="177" t="s">
        <v>211</v>
      </c>
      <c r="G45" s="196">
        <v>0</v>
      </c>
      <c r="H45" s="196">
        <v>0</v>
      </c>
      <c r="I45" s="196">
        <v>0</v>
      </c>
      <c r="J45" s="196">
        <v>0</v>
      </c>
      <c r="K45" s="196">
        <v>0</v>
      </c>
      <c r="L45" s="196">
        <v>0</v>
      </c>
      <c r="M45" s="196">
        <v>20397487.239999998</v>
      </c>
      <c r="N45" s="176">
        <f t="shared" si="7"/>
        <v>20397487.239999998</v>
      </c>
      <c r="O45" s="192"/>
      <c r="P45" s="20"/>
      <c r="Q45" s="20"/>
      <c r="R45" s="126"/>
      <c r="S45" s="20"/>
      <c r="T45" s="20"/>
    </row>
    <row r="46" spans="1:20" s="183" customFormat="1" ht="15.75" customHeight="1">
      <c r="A46" s="227"/>
      <c r="B46" s="37" t="s">
        <v>50</v>
      </c>
      <c r="C46" s="174">
        <v>3573655000</v>
      </c>
      <c r="D46" s="174">
        <v>3514867000</v>
      </c>
      <c r="E46" s="174">
        <f t="shared" si="6"/>
        <v>2902923741</v>
      </c>
      <c r="F46" s="197" t="s">
        <v>225</v>
      </c>
      <c r="G46" s="196">
        <v>0</v>
      </c>
      <c r="H46" s="196">
        <v>0</v>
      </c>
      <c r="I46" s="196">
        <v>0</v>
      </c>
      <c r="J46" s="196">
        <v>0</v>
      </c>
      <c r="K46" s="196">
        <v>0</v>
      </c>
      <c r="L46" s="196">
        <v>2902923741</v>
      </c>
      <c r="M46" s="196">
        <v>0</v>
      </c>
      <c r="N46" s="176">
        <f t="shared" si="7"/>
        <v>2902923741</v>
      </c>
      <c r="O46" s="192"/>
      <c r="P46" s="20"/>
      <c r="Q46" s="20"/>
      <c r="R46" s="126"/>
      <c r="S46" s="20"/>
      <c r="T46" s="20"/>
    </row>
    <row r="47" spans="1:20" s="183" customFormat="1" ht="30" customHeight="1">
      <c r="A47" s="227"/>
      <c r="B47" s="198" t="s">
        <v>226</v>
      </c>
      <c r="C47" s="199">
        <f>SUM(C42:C46)</f>
        <v>3787368000</v>
      </c>
      <c r="D47" s="199">
        <f>SUM(D42:D46)</f>
        <v>3756172000</v>
      </c>
      <c r="E47" s="199">
        <f>SUM(E42:E46)</f>
        <v>3153633690.8000002</v>
      </c>
      <c r="F47" s="200"/>
      <c r="G47" s="196">
        <v>0</v>
      </c>
      <c r="H47" s="196">
        <v>0</v>
      </c>
      <c r="I47" s="196">
        <v>0</v>
      </c>
      <c r="J47" s="196">
        <v>0</v>
      </c>
      <c r="K47" s="196">
        <v>0</v>
      </c>
      <c r="L47" s="196">
        <v>0</v>
      </c>
      <c r="M47" s="196">
        <v>0</v>
      </c>
      <c r="N47" s="176">
        <f>SUM(N42:N46)</f>
        <v>3153633690.8000002</v>
      </c>
      <c r="O47" s="192"/>
      <c r="P47" s="20"/>
      <c r="Q47" s="20"/>
      <c r="R47" s="126"/>
      <c r="S47" s="20"/>
      <c r="T47" s="20"/>
    </row>
    <row r="48" spans="1:20" s="183" customFormat="1" ht="15.75" customHeight="1" thickBot="1">
      <c r="A48" s="178"/>
      <c r="B48" s="201" t="s">
        <v>227</v>
      </c>
      <c r="C48" s="180">
        <f>C37+C47</f>
        <v>28367058000</v>
      </c>
      <c r="D48" s="180">
        <f>D37+D47</f>
        <v>27141210000</v>
      </c>
      <c r="E48" s="180">
        <f>E37+E47</f>
        <v>26625502406.587997</v>
      </c>
      <c r="F48" s="181">
        <f t="shared" ref="F48:M48" si="8">SUM(F42:F47)</f>
        <v>0</v>
      </c>
      <c r="G48" s="180">
        <f t="shared" si="8"/>
        <v>27993660.18</v>
      </c>
      <c r="H48" s="180">
        <f t="shared" si="8"/>
        <v>0</v>
      </c>
      <c r="I48" s="180">
        <f t="shared" si="8"/>
        <v>-10173</v>
      </c>
      <c r="J48" s="180">
        <f t="shared" si="8"/>
        <v>202328975.38000003</v>
      </c>
      <c r="K48" s="180">
        <f t="shared" si="8"/>
        <v>0</v>
      </c>
      <c r="L48" s="180">
        <f t="shared" si="8"/>
        <v>2902923741</v>
      </c>
      <c r="M48" s="180">
        <f t="shared" si="8"/>
        <v>20397487.239999998</v>
      </c>
      <c r="N48" s="182">
        <f>N47+P37</f>
        <v>26625502406.587997</v>
      </c>
      <c r="O48" s="192"/>
      <c r="P48" s="20"/>
      <c r="Q48" s="20"/>
      <c r="R48" s="20"/>
      <c r="S48" s="20"/>
      <c r="T48" s="20"/>
    </row>
    <row r="49" spans="1:20" s="183" customFormat="1" ht="15.75" customHeight="1">
      <c r="A49" s="20"/>
      <c r="B49" s="20"/>
      <c r="C49" s="202"/>
      <c r="D49" s="202"/>
      <c r="E49" s="20"/>
      <c r="F49" s="159"/>
      <c r="G49" s="20"/>
      <c r="H49" s="20"/>
      <c r="I49" s="20"/>
      <c r="J49" s="20"/>
      <c r="K49" s="20"/>
      <c r="L49" s="20"/>
      <c r="M49" s="20"/>
      <c r="N49" s="20"/>
      <c r="O49" s="192"/>
      <c r="P49" s="20"/>
      <c r="Q49" s="20"/>
      <c r="R49" s="20"/>
      <c r="S49" s="20"/>
      <c r="T49" s="20"/>
    </row>
    <row r="50" spans="1:20" ht="15">
      <c r="C50" s="162"/>
      <c r="D50" s="162"/>
      <c r="E50" s="162"/>
      <c r="O50" s="192"/>
    </row>
    <row r="51" spans="1:20" s="4" customFormat="1" ht="15">
      <c r="A51" s="8"/>
      <c r="B51" s="204"/>
      <c r="C51" s="228"/>
      <c r="D51" s="228"/>
      <c r="E51" s="228"/>
      <c r="F51" s="159"/>
      <c r="G51" s="8"/>
      <c r="H51" s="8"/>
      <c r="I51" s="8"/>
      <c r="J51" s="8"/>
      <c r="K51" s="8"/>
      <c r="L51" s="8"/>
      <c r="M51" s="8"/>
      <c r="N51" s="8"/>
      <c r="O51" s="192"/>
      <c r="P51" s="8"/>
      <c r="Q51" s="8"/>
      <c r="R51" s="8"/>
      <c r="S51" s="8"/>
      <c r="T51" s="8"/>
    </row>
    <row r="52" spans="1:20" s="4" customFormat="1" ht="15">
      <c r="A52" s="8"/>
      <c r="B52" s="206"/>
      <c r="C52" s="205"/>
      <c r="D52" s="205"/>
      <c r="E52" s="8"/>
      <c r="F52" s="159"/>
      <c r="G52" s="210"/>
      <c r="H52" s="210"/>
      <c r="I52" s="210"/>
      <c r="J52" s="210"/>
      <c r="K52" s="210"/>
      <c r="L52" s="210"/>
      <c r="M52" s="210"/>
      <c r="N52" s="210"/>
      <c r="O52" s="210"/>
      <c r="P52" s="210"/>
      <c r="Q52" s="8"/>
      <c r="R52" s="8"/>
      <c r="S52" s="8"/>
      <c r="T52" s="8"/>
    </row>
    <row r="53" spans="1:20" ht="30" customHeight="1">
      <c r="G53" s="126"/>
      <c r="H53" s="126"/>
      <c r="I53" s="126"/>
      <c r="J53" s="126"/>
      <c r="K53" s="126"/>
      <c r="L53" s="126"/>
      <c r="M53" s="126"/>
      <c r="N53" s="126"/>
    </row>
    <row r="54" spans="1:20" ht="30" customHeight="1">
      <c r="G54" s="126"/>
      <c r="H54" s="126"/>
      <c r="I54" s="126"/>
      <c r="J54" s="126"/>
      <c r="K54" s="126"/>
      <c r="L54" s="126"/>
      <c r="M54" s="126"/>
      <c r="N54" s="126"/>
      <c r="O54" s="126"/>
      <c r="P54" s="126"/>
      <c r="Q54" s="126"/>
      <c r="R54" s="126"/>
    </row>
    <row r="55" spans="1:20" ht="30" customHeight="1"/>
    <row r="56" spans="1:20" ht="30" customHeight="1"/>
    <row r="57" spans="1:20" ht="15">
      <c r="P57" s="33"/>
    </row>
    <row r="58" spans="1:20" ht="30" customHeight="1"/>
    <row r="59" spans="1:20" ht="30" customHeight="1"/>
    <row r="60" spans="1:20" ht="30" customHeight="1"/>
    <row r="61" spans="1:20" ht="30" customHeight="1"/>
    <row r="62" spans="1:20" ht="15">
      <c r="F62" s="207"/>
      <c r="G62" s="208"/>
    </row>
    <row r="63" spans="1:20" ht="15">
      <c r="F63" s="207"/>
      <c r="G63" s="208"/>
    </row>
    <row r="64" spans="1:20" ht="15">
      <c r="F64" s="207"/>
      <c r="G64" s="208"/>
    </row>
    <row r="65" spans="1:20" ht="15">
      <c r="A65" s="212"/>
      <c r="B65" s="212"/>
      <c r="C65" s="212"/>
      <c r="D65" s="212"/>
      <c r="E65" s="212"/>
      <c r="F65" s="207"/>
      <c r="G65" s="208"/>
      <c r="H65" s="212"/>
      <c r="I65" s="212"/>
      <c r="J65" s="212"/>
      <c r="K65" s="212"/>
      <c r="L65" s="212"/>
      <c r="M65" s="212"/>
      <c r="N65" s="212"/>
      <c r="O65" s="212"/>
      <c r="P65" s="212"/>
      <c r="Q65" s="212"/>
      <c r="R65" s="212"/>
      <c r="S65" s="212"/>
      <c r="T65" s="212"/>
    </row>
    <row r="66" spans="1:20" ht="15">
      <c r="A66" s="212"/>
      <c r="B66" s="212"/>
      <c r="C66" s="212"/>
      <c r="D66" s="212"/>
      <c r="E66" s="212"/>
      <c r="F66" s="207"/>
      <c r="G66" s="208"/>
      <c r="H66" s="212"/>
      <c r="I66" s="212"/>
      <c r="J66" s="212"/>
      <c r="K66" s="212"/>
      <c r="L66" s="212"/>
      <c r="M66" s="212"/>
      <c r="N66" s="212"/>
      <c r="O66" s="212"/>
      <c r="P66" s="212"/>
      <c r="Q66" s="212"/>
      <c r="R66" s="212"/>
      <c r="S66" s="212"/>
      <c r="T66" s="212"/>
    </row>
    <row r="67" spans="1:20" ht="15">
      <c r="A67" s="212"/>
      <c r="B67" s="212"/>
      <c r="C67" s="212"/>
      <c r="D67" s="212"/>
      <c r="E67" s="212"/>
      <c r="F67" s="207"/>
      <c r="G67" s="208"/>
      <c r="H67" s="212"/>
      <c r="I67" s="212"/>
      <c r="J67" s="212"/>
      <c r="K67" s="212"/>
      <c r="L67" s="212"/>
      <c r="M67" s="212"/>
      <c r="N67" s="212"/>
      <c r="O67" s="212"/>
      <c r="P67" s="212"/>
      <c r="Q67" s="212"/>
      <c r="R67" s="212"/>
      <c r="S67" s="212"/>
      <c r="T67" s="212"/>
    </row>
    <row r="68" spans="1:20" ht="15">
      <c r="A68" s="212"/>
      <c r="B68" s="212"/>
      <c r="C68" s="212"/>
      <c r="D68" s="212"/>
      <c r="E68" s="212"/>
      <c r="F68" s="207"/>
      <c r="G68" s="208"/>
      <c r="H68" s="212"/>
      <c r="I68" s="212"/>
      <c r="J68" s="212"/>
      <c r="K68" s="212"/>
      <c r="L68" s="212"/>
      <c r="M68" s="212"/>
      <c r="N68" s="212"/>
      <c r="O68" s="212"/>
      <c r="P68" s="212"/>
      <c r="Q68" s="212"/>
      <c r="R68" s="212"/>
      <c r="S68" s="212"/>
      <c r="T68" s="212"/>
    </row>
    <row r="69" spans="1:20" ht="15">
      <c r="A69" s="212"/>
      <c r="B69" s="212"/>
      <c r="C69" s="212"/>
      <c r="D69" s="212"/>
      <c r="E69" s="212"/>
      <c r="F69" s="207"/>
      <c r="G69" s="208"/>
      <c r="H69" s="212"/>
      <c r="I69" s="212"/>
      <c r="J69" s="212"/>
      <c r="K69" s="212"/>
      <c r="L69" s="212"/>
      <c r="M69" s="212"/>
      <c r="N69" s="212"/>
      <c r="O69" s="212"/>
      <c r="P69" s="212"/>
      <c r="Q69" s="212"/>
      <c r="R69" s="212"/>
      <c r="S69" s="212"/>
      <c r="T69" s="212"/>
    </row>
    <row r="70" spans="1:20" ht="15">
      <c r="A70" s="212"/>
      <c r="B70" s="212"/>
      <c r="C70" s="212"/>
      <c r="D70" s="212"/>
      <c r="E70" s="212"/>
      <c r="F70" s="207"/>
      <c r="G70" s="208"/>
      <c r="H70" s="212"/>
      <c r="I70" s="212"/>
      <c r="J70" s="212"/>
      <c r="K70" s="212"/>
      <c r="L70" s="212"/>
      <c r="M70" s="212"/>
      <c r="N70" s="212"/>
      <c r="O70" s="212"/>
      <c r="P70" s="212"/>
      <c r="Q70" s="212"/>
      <c r="R70" s="212"/>
      <c r="S70" s="212"/>
      <c r="T70" s="212"/>
    </row>
    <row r="71" spans="1:20" ht="15">
      <c r="A71" s="212"/>
      <c r="B71" s="212"/>
      <c r="C71" s="212"/>
      <c r="D71" s="212"/>
      <c r="E71" s="212"/>
      <c r="F71" s="207"/>
      <c r="G71" s="208"/>
      <c r="H71" s="212"/>
      <c r="I71" s="212"/>
      <c r="J71" s="212"/>
      <c r="K71" s="212"/>
      <c r="L71" s="212"/>
      <c r="M71" s="212"/>
      <c r="N71" s="212"/>
      <c r="O71" s="212"/>
      <c r="P71" s="212"/>
      <c r="Q71" s="212"/>
      <c r="R71" s="212"/>
      <c r="S71" s="212"/>
      <c r="T71" s="212"/>
    </row>
    <row r="72" spans="1:20" ht="15">
      <c r="A72" s="212"/>
      <c r="B72" s="212"/>
      <c r="C72" s="212"/>
      <c r="D72" s="212"/>
      <c r="E72" s="212"/>
      <c r="F72" s="207"/>
      <c r="G72" s="208"/>
      <c r="H72" s="212"/>
      <c r="I72" s="212"/>
      <c r="J72" s="212"/>
      <c r="K72" s="212"/>
      <c r="L72" s="212"/>
      <c r="M72" s="212"/>
      <c r="N72" s="212"/>
      <c r="O72" s="212"/>
      <c r="P72" s="212"/>
      <c r="Q72" s="212"/>
      <c r="R72" s="212"/>
      <c r="S72" s="212"/>
      <c r="T72" s="212"/>
    </row>
    <row r="73" spans="1:20" ht="15">
      <c r="A73" s="212"/>
      <c r="B73" s="212"/>
      <c r="C73" s="212"/>
      <c r="D73" s="212"/>
      <c r="E73" s="212"/>
      <c r="F73" s="207"/>
      <c r="G73" s="208"/>
      <c r="H73" s="212"/>
      <c r="I73" s="212"/>
      <c r="J73" s="212"/>
      <c r="K73" s="212"/>
      <c r="L73" s="212"/>
      <c r="M73" s="212"/>
      <c r="N73" s="212"/>
      <c r="O73" s="212"/>
      <c r="P73" s="212"/>
      <c r="Q73" s="212"/>
      <c r="R73" s="212"/>
      <c r="S73" s="212"/>
      <c r="T73" s="212"/>
    </row>
    <row r="74" spans="1:20" ht="15">
      <c r="A74" s="212"/>
      <c r="B74" s="212"/>
      <c r="C74" s="212"/>
      <c r="D74" s="212"/>
      <c r="E74" s="212"/>
      <c r="F74" s="207"/>
      <c r="G74" s="208"/>
      <c r="H74" s="212"/>
      <c r="I74" s="212"/>
      <c r="J74" s="212"/>
      <c r="K74" s="212"/>
      <c r="L74" s="212"/>
      <c r="M74" s="212"/>
      <c r="N74" s="212"/>
      <c r="O74" s="212"/>
      <c r="P74" s="212"/>
      <c r="Q74" s="212"/>
      <c r="R74" s="212"/>
      <c r="S74" s="212"/>
      <c r="T74" s="212"/>
    </row>
    <row r="75" spans="1:20" ht="15">
      <c r="A75" s="212"/>
      <c r="B75" s="212"/>
      <c r="C75" s="212"/>
      <c r="D75" s="212"/>
      <c r="E75" s="212"/>
      <c r="F75" s="207"/>
      <c r="G75" s="208"/>
      <c r="H75" s="212"/>
      <c r="I75" s="212"/>
      <c r="J75" s="212"/>
      <c r="K75" s="212"/>
      <c r="L75" s="212"/>
      <c r="M75" s="212"/>
      <c r="N75" s="212"/>
      <c r="O75" s="212"/>
      <c r="P75" s="212"/>
      <c r="Q75" s="212"/>
      <c r="R75" s="212"/>
      <c r="S75" s="212"/>
      <c r="T75" s="212"/>
    </row>
    <row r="76" spans="1:20" ht="15">
      <c r="A76" s="212"/>
      <c r="B76" s="212"/>
      <c r="C76" s="212"/>
      <c r="D76" s="212"/>
      <c r="E76" s="212"/>
      <c r="F76" s="209"/>
      <c r="G76" s="208"/>
      <c r="H76" s="212"/>
      <c r="I76" s="212"/>
      <c r="J76" s="212"/>
      <c r="K76" s="212"/>
      <c r="L76" s="212"/>
      <c r="M76" s="212"/>
      <c r="N76" s="212"/>
      <c r="O76" s="212"/>
      <c r="P76" s="212"/>
      <c r="Q76" s="212"/>
      <c r="R76" s="212"/>
      <c r="S76" s="212"/>
      <c r="T76" s="212"/>
    </row>
    <row r="77" spans="1:20" ht="15">
      <c r="A77" s="212"/>
      <c r="B77" s="212"/>
      <c r="C77" s="212"/>
      <c r="D77" s="212"/>
      <c r="E77" s="212"/>
      <c r="F77" s="207"/>
      <c r="G77" s="208"/>
      <c r="H77" s="212"/>
      <c r="I77" s="212"/>
      <c r="J77" s="212"/>
      <c r="K77" s="212"/>
      <c r="L77" s="212"/>
      <c r="M77" s="212"/>
      <c r="N77" s="212"/>
      <c r="O77" s="212"/>
      <c r="P77" s="212"/>
      <c r="Q77" s="212"/>
      <c r="R77" s="212"/>
      <c r="S77" s="212"/>
      <c r="T77" s="212"/>
    </row>
    <row r="78" spans="1:20" ht="15">
      <c r="A78" s="212"/>
      <c r="B78" s="212"/>
      <c r="C78" s="212"/>
      <c r="D78" s="212"/>
      <c r="E78" s="212"/>
      <c r="F78" s="209"/>
      <c r="G78" s="208"/>
      <c r="H78" s="212"/>
      <c r="I78" s="212"/>
      <c r="J78" s="212"/>
      <c r="K78" s="212"/>
      <c r="L78" s="212"/>
      <c r="M78" s="212"/>
      <c r="N78" s="212"/>
      <c r="O78" s="212"/>
      <c r="P78" s="212"/>
      <c r="Q78" s="212"/>
      <c r="R78" s="212"/>
      <c r="S78" s="212"/>
      <c r="T78" s="212"/>
    </row>
    <row r="79" spans="1:20" ht="15">
      <c r="A79" s="212"/>
      <c r="B79" s="212"/>
      <c r="C79" s="212"/>
      <c r="D79" s="212"/>
      <c r="E79" s="212"/>
      <c r="F79" s="207"/>
      <c r="G79" s="208"/>
      <c r="H79" s="212"/>
      <c r="I79" s="212"/>
      <c r="J79" s="212"/>
      <c r="K79" s="212"/>
      <c r="L79" s="212"/>
      <c r="M79" s="212"/>
      <c r="N79" s="212"/>
      <c r="O79" s="212"/>
      <c r="P79" s="212"/>
      <c r="Q79" s="212"/>
      <c r="R79" s="212"/>
      <c r="S79" s="212"/>
      <c r="T79" s="212"/>
    </row>
    <row r="80" spans="1:20" ht="15">
      <c r="A80" s="212"/>
      <c r="B80" s="212"/>
      <c r="C80" s="212"/>
      <c r="D80" s="212"/>
      <c r="E80" s="212"/>
      <c r="F80" s="207"/>
      <c r="G80" s="208"/>
      <c r="H80" s="212"/>
      <c r="I80" s="212"/>
      <c r="J80" s="212"/>
      <c r="K80" s="212"/>
      <c r="L80" s="212"/>
      <c r="M80" s="212"/>
      <c r="N80" s="212"/>
      <c r="O80" s="212"/>
      <c r="P80" s="212"/>
      <c r="Q80" s="212"/>
      <c r="R80" s="212"/>
      <c r="S80" s="212"/>
      <c r="T80" s="212"/>
    </row>
    <row r="81" spans="1:20" ht="15">
      <c r="A81" s="212"/>
      <c r="B81" s="212"/>
      <c r="C81" s="212"/>
      <c r="D81" s="212"/>
      <c r="E81" s="212"/>
      <c r="F81" s="207"/>
      <c r="G81" s="208"/>
      <c r="H81" s="212"/>
      <c r="I81" s="212"/>
      <c r="J81" s="212"/>
      <c r="K81" s="212"/>
      <c r="L81" s="212"/>
      <c r="M81" s="212"/>
      <c r="N81" s="212"/>
      <c r="O81" s="212"/>
      <c r="P81" s="212"/>
      <c r="Q81" s="212"/>
      <c r="R81" s="212"/>
      <c r="S81" s="212"/>
      <c r="T81" s="212"/>
    </row>
    <row r="82" spans="1:20" ht="15">
      <c r="A82" s="212"/>
      <c r="B82" s="212"/>
      <c r="C82" s="212"/>
      <c r="D82" s="212"/>
      <c r="E82" s="212"/>
      <c r="F82" s="207"/>
      <c r="G82" s="208"/>
      <c r="H82" s="212"/>
      <c r="I82" s="212"/>
      <c r="J82" s="212"/>
      <c r="K82" s="212"/>
      <c r="L82" s="212"/>
      <c r="M82" s="212"/>
      <c r="N82" s="212"/>
      <c r="O82" s="212"/>
      <c r="P82" s="212"/>
      <c r="Q82" s="212"/>
      <c r="R82" s="212"/>
      <c r="S82" s="212"/>
      <c r="T82" s="212"/>
    </row>
    <row r="83" spans="1:20" ht="15">
      <c r="A83" s="212"/>
      <c r="B83" s="212"/>
      <c r="C83" s="212"/>
      <c r="D83" s="212"/>
      <c r="E83" s="212"/>
      <c r="F83" s="207"/>
      <c r="G83" s="208"/>
      <c r="H83" s="212"/>
      <c r="I83" s="212"/>
      <c r="J83" s="212"/>
      <c r="K83" s="212"/>
      <c r="L83" s="212"/>
      <c r="M83" s="212"/>
      <c r="N83" s="212"/>
      <c r="O83" s="212"/>
      <c r="P83" s="212"/>
      <c r="Q83" s="212"/>
      <c r="R83" s="212"/>
      <c r="S83" s="212"/>
      <c r="T83" s="212"/>
    </row>
    <row r="84" spans="1:20" ht="15">
      <c r="A84" s="212"/>
      <c r="B84" s="212"/>
      <c r="C84" s="212"/>
      <c r="D84" s="212"/>
      <c r="E84" s="212"/>
      <c r="F84" s="207"/>
      <c r="G84" s="208"/>
      <c r="H84" s="212"/>
      <c r="I84" s="212"/>
      <c r="J84" s="212"/>
      <c r="K84" s="212"/>
      <c r="L84" s="212"/>
      <c r="M84" s="212"/>
      <c r="N84" s="212"/>
      <c r="O84" s="212"/>
      <c r="P84" s="212"/>
      <c r="Q84" s="212"/>
      <c r="R84" s="212"/>
      <c r="S84" s="212"/>
      <c r="T84" s="212"/>
    </row>
    <row r="85" spans="1:20" ht="15">
      <c r="A85" s="212"/>
      <c r="B85" s="212"/>
      <c r="C85" s="212"/>
      <c r="D85" s="212"/>
      <c r="E85" s="212"/>
      <c r="F85" s="207"/>
      <c r="G85" s="208"/>
      <c r="H85" s="212"/>
      <c r="I85" s="212"/>
      <c r="J85" s="212"/>
      <c r="K85" s="212"/>
      <c r="L85" s="212"/>
      <c r="M85" s="212"/>
      <c r="N85" s="212"/>
      <c r="O85" s="212"/>
      <c r="P85" s="212"/>
      <c r="Q85" s="212"/>
      <c r="R85" s="212"/>
      <c r="S85" s="212"/>
      <c r="T85" s="212"/>
    </row>
    <row r="86" spans="1:20" ht="15">
      <c r="A86" s="212"/>
      <c r="B86" s="212"/>
      <c r="C86" s="212"/>
      <c r="D86" s="212"/>
      <c r="E86" s="212"/>
      <c r="F86" s="209"/>
      <c r="G86" s="208"/>
      <c r="H86" s="212"/>
      <c r="I86" s="212"/>
      <c r="J86" s="212"/>
      <c r="K86" s="212"/>
      <c r="L86" s="212"/>
      <c r="M86" s="212"/>
      <c r="N86" s="212"/>
      <c r="O86" s="212"/>
      <c r="P86" s="212"/>
      <c r="Q86" s="212"/>
      <c r="R86" s="212"/>
      <c r="S86" s="212"/>
      <c r="T86" s="212"/>
    </row>
    <row r="87" spans="1:20" ht="15">
      <c r="A87" s="212"/>
      <c r="B87" s="212"/>
      <c r="C87" s="212"/>
      <c r="D87" s="212"/>
      <c r="E87" s="212"/>
      <c r="F87" s="207"/>
      <c r="G87" s="208"/>
      <c r="H87" s="212"/>
      <c r="I87" s="212"/>
      <c r="J87" s="212"/>
      <c r="K87" s="212"/>
      <c r="L87" s="212"/>
      <c r="M87" s="212"/>
      <c r="N87" s="212"/>
      <c r="O87" s="212"/>
      <c r="P87" s="212"/>
      <c r="Q87" s="212"/>
      <c r="R87" s="212"/>
      <c r="S87" s="212"/>
      <c r="T87" s="212"/>
    </row>
    <row r="88" spans="1:20" ht="15">
      <c r="A88" s="212"/>
      <c r="B88" s="212"/>
      <c r="C88" s="212"/>
      <c r="D88" s="212"/>
      <c r="E88" s="212"/>
      <c r="F88" s="209"/>
      <c r="G88" s="208"/>
      <c r="H88" s="212"/>
      <c r="I88" s="212"/>
      <c r="J88" s="212"/>
      <c r="K88" s="212"/>
      <c r="L88" s="212"/>
      <c r="M88" s="212"/>
      <c r="N88" s="212"/>
      <c r="O88" s="212"/>
      <c r="P88" s="212"/>
      <c r="Q88" s="212"/>
      <c r="R88" s="212"/>
      <c r="S88" s="212"/>
      <c r="T88" s="212"/>
    </row>
    <row r="89" spans="1:20" ht="30" customHeight="1">
      <c r="A89" s="212"/>
      <c r="B89" s="212"/>
      <c r="C89" s="212"/>
      <c r="D89" s="212"/>
      <c r="E89" s="212"/>
      <c r="H89" s="212"/>
      <c r="I89" s="212"/>
      <c r="J89" s="212"/>
      <c r="K89" s="212"/>
      <c r="L89" s="212"/>
      <c r="M89" s="212"/>
      <c r="N89" s="212"/>
      <c r="O89" s="212"/>
      <c r="P89" s="212"/>
      <c r="Q89" s="212"/>
      <c r="R89" s="212"/>
      <c r="S89" s="212"/>
      <c r="T89" s="212"/>
    </row>
  </sheetData>
  <protectedRanges>
    <protectedRange sqref="B47:B48" name="Range1_4"/>
  </protectedRanges>
  <mergeCells count="22">
    <mergeCell ref="G26:P26"/>
    <mergeCell ref="F27:F29"/>
    <mergeCell ref="G27:P27"/>
    <mergeCell ref="F39:F41"/>
    <mergeCell ref="A6:A8"/>
    <mergeCell ref="B39:B41"/>
    <mergeCell ref="C39:C41"/>
    <mergeCell ref="D39:D41"/>
    <mergeCell ref="E39:E41"/>
    <mergeCell ref="B27:B29"/>
    <mergeCell ref="C27:C29"/>
    <mergeCell ref="D27:D29"/>
    <mergeCell ref="E27:E29"/>
    <mergeCell ref="A27:A29"/>
    <mergeCell ref="A39:A41"/>
    <mergeCell ref="G5:T5"/>
    <mergeCell ref="B6:B8"/>
    <mergeCell ref="C6:C8"/>
    <mergeCell ref="D6:D8"/>
    <mergeCell ref="E6:E8"/>
    <mergeCell ref="F6:F8"/>
    <mergeCell ref="G6:T6"/>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4" orientation="landscape" horizontalDpi="4294967295" verticalDpi="4294967295" r:id="rId1"/>
  <rowBreaks count="1" manualBreakCount="1">
    <brk id="2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9"/>
  <sheetViews>
    <sheetView workbookViewId="0">
      <pane xSplit="1" ySplit="6" topLeftCell="B7" activePane="bottomRight" state="frozen"/>
      <selection activeCell="L18" sqref="L18"/>
      <selection pane="topRight" activeCell="L18" sqref="L18"/>
      <selection pane="bottomLeft" activeCell="L18" sqref="L18"/>
      <selection pane="bottomRight" activeCell="B8" sqref="B8"/>
    </sheetView>
  </sheetViews>
  <sheetFormatPr defaultRowHeight="15"/>
  <cols>
    <col min="1" max="1" width="80.85546875" style="34" customWidth="1"/>
    <col min="2" max="2" width="56.140625" style="3" customWidth="1"/>
    <col min="3" max="3" width="31.28515625" style="3" bestFit="1" customWidth="1"/>
    <col min="4" max="5" width="14.5703125" style="3" bestFit="1" customWidth="1"/>
    <col min="6" max="6" width="21.7109375" style="3" customWidth="1"/>
    <col min="7" max="7" width="12" style="3" bestFit="1" customWidth="1"/>
    <col min="8" max="8" width="27.28515625" style="3" customWidth="1"/>
  </cols>
  <sheetData>
    <row r="1" spans="1:8" ht="15.75">
      <c r="A1" s="141" t="s">
        <v>52</v>
      </c>
      <c r="B1" s="147" t="s">
        <v>172</v>
      </c>
      <c r="C1" s="139"/>
      <c r="D1" s="139"/>
      <c r="E1" s="139"/>
      <c r="F1" s="139"/>
      <c r="G1" s="139"/>
      <c r="H1" s="139"/>
    </row>
    <row r="2" spans="1:8" ht="15.75">
      <c r="A2" s="142" t="s">
        <v>53</v>
      </c>
      <c r="B2" s="163">
        <v>44926</v>
      </c>
      <c r="C2" s="142"/>
      <c r="D2" s="142"/>
      <c r="E2" s="142"/>
      <c r="F2" s="142"/>
      <c r="G2" s="142"/>
      <c r="H2" s="142"/>
    </row>
    <row r="3" spans="1:8" ht="15.75">
      <c r="A3" s="142"/>
      <c r="B3" s="142"/>
      <c r="C3" s="142"/>
      <c r="D3" s="142"/>
      <c r="E3" s="142"/>
      <c r="F3" s="142"/>
      <c r="G3" s="142"/>
      <c r="H3" s="142"/>
    </row>
    <row r="4" spans="1:8" ht="15.75" thickBot="1">
      <c r="A4" s="144" t="s">
        <v>145</v>
      </c>
      <c r="B4" s="148" t="s">
        <v>75</v>
      </c>
      <c r="C4" s="139"/>
      <c r="D4" s="139"/>
      <c r="E4" s="139"/>
      <c r="F4" s="139"/>
      <c r="G4" s="139"/>
      <c r="H4" s="139"/>
    </row>
    <row r="5" spans="1:8" ht="14.45" customHeight="1">
      <c r="A5" s="290"/>
      <c r="B5" s="288" t="s">
        <v>74</v>
      </c>
      <c r="C5" s="276" t="s">
        <v>111</v>
      </c>
      <c r="D5" s="288" t="s">
        <v>73</v>
      </c>
      <c r="E5" s="288"/>
      <c r="F5" s="288"/>
      <c r="G5" s="288"/>
      <c r="H5" s="289" t="s">
        <v>173</v>
      </c>
    </row>
    <row r="6" spans="1:8" ht="38.25">
      <c r="A6" s="291"/>
      <c r="B6" s="272"/>
      <c r="C6" s="271"/>
      <c r="D6" s="149" t="s">
        <v>72</v>
      </c>
      <c r="E6" s="149" t="s">
        <v>71</v>
      </c>
      <c r="F6" s="149" t="s">
        <v>174</v>
      </c>
      <c r="G6" s="149" t="s">
        <v>70</v>
      </c>
      <c r="H6" s="273"/>
    </row>
    <row r="7" spans="1:8">
      <c r="A7" s="151" t="s">
        <v>175</v>
      </c>
      <c r="B7" s="150"/>
      <c r="C7" s="149"/>
      <c r="D7" s="149"/>
      <c r="E7" s="149"/>
      <c r="F7" s="149"/>
      <c r="G7" s="140"/>
      <c r="H7" s="152" t="s">
        <v>176</v>
      </c>
    </row>
    <row r="8" spans="1:8">
      <c r="A8" s="153" t="s">
        <v>177</v>
      </c>
      <c r="B8" s="34" t="s">
        <v>242</v>
      </c>
      <c r="C8" s="146" t="s">
        <v>69</v>
      </c>
      <c r="D8" s="146"/>
      <c r="E8" s="140"/>
      <c r="F8" s="140" t="s">
        <v>178</v>
      </c>
      <c r="G8" s="140"/>
      <c r="H8" s="154" t="s">
        <v>179</v>
      </c>
    </row>
    <row r="9" spans="1:8" ht="15.75">
      <c r="A9" s="153" t="s">
        <v>177</v>
      </c>
      <c r="B9" s="145" t="s">
        <v>180</v>
      </c>
      <c r="C9" s="146" t="s">
        <v>69</v>
      </c>
      <c r="D9" s="146"/>
      <c r="E9" s="140"/>
      <c r="F9" s="140" t="s">
        <v>178</v>
      </c>
      <c r="G9" s="140"/>
      <c r="H9" s="154" t="s">
        <v>181</v>
      </c>
    </row>
    <row r="10" spans="1:8" ht="15.75">
      <c r="A10" s="153" t="s">
        <v>177</v>
      </c>
      <c r="B10" s="145" t="s">
        <v>182</v>
      </c>
      <c r="C10" s="146" t="s">
        <v>69</v>
      </c>
      <c r="D10" s="146"/>
      <c r="E10" s="140"/>
      <c r="F10" s="140" t="s">
        <v>178</v>
      </c>
      <c r="G10" s="140"/>
      <c r="H10" s="154" t="s">
        <v>183</v>
      </c>
    </row>
    <row r="11" spans="1:8" ht="15.75">
      <c r="A11" s="153" t="s">
        <v>177</v>
      </c>
      <c r="B11" s="145" t="s">
        <v>184</v>
      </c>
      <c r="C11" s="146" t="s">
        <v>69</v>
      </c>
      <c r="D11" s="146"/>
      <c r="E11" s="140"/>
      <c r="F11" s="140" t="s">
        <v>178</v>
      </c>
      <c r="G11" s="140"/>
      <c r="H11" s="154" t="s">
        <v>185</v>
      </c>
    </row>
    <row r="12" spans="1:8" ht="15.75">
      <c r="A12" s="153" t="s">
        <v>177</v>
      </c>
      <c r="B12" s="145" t="s">
        <v>186</v>
      </c>
      <c r="C12" s="146" t="s">
        <v>69</v>
      </c>
      <c r="D12" s="146"/>
      <c r="E12" s="140"/>
      <c r="F12" s="140" t="s">
        <v>178</v>
      </c>
      <c r="G12" s="140"/>
      <c r="H12" s="154" t="s">
        <v>187</v>
      </c>
    </row>
    <row r="13" spans="1:8" ht="15.75">
      <c r="A13" s="153" t="s">
        <v>177</v>
      </c>
      <c r="B13" s="145" t="s">
        <v>188</v>
      </c>
      <c r="C13" s="146" t="s">
        <v>69</v>
      </c>
      <c r="D13" s="146"/>
      <c r="E13" s="140"/>
      <c r="F13" s="140" t="s">
        <v>178</v>
      </c>
      <c r="G13" s="140"/>
      <c r="H13" s="154" t="s">
        <v>189</v>
      </c>
    </row>
    <row r="14" spans="1:8" ht="15.75">
      <c r="A14" s="153" t="s">
        <v>177</v>
      </c>
      <c r="B14" s="145" t="s">
        <v>190</v>
      </c>
      <c r="C14" s="146" t="s">
        <v>69</v>
      </c>
      <c r="D14" s="146"/>
      <c r="E14" s="140"/>
      <c r="F14" s="140" t="s">
        <v>178</v>
      </c>
      <c r="G14" s="140"/>
      <c r="H14" s="154" t="s">
        <v>191</v>
      </c>
    </row>
    <row r="15" spans="1:8" ht="15.75">
      <c r="A15" s="153" t="s">
        <v>177</v>
      </c>
      <c r="B15" s="145" t="s">
        <v>192</v>
      </c>
      <c r="C15" s="146" t="s">
        <v>69</v>
      </c>
      <c r="D15" s="146"/>
      <c r="E15" s="140"/>
      <c r="F15" s="140" t="s">
        <v>178</v>
      </c>
      <c r="G15" s="140"/>
      <c r="H15" s="154" t="s">
        <v>193</v>
      </c>
    </row>
    <row r="16" spans="1:8" ht="15.75">
      <c r="A16" s="153" t="s">
        <v>177</v>
      </c>
      <c r="B16" s="145" t="s">
        <v>194</v>
      </c>
      <c r="C16" s="146" t="s">
        <v>69</v>
      </c>
      <c r="D16" s="146"/>
      <c r="E16" s="140"/>
      <c r="F16" s="140" t="s">
        <v>178</v>
      </c>
      <c r="G16" s="140"/>
      <c r="H16" s="154" t="s">
        <v>195</v>
      </c>
    </row>
    <row r="17" spans="1:8" ht="15.75">
      <c r="A17" s="153" t="s">
        <v>177</v>
      </c>
      <c r="B17" s="145" t="s">
        <v>196</v>
      </c>
      <c r="C17" s="146" t="s">
        <v>69</v>
      </c>
      <c r="D17" s="146"/>
      <c r="E17" s="140"/>
      <c r="F17" s="140" t="s">
        <v>178</v>
      </c>
      <c r="G17" s="140"/>
      <c r="H17" s="154" t="s">
        <v>195</v>
      </c>
    </row>
    <row r="18" spans="1:8">
      <c r="A18" s="151" t="s">
        <v>197</v>
      </c>
      <c r="B18" s="140"/>
      <c r="C18" s="140"/>
      <c r="D18" s="146"/>
      <c r="E18" s="140"/>
      <c r="F18" s="140"/>
      <c r="G18" s="140"/>
      <c r="H18" s="154"/>
    </row>
    <row r="19" spans="1:8" ht="16.5" thickBot="1">
      <c r="A19" s="155" t="s">
        <v>177</v>
      </c>
      <c r="B19" s="156" t="s">
        <v>198</v>
      </c>
      <c r="C19" s="157" t="s">
        <v>68</v>
      </c>
      <c r="D19" s="146"/>
      <c r="E19" s="143"/>
      <c r="F19" s="157"/>
      <c r="G19" s="143" t="s">
        <v>178</v>
      </c>
      <c r="H19" s="158" t="s">
        <v>199</v>
      </c>
    </row>
  </sheetData>
  <mergeCells count="5">
    <mergeCell ref="B5:B6"/>
    <mergeCell ref="C5:C6"/>
    <mergeCell ref="D5:G5"/>
    <mergeCell ref="H5:H6"/>
    <mergeCell ref="A5:A6"/>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9"/>
  <sheetViews>
    <sheetView zoomScaleNormal="100" workbookViewId="0">
      <selection activeCell="B42" sqref="B42"/>
    </sheetView>
  </sheetViews>
  <sheetFormatPr defaultColWidth="9.140625" defaultRowHeight="12.75"/>
  <cols>
    <col min="1" max="1" width="10.5703125" style="3" bestFit="1" customWidth="1"/>
    <col min="2" max="2" width="70.140625" style="3" customWidth="1"/>
    <col min="3" max="3" width="15.7109375" style="213" customWidth="1"/>
    <col min="4" max="4" width="15.7109375" style="3" customWidth="1"/>
    <col min="5" max="5" width="15.7109375" style="213" customWidth="1"/>
    <col min="6" max="16384" width="9.140625" style="3"/>
  </cols>
  <sheetData>
    <row r="1" spans="1:12">
      <c r="A1" s="100" t="s">
        <v>52</v>
      </c>
      <c r="B1" s="160" t="s">
        <v>172</v>
      </c>
    </row>
    <row r="2" spans="1:12">
      <c r="A2" s="100" t="s">
        <v>53</v>
      </c>
      <c r="B2" s="163">
        <v>44926</v>
      </c>
    </row>
    <row r="3" spans="1:12">
      <c r="A3" s="50"/>
      <c r="B3" s="100"/>
    </row>
    <row r="4" spans="1:12" ht="13.5" thickBot="1">
      <c r="A4" s="144" t="s">
        <v>146</v>
      </c>
      <c r="B4" s="35" t="s">
        <v>124</v>
      </c>
      <c r="C4" s="6"/>
      <c r="D4" s="6"/>
      <c r="E4" s="6"/>
      <c r="F4" s="6"/>
      <c r="G4" s="6"/>
      <c r="H4" s="6"/>
      <c r="I4" s="6"/>
      <c r="J4" s="6"/>
      <c r="K4" s="6"/>
      <c r="L4" s="6"/>
    </row>
    <row r="5" spans="1:12">
      <c r="A5" s="17"/>
      <c r="B5" s="45"/>
      <c r="C5" s="221">
        <v>2022</v>
      </c>
      <c r="D5" s="221">
        <v>2021</v>
      </c>
      <c r="E5" s="230">
        <v>2020</v>
      </c>
      <c r="F5" s="6"/>
    </row>
    <row r="6" spans="1:12" ht="15">
      <c r="A6" s="14">
        <v>1</v>
      </c>
      <c r="B6" s="140" t="s">
        <v>8</v>
      </c>
      <c r="C6" s="138">
        <v>9360605</v>
      </c>
      <c r="D6" s="138" t="s">
        <v>244</v>
      </c>
      <c r="E6" s="231">
        <v>6724246</v>
      </c>
      <c r="F6" s="6"/>
    </row>
    <row r="7" spans="1:12" ht="15">
      <c r="A7" s="14">
        <v>2</v>
      </c>
      <c r="B7" s="19" t="s">
        <v>98</v>
      </c>
      <c r="C7" s="138">
        <v>8634105</v>
      </c>
      <c r="D7" s="138" t="s">
        <v>245</v>
      </c>
      <c r="E7" s="231">
        <v>5229052</v>
      </c>
      <c r="F7" s="6"/>
    </row>
    <row r="8" spans="1:12">
      <c r="A8" s="14">
        <v>3</v>
      </c>
      <c r="B8" s="140" t="s">
        <v>120</v>
      </c>
      <c r="C8" s="229">
        <v>101</v>
      </c>
      <c r="D8" s="229" t="s">
        <v>247</v>
      </c>
      <c r="E8" s="232">
        <v>53</v>
      </c>
    </row>
    <row r="9" spans="1:12" ht="15.75" thickBot="1">
      <c r="A9" s="46">
        <v>4</v>
      </c>
      <c r="B9" s="143" t="s">
        <v>87</v>
      </c>
      <c r="C9" s="233">
        <v>4516770</v>
      </c>
      <c r="D9" s="233" t="s">
        <v>246</v>
      </c>
      <c r="E9" s="234">
        <v>3087718</v>
      </c>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25"/>
  <sheetViews>
    <sheetView zoomScaleNormal="100" workbookViewId="0"/>
  </sheetViews>
  <sheetFormatPr defaultColWidth="9.140625" defaultRowHeight="12.75"/>
  <cols>
    <col min="1" max="1" width="10.5703125" style="3" bestFit="1" customWidth="1"/>
    <col min="2" max="2" width="52.5703125" style="3" customWidth="1"/>
    <col min="3" max="3" width="13.5703125" style="3" customWidth="1"/>
    <col min="4" max="4" width="15" style="3" customWidth="1"/>
    <col min="5" max="5" width="20.28515625" style="3" customWidth="1"/>
    <col min="6" max="6" width="24.140625" style="3" customWidth="1"/>
    <col min="7" max="7" width="27.5703125" style="3" customWidth="1"/>
    <col min="8" max="8" width="9.140625" style="3"/>
    <col min="9" max="9" width="13.42578125" style="3" bestFit="1" customWidth="1"/>
    <col min="10" max="16384" width="9.140625" style="3"/>
  </cols>
  <sheetData>
    <row r="1" spans="1:8">
      <c r="A1" s="3" t="s">
        <v>52</v>
      </c>
      <c r="B1" s="160" t="s">
        <v>172</v>
      </c>
    </row>
    <row r="2" spans="1:8">
      <c r="A2" s="6" t="s">
        <v>53</v>
      </c>
      <c r="B2" s="163">
        <v>44926</v>
      </c>
      <c r="C2" s="6"/>
      <c r="D2" s="6"/>
      <c r="E2" s="6"/>
      <c r="F2" s="6"/>
      <c r="G2" s="6"/>
      <c r="H2" s="6"/>
    </row>
    <row r="3" spans="1:8">
      <c r="A3" s="6"/>
      <c r="B3" s="6"/>
      <c r="C3" s="6"/>
      <c r="D3" s="6"/>
      <c r="E3" s="6"/>
      <c r="F3" s="6"/>
      <c r="G3" s="6"/>
      <c r="H3" s="6"/>
    </row>
    <row r="4" spans="1:8" ht="13.5" thickBot="1">
      <c r="A4" s="101" t="s">
        <v>147</v>
      </c>
      <c r="B4" s="36" t="s">
        <v>99</v>
      </c>
      <c r="F4" s="6"/>
      <c r="G4" s="6"/>
      <c r="H4" s="6"/>
    </row>
    <row r="5" spans="1:8">
      <c r="A5" s="53"/>
      <c r="B5" s="45"/>
      <c r="C5" s="45" t="s">
        <v>0</v>
      </c>
      <c r="D5" s="45" t="s">
        <v>1</v>
      </c>
      <c r="E5" s="45" t="s">
        <v>2</v>
      </c>
      <c r="F5" s="45" t="s">
        <v>3</v>
      </c>
      <c r="G5" s="18" t="s">
        <v>4</v>
      </c>
      <c r="H5" s="6"/>
    </row>
    <row r="6" spans="1:8" s="8" customFormat="1" ht="76.5">
      <c r="A6" s="76"/>
      <c r="B6" s="15"/>
      <c r="C6" s="68">
        <v>2022</v>
      </c>
      <c r="D6" s="68">
        <v>2021</v>
      </c>
      <c r="E6" s="68">
        <v>2020</v>
      </c>
      <c r="F6" s="49" t="s">
        <v>112</v>
      </c>
      <c r="G6" s="78" t="s">
        <v>113</v>
      </c>
      <c r="H6" s="77"/>
    </row>
    <row r="7" spans="1:8">
      <c r="A7" s="54">
        <v>1</v>
      </c>
      <c r="B7" s="5" t="s">
        <v>54</v>
      </c>
      <c r="C7" s="104">
        <v>1121929553.1338</v>
      </c>
      <c r="D7" s="135">
        <v>900194432.51969981</v>
      </c>
      <c r="E7" s="135">
        <v>617562411.05739665</v>
      </c>
      <c r="F7" s="292"/>
      <c r="G7" s="293"/>
      <c r="H7" s="6"/>
    </row>
    <row r="8" spans="1:8">
      <c r="A8" s="54">
        <v>2</v>
      </c>
      <c r="B8" s="37" t="s">
        <v>10</v>
      </c>
      <c r="C8" s="104">
        <v>756280710.57999992</v>
      </c>
      <c r="D8" s="136">
        <v>430370216.42999995</v>
      </c>
      <c r="E8" s="136">
        <v>332718806.60199994</v>
      </c>
      <c r="F8" s="294"/>
      <c r="G8" s="295"/>
    </row>
    <row r="9" spans="1:8">
      <c r="A9" s="54">
        <v>3</v>
      </c>
      <c r="B9" s="38" t="s">
        <v>121</v>
      </c>
      <c r="C9" s="211">
        <v>-13189819.35</v>
      </c>
      <c r="D9" s="136">
        <v>-20840808.48</v>
      </c>
      <c r="E9" s="136">
        <v>-12789555.08</v>
      </c>
      <c r="F9" s="296"/>
      <c r="G9" s="297"/>
    </row>
    <row r="10" spans="1:8" ht="13.5" thickBot="1">
      <c r="A10" s="55">
        <v>4</v>
      </c>
      <c r="B10" s="56" t="s">
        <v>55</v>
      </c>
      <c r="C10" s="106">
        <f>SUM(C7:C9)</f>
        <v>1865020444.3638</v>
      </c>
      <c r="D10" s="137">
        <v>1309723840.4696999</v>
      </c>
      <c r="E10" s="137">
        <v>937491662.57939661</v>
      </c>
      <c r="F10" s="108">
        <f>SUMIF(C10:E10, "&gt;=0",C10:E10)/3</f>
        <v>1370745315.8042989</v>
      </c>
      <c r="G10" s="109">
        <f>F10*15%/8%</f>
        <v>2570147467.1330605</v>
      </c>
    </row>
    <row r="11" spans="1:8">
      <c r="A11" s="16"/>
      <c r="B11" s="6"/>
      <c r="C11" s="6"/>
      <c r="D11" s="6"/>
      <c r="E11" s="6"/>
      <c r="F11" s="126"/>
    </row>
    <row r="13" spans="1:8">
      <c r="G13" s="126"/>
    </row>
    <row r="25" spans="9:9">
      <c r="I25" s="126"/>
    </row>
  </sheetData>
  <mergeCells count="1">
    <mergeCell ref="F7:G9"/>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5"/>
  <sheetViews>
    <sheetView zoomScaleNormal="100" workbookViewId="0">
      <selection activeCell="D18" sqref="D18"/>
    </sheetView>
  </sheetViews>
  <sheetFormatPr defaultColWidth="9.140625" defaultRowHeight="12.75"/>
  <cols>
    <col min="1" max="1" width="10.5703125" style="20" bestFit="1" customWidth="1"/>
    <col min="2" max="2" width="16.28515625" style="3" customWidth="1"/>
    <col min="3" max="3" width="42.85546875" style="3" customWidth="1"/>
    <col min="4" max="5" width="33.42578125" style="3" customWidth="1"/>
    <col min="6" max="6" width="38.85546875" style="3" customWidth="1"/>
    <col min="7" max="16384" width="9.140625" style="3"/>
  </cols>
  <sheetData>
    <row r="1" spans="1:12">
      <c r="A1" s="2" t="s">
        <v>52</v>
      </c>
      <c r="B1" s="160" t="s">
        <v>172</v>
      </c>
    </row>
    <row r="2" spans="1:12">
      <c r="A2" s="2" t="s">
        <v>53</v>
      </c>
      <c r="B2" s="163">
        <v>44926</v>
      </c>
    </row>
    <row r="3" spans="1:12">
      <c r="A3" s="2"/>
    </row>
    <row r="4" spans="1:12" ht="13.5" thickBot="1">
      <c r="A4" s="101" t="s">
        <v>148</v>
      </c>
      <c r="B4" s="21" t="s">
        <v>163</v>
      </c>
      <c r="D4" s="9"/>
      <c r="E4" s="9"/>
      <c r="F4" s="9"/>
    </row>
    <row r="5" spans="1:12" s="7" customFormat="1" ht="16.5" customHeight="1">
      <c r="A5" s="57"/>
      <c r="B5" s="58"/>
      <c r="C5" s="58"/>
      <c r="D5" s="66" t="s">
        <v>134</v>
      </c>
      <c r="E5" s="66" t="s">
        <v>135</v>
      </c>
      <c r="F5" s="67" t="s">
        <v>88</v>
      </c>
    </row>
    <row r="6" spans="1:12" ht="15" customHeight="1">
      <c r="A6" s="59">
        <v>1</v>
      </c>
      <c r="B6" s="298" t="s">
        <v>16</v>
      </c>
      <c r="C6" s="11" t="s">
        <v>13</v>
      </c>
      <c r="D6" s="268">
        <v>10</v>
      </c>
      <c r="E6" s="268">
        <v>9</v>
      </c>
      <c r="F6" s="117">
        <v>42</v>
      </c>
    </row>
    <row r="7" spans="1:12" ht="15" customHeight="1">
      <c r="A7" s="59">
        <v>2</v>
      </c>
      <c r="B7" s="298"/>
      <c r="C7" s="11" t="s">
        <v>94</v>
      </c>
      <c r="D7" s="110">
        <f>D8+D10+D12</f>
        <v>32060157.786666669</v>
      </c>
      <c r="E7" s="110">
        <f>E8+E10+E12</f>
        <v>2649939.13</v>
      </c>
      <c r="F7" s="111">
        <f>F8+F10+F12</f>
        <v>14660283.373333335</v>
      </c>
      <c r="J7" s="126"/>
      <c r="K7" s="126"/>
      <c r="L7" s="126"/>
    </row>
    <row r="8" spans="1:12" ht="15" customHeight="1">
      <c r="A8" s="59">
        <v>3</v>
      </c>
      <c r="B8" s="298"/>
      <c r="C8" s="22" t="s">
        <v>89</v>
      </c>
      <c r="D8" s="116">
        <v>5542915.1100000003</v>
      </c>
      <c r="E8" s="116">
        <v>2649939.13</v>
      </c>
      <c r="F8" s="117">
        <v>10160984.160000002</v>
      </c>
      <c r="G8" s="6"/>
      <c r="H8" s="6"/>
      <c r="J8" s="126"/>
      <c r="K8" s="126"/>
      <c r="L8" s="126"/>
    </row>
    <row r="9" spans="1:12" ht="15" customHeight="1">
      <c r="A9" s="60">
        <v>4</v>
      </c>
      <c r="B9" s="298"/>
      <c r="C9" s="23" t="s">
        <v>14</v>
      </c>
      <c r="D9" s="116">
        <v>0</v>
      </c>
      <c r="E9" s="116">
        <v>0</v>
      </c>
      <c r="F9" s="117">
        <v>400200</v>
      </c>
      <c r="G9" s="6"/>
      <c r="H9" s="6"/>
      <c r="J9" s="126"/>
      <c r="K9" s="126"/>
      <c r="L9" s="126"/>
    </row>
    <row r="10" spans="1:12" ht="30" customHeight="1">
      <c r="A10" s="60">
        <v>5</v>
      </c>
      <c r="B10" s="298"/>
      <c r="C10" s="22" t="s">
        <v>15</v>
      </c>
      <c r="D10" s="116">
        <v>26050364.266666669</v>
      </c>
      <c r="E10" s="116">
        <v>0</v>
      </c>
      <c r="F10" s="117">
        <v>4011196.9333333331</v>
      </c>
      <c r="J10" s="126"/>
      <c r="K10" s="126"/>
      <c r="L10" s="126"/>
    </row>
    <row r="11" spans="1:12" ht="15" customHeight="1">
      <c r="A11" s="60">
        <v>6</v>
      </c>
      <c r="B11" s="298"/>
      <c r="C11" s="23" t="s">
        <v>14</v>
      </c>
      <c r="D11" s="116">
        <v>26050364.266666669</v>
      </c>
      <c r="E11" s="116">
        <v>0</v>
      </c>
      <c r="F11" s="117">
        <v>4011196.9333333331</v>
      </c>
      <c r="J11" s="126"/>
      <c r="K11" s="126"/>
      <c r="L11" s="126"/>
    </row>
    <row r="12" spans="1:12" ht="15" customHeight="1">
      <c r="A12" s="60">
        <v>7</v>
      </c>
      <c r="B12" s="298"/>
      <c r="C12" s="22" t="s">
        <v>123</v>
      </c>
      <c r="D12" s="116">
        <v>466878.41000000003</v>
      </c>
      <c r="E12" s="116">
        <v>0</v>
      </c>
      <c r="F12" s="117">
        <v>488102.27999999985</v>
      </c>
      <c r="J12" s="126"/>
      <c r="K12" s="126"/>
      <c r="L12" s="126"/>
    </row>
    <row r="13" spans="1:12" ht="15" customHeight="1">
      <c r="A13" s="60">
        <v>8</v>
      </c>
      <c r="B13" s="298"/>
      <c r="C13" s="23" t="s">
        <v>14</v>
      </c>
      <c r="D13" s="116"/>
      <c r="E13" s="116"/>
      <c r="F13" s="117">
        <v>0</v>
      </c>
      <c r="J13" s="126"/>
      <c r="K13" s="126"/>
      <c r="L13" s="126"/>
    </row>
    <row r="14" spans="1:12" ht="15" customHeight="1">
      <c r="A14" s="60">
        <v>9</v>
      </c>
      <c r="B14" s="298" t="s">
        <v>142</v>
      </c>
      <c r="C14" s="11" t="s">
        <v>13</v>
      </c>
      <c r="D14" s="118">
        <v>8</v>
      </c>
      <c r="E14" s="118">
        <v>0</v>
      </c>
      <c r="F14" s="119">
        <v>38</v>
      </c>
      <c r="I14" s="12"/>
      <c r="J14" s="126"/>
      <c r="K14" s="126"/>
      <c r="L14" s="126"/>
    </row>
    <row r="15" spans="1:12" ht="15" customHeight="1">
      <c r="A15" s="60">
        <v>10</v>
      </c>
      <c r="B15" s="298"/>
      <c r="C15" s="11" t="s">
        <v>143</v>
      </c>
      <c r="D15" s="112">
        <f>D16+D18+D20</f>
        <v>21307403.726000004</v>
      </c>
      <c r="E15" s="112">
        <f>E16+E18+E20</f>
        <v>0</v>
      </c>
      <c r="F15" s="113">
        <f>F16+F18+F20</f>
        <v>11143063.56261798</v>
      </c>
      <c r="J15" s="126"/>
      <c r="K15" s="126"/>
      <c r="L15" s="126"/>
    </row>
    <row r="16" spans="1:12" ht="15" customHeight="1">
      <c r="A16" s="60">
        <v>11</v>
      </c>
      <c r="B16" s="298"/>
      <c r="C16" s="22" t="s">
        <v>90</v>
      </c>
      <c r="D16" s="118">
        <v>0</v>
      </c>
      <c r="E16" s="118">
        <v>0</v>
      </c>
      <c r="F16" s="119">
        <v>3405327.9613431804</v>
      </c>
      <c r="J16" s="126"/>
      <c r="K16" s="126"/>
      <c r="L16" s="126"/>
    </row>
    <row r="17" spans="1:12" ht="15" customHeight="1">
      <c r="A17" s="60">
        <v>12</v>
      </c>
      <c r="B17" s="298"/>
      <c r="C17" s="23" t="s">
        <v>14</v>
      </c>
      <c r="D17" s="116">
        <v>0</v>
      </c>
      <c r="E17" s="116">
        <v>0</v>
      </c>
      <c r="F17" s="117">
        <v>2043196.7768059082</v>
      </c>
      <c r="J17" s="126"/>
      <c r="K17" s="126"/>
      <c r="L17" s="126"/>
    </row>
    <row r="18" spans="1:12" ht="30" customHeight="1">
      <c r="A18" s="60">
        <v>13</v>
      </c>
      <c r="B18" s="298"/>
      <c r="C18" s="22" t="s">
        <v>15</v>
      </c>
      <c r="D18" s="118">
        <v>21307403.726000004</v>
      </c>
      <c r="E18" s="118">
        <v>0</v>
      </c>
      <c r="F18" s="119">
        <v>7737735.6012748005</v>
      </c>
      <c r="J18" s="126"/>
      <c r="K18" s="126"/>
      <c r="L18" s="126"/>
    </row>
    <row r="19" spans="1:12" ht="15" customHeight="1">
      <c r="A19" s="60">
        <v>14</v>
      </c>
      <c r="B19" s="298"/>
      <c r="C19" s="23" t="s">
        <v>14</v>
      </c>
      <c r="D19" s="118">
        <v>12784444.254008003</v>
      </c>
      <c r="E19" s="118">
        <v>0</v>
      </c>
      <c r="F19" s="119">
        <v>7737735.6012748005</v>
      </c>
      <c r="J19" s="126"/>
      <c r="K19" s="126"/>
      <c r="L19" s="126"/>
    </row>
    <row r="20" spans="1:12" ht="15" customHeight="1">
      <c r="A20" s="60">
        <v>15</v>
      </c>
      <c r="B20" s="298"/>
      <c r="C20" s="22" t="s">
        <v>123</v>
      </c>
      <c r="D20" s="118">
        <v>0</v>
      </c>
      <c r="E20" s="118">
        <v>0</v>
      </c>
      <c r="F20" s="119">
        <v>0</v>
      </c>
      <c r="J20" s="126"/>
      <c r="K20" s="126"/>
      <c r="L20" s="126"/>
    </row>
    <row r="21" spans="1:12" ht="15" customHeight="1">
      <c r="A21" s="60">
        <v>16</v>
      </c>
      <c r="B21" s="298"/>
      <c r="C21" s="23" t="s">
        <v>14</v>
      </c>
      <c r="D21" s="118">
        <v>0</v>
      </c>
      <c r="E21" s="118">
        <v>0</v>
      </c>
      <c r="F21" s="119">
        <v>0</v>
      </c>
      <c r="J21" s="126"/>
      <c r="K21" s="126"/>
      <c r="L21" s="126"/>
    </row>
    <row r="22" spans="1:12" ht="15" customHeight="1" thickBot="1">
      <c r="A22" s="61">
        <v>17</v>
      </c>
      <c r="B22" s="299" t="s">
        <v>93</v>
      </c>
      <c r="C22" s="299"/>
      <c r="D22" s="114">
        <f>D7+D15</f>
        <v>53367561.512666672</v>
      </c>
      <c r="E22" s="114">
        <f>E7+E15</f>
        <v>2649939.13</v>
      </c>
      <c r="F22" s="115">
        <f>F7+F15</f>
        <v>25803346.935951315</v>
      </c>
      <c r="J22" s="126"/>
      <c r="K22" s="126"/>
      <c r="L22" s="126"/>
    </row>
    <row r="25" spans="1:12">
      <c r="D25" s="126"/>
      <c r="E25" s="126"/>
      <c r="F25" s="126"/>
    </row>
  </sheetData>
  <mergeCells count="3">
    <mergeCell ref="B6:B13"/>
    <mergeCell ref="B14:B21"/>
    <mergeCell ref="B22:C22"/>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E20"/>
  <sheetViews>
    <sheetView zoomScaleNormal="100" workbookViewId="0"/>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16384" width="9.140625" style="3"/>
  </cols>
  <sheetData>
    <row r="1" spans="1:5">
      <c r="A1" s="3" t="s">
        <v>52</v>
      </c>
      <c r="B1" s="160" t="s">
        <v>172</v>
      </c>
    </row>
    <row r="2" spans="1:5">
      <c r="A2" s="3" t="s">
        <v>53</v>
      </c>
      <c r="B2" s="163">
        <v>44926</v>
      </c>
      <c r="C2" s="24"/>
      <c r="D2" s="24"/>
      <c r="E2" s="24"/>
    </row>
    <row r="3" spans="1:5">
      <c r="B3" s="24"/>
      <c r="C3" s="24"/>
      <c r="D3" s="24"/>
      <c r="E3" s="24"/>
    </row>
    <row r="4" spans="1:5" ht="13.5" thickBot="1">
      <c r="A4" s="101" t="s">
        <v>149</v>
      </c>
      <c r="B4" s="24" t="s">
        <v>101</v>
      </c>
      <c r="C4" s="25"/>
      <c r="D4" s="25"/>
      <c r="E4" s="25"/>
    </row>
    <row r="5" spans="1:5" ht="28.5">
      <c r="A5" s="17"/>
      <c r="B5" s="45"/>
      <c r="C5" s="81" t="s">
        <v>134</v>
      </c>
      <c r="D5" s="81" t="s">
        <v>135</v>
      </c>
      <c r="E5" s="82" t="s">
        <v>104</v>
      </c>
    </row>
    <row r="6" spans="1:5">
      <c r="A6" s="300" t="s">
        <v>17</v>
      </c>
      <c r="B6" s="84" t="s">
        <v>13</v>
      </c>
      <c r="C6" s="104"/>
      <c r="D6" s="104"/>
      <c r="E6" s="238">
        <v>0</v>
      </c>
    </row>
    <row r="7" spans="1:5" ht="15" thickBot="1">
      <c r="A7" s="300"/>
      <c r="B7" s="83" t="s">
        <v>92</v>
      </c>
      <c r="C7" s="121"/>
      <c r="D7" s="121"/>
      <c r="E7" s="239">
        <v>0</v>
      </c>
    </row>
    <row r="8" spans="1:5" ht="14.25">
      <c r="A8" s="300" t="s">
        <v>60</v>
      </c>
      <c r="B8" s="83" t="s">
        <v>13</v>
      </c>
      <c r="C8" s="240"/>
      <c r="D8" s="240"/>
      <c r="E8" s="241">
        <v>1</v>
      </c>
    </row>
    <row r="9" spans="1:5" ht="14.25">
      <c r="A9" s="300"/>
      <c r="B9" s="83" t="s">
        <v>11</v>
      </c>
      <c r="C9" s="120">
        <f>C10+C11+C12+C13</f>
        <v>0</v>
      </c>
      <c r="D9" s="120">
        <f>D10+D11+D12+D13</f>
        <v>0</v>
      </c>
      <c r="E9" s="242">
        <f>E10+E11+E12+E13</f>
        <v>400000</v>
      </c>
    </row>
    <row r="10" spans="1:5" ht="14.25">
      <c r="A10" s="300"/>
      <c r="B10" s="85" t="s">
        <v>18</v>
      </c>
      <c r="C10" s="104"/>
      <c r="D10" s="104"/>
      <c r="E10" s="105">
        <v>350000</v>
      </c>
    </row>
    <row r="11" spans="1:5" ht="14.25">
      <c r="A11" s="300"/>
      <c r="B11" s="85" t="s">
        <v>129</v>
      </c>
      <c r="C11" s="104"/>
      <c r="D11" s="104"/>
      <c r="E11" s="105">
        <v>50000</v>
      </c>
    </row>
    <row r="12" spans="1:5" ht="28.5">
      <c r="A12" s="300"/>
      <c r="B12" s="85" t="s">
        <v>130</v>
      </c>
      <c r="C12" s="104"/>
      <c r="D12" s="104"/>
      <c r="E12" s="105">
        <v>0</v>
      </c>
    </row>
    <row r="13" spans="1:5" ht="15" thickBot="1">
      <c r="A13" s="300"/>
      <c r="B13" s="85" t="s">
        <v>131</v>
      </c>
      <c r="C13" s="106"/>
      <c r="D13" s="106"/>
      <c r="E13" s="107">
        <v>0</v>
      </c>
    </row>
    <row r="14" spans="1:5" ht="14.25">
      <c r="A14" s="300" t="s">
        <v>133</v>
      </c>
      <c r="B14" s="83" t="s">
        <v>13</v>
      </c>
      <c r="C14" s="240">
        <v>2</v>
      </c>
      <c r="D14" s="240"/>
      <c r="E14" s="241">
        <v>3</v>
      </c>
    </row>
    <row r="15" spans="1:5" ht="14.25">
      <c r="A15" s="300"/>
      <c r="B15" s="83" t="s">
        <v>11</v>
      </c>
      <c r="C15" s="120">
        <f>C16+C17+C18+C19</f>
        <v>2584336.3077777773</v>
      </c>
      <c r="D15" s="120">
        <f>D16+D17+D18+D19</f>
        <v>0</v>
      </c>
      <c r="E15" s="242">
        <f>E16+E17+E18+E19</f>
        <v>564271.26</v>
      </c>
    </row>
    <row r="16" spans="1:5" ht="14.25">
      <c r="A16" s="300"/>
      <c r="B16" s="85" t="s">
        <v>18</v>
      </c>
      <c r="C16" s="104">
        <v>469950.52999999997</v>
      </c>
      <c r="D16" s="104"/>
      <c r="E16" s="105">
        <v>564271.26</v>
      </c>
    </row>
    <row r="17" spans="1:5" ht="14.25">
      <c r="A17" s="301"/>
      <c r="B17" s="89" t="s">
        <v>129</v>
      </c>
      <c r="C17" s="121">
        <v>2114385.7777777775</v>
      </c>
      <c r="D17" s="121"/>
      <c r="E17" s="239">
        <v>0</v>
      </c>
    </row>
    <row r="18" spans="1:5" ht="28.5">
      <c r="A18" s="301"/>
      <c r="B18" s="89" t="s">
        <v>130</v>
      </c>
      <c r="C18" s="121">
        <v>0</v>
      </c>
      <c r="D18" s="121"/>
      <c r="E18" s="122">
        <v>0</v>
      </c>
    </row>
    <row r="19" spans="1:5" ht="15" thickBot="1">
      <c r="A19" s="302"/>
      <c r="B19" s="86" t="s">
        <v>131</v>
      </c>
      <c r="C19" s="106">
        <v>0</v>
      </c>
      <c r="D19" s="106"/>
      <c r="E19" s="107">
        <v>0</v>
      </c>
    </row>
    <row r="20" spans="1:5">
      <c r="A20" s="24"/>
      <c r="B20" s="25"/>
      <c r="C20" s="25"/>
      <c r="D20" s="25"/>
      <c r="E20" s="25"/>
    </row>
  </sheetData>
  <mergeCells count="3">
    <mergeCell ref="A6:A7"/>
    <mergeCell ref="A8:A13"/>
    <mergeCell ref="A14:A19"/>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zoomScaleNormal="100" workbookViewId="0">
      <pane xSplit="2" ySplit="6" topLeftCell="C7" activePane="bottomRight" state="frozen"/>
      <selection activeCell="B2" sqref="B2"/>
      <selection pane="topRight" activeCell="B2" sqref="B2"/>
      <selection pane="bottomLeft" activeCell="B2" sqref="B2"/>
      <selection pane="bottomRight" activeCell="C7" sqref="C7"/>
    </sheetView>
  </sheetViews>
  <sheetFormatPr defaultColWidth="9.140625" defaultRowHeight="12.75"/>
  <cols>
    <col min="1" max="1" width="10.5703125" style="3" bestFit="1" customWidth="1"/>
    <col min="2" max="2" width="54.7109375" style="3" customWidth="1"/>
    <col min="3" max="3" width="26.7109375" style="3" customWidth="1"/>
    <col min="4" max="4" width="32.85546875" style="3" customWidth="1"/>
    <col min="5" max="5" width="26.7109375" style="3" customWidth="1"/>
    <col min="6" max="6" width="25.5703125" style="3" customWidth="1"/>
    <col min="7" max="7" width="28.140625" style="3" customWidth="1"/>
    <col min="8" max="16384" width="9.140625" style="3"/>
  </cols>
  <sheetData>
    <row r="1" spans="1:7">
      <c r="A1" s="3" t="s">
        <v>52</v>
      </c>
      <c r="B1" s="160" t="s">
        <v>172</v>
      </c>
    </row>
    <row r="2" spans="1:7">
      <c r="A2" s="3" t="s">
        <v>53</v>
      </c>
      <c r="B2" s="163">
        <v>44926</v>
      </c>
    </row>
    <row r="3" spans="1:7">
      <c r="B3" s="10"/>
    </row>
    <row r="4" spans="1:7" ht="13.5" thickBot="1">
      <c r="A4" s="101" t="s">
        <v>150</v>
      </c>
      <c r="B4" s="65" t="s">
        <v>103</v>
      </c>
    </row>
    <row r="5" spans="1:7" s="10" customFormat="1" ht="14.25">
      <c r="A5" s="62"/>
      <c r="B5" s="47"/>
      <c r="C5" s="63" t="s">
        <v>0</v>
      </c>
      <c r="D5" s="30" t="s">
        <v>1</v>
      </c>
      <c r="E5" s="30" t="s">
        <v>2</v>
      </c>
      <c r="F5" s="30" t="s">
        <v>3</v>
      </c>
      <c r="G5" s="29" t="s">
        <v>4</v>
      </c>
    </row>
    <row r="6" spans="1:7" ht="72" thickBot="1">
      <c r="A6" s="64"/>
      <c r="B6" s="26"/>
      <c r="C6" s="87" t="s">
        <v>159</v>
      </c>
      <c r="D6" s="80" t="s">
        <v>160</v>
      </c>
      <c r="E6" s="80" t="s">
        <v>162</v>
      </c>
      <c r="F6" s="80" t="s">
        <v>161</v>
      </c>
      <c r="G6" s="88" t="s">
        <v>21</v>
      </c>
    </row>
    <row r="7" spans="1:7" ht="14.25">
      <c r="A7" s="64">
        <v>1</v>
      </c>
      <c r="B7" s="90" t="s">
        <v>134</v>
      </c>
      <c r="C7" s="243">
        <f>SUM(C8:C11)</f>
        <v>108490318.73827736</v>
      </c>
      <c r="D7" s="243">
        <f>SUM(D8:D11)</f>
        <v>108220614.25747736</v>
      </c>
      <c r="E7" s="243">
        <f t="shared" ref="E7:F7" si="0">SUM(E8:E11)</f>
        <v>0</v>
      </c>
      <c r="F7" s="243">
        <f t="shared" si="0"/>
        <v>0</v>
      </c>
      <c r="G7" s="244">
        <f>SUM(G8:G11)</f>
        <v>20558990.123412058</v>
      </c>
    </row>
    <row r="8" spans="1:7" ht="14.25">
      <c r="A8" s="64">
        <v>2</v>
      </c>
      <c r="B8" s="27" t="s">
        <v>19</v>
      </c>
      <c r="C8" s="116">
        <v>269704.48080000002</v>
      </c>
      <c r="D8" s="124">
        <v>0</v>
      </c>
      <c r="E8" s="124">
        <v>0</v>
      </c>
      <c r="F8" s="124">
        <v>0</v>
      </c>
      <c r="G8" s="117">
        <v>190504</v>
      </c>
    </row>
    <row r="9" spans="1:7" ht="14.25">
      <c r="A9" s="64">
        <v>3</v>
      </c>
      <c r="B9" s="27" t="s">
        <v>20</v>
      </c>
      <c r="C9" s="116">
        <v>108220614.25747736</v>
      </c>
      <c r="D9" s="116">
        <v>108220614.25747736</v>
      </c>
      <c r="E9" s="124">
        <v>0</v>
      </c>
      <c r="F9" s="124">
        <v>0</v>
      </c>
      <c r="G9" s="117">
        <v>20368486.123412058</v>
      </c>
    </row>
    <row r="10" spans="1:7" ht="14.25">
      <c r="A10" s="64">
        <v>4</v>
      </c>
      <c r="B10" s="28" t="s">
        <v>127</v>
      </c>
      <c r="C10" s="123">
        <v>0</v>
      </c>
      <c r="D10" s="124">
        <v>0</v>
      </c>
      <c r="E10" s="124">
        <v>0</v>
      </c>
      <c r="F10" s="124">
        <v>0</v>
      </c>
      <c r="G10" s="125">
        <v>0</v>
      </c>
    </row>
    <row r="11" spans="1:7" ht="15" thickBot="1">
      <c r="A11" s="64">
        <v>5</v>
      </c>
      <c r="B11" s="27" t="s">
        <v>128</v>
      </c>
      <c r="C11" s="245">
        <v>0</v>
      </c>
      <c r="D11" s="246">
        <v>0</v>
      </c>
      <c r="E11" s="124">
        <v>0</v>
      </c>
      <c r="F11" s="124">
        <v>0</v>
      </c>
      <c r="G11" s="247">
        <v>0</v>
      </c>
    </row>
    <row r="12" spans="1:7" ht="14.25">
      <c r="A12" s="64">
        <v>6</v>
      </c>
      <c r="B12" s="11" t="s">
        <v>135</v>
      </c>
      <c r="C12" s="248">
        <f>SUM(C13:C16)</f>
        <v>0</v>
      </c>
      <c r="D12" s="248">
        <f>SUM(D13:D16)</f>
        <v>0</v>
      </c>
      <c r="E12" s="248">
        <f>SUM(E13:E16)</f>
        <v>0</v>
      </c>
      <c r="F12" s="248">
        <f>SUM(F13:F16)</f>
        <v>0</v>
      </c>
      <c r="G12" s="249">
        <f>SUM(G13:G16)</f>
        <v>0</v>
      </c>
    </row>
    <row r="13" spans="1:7" ht="14.25">
      <c r="A13" s="64">
        <v>7</v>
      </c>
      <c r="B13" s="27" t="s">
        <v>19</v>
      </c>
      <c r="C13" s="116">
        <v>0</v>
      </c>
      <c r="D13" s="116">
        <v>0</v>
      </c>
      <c r="E13" s="116">
        <v>0</v>
      </c>
      <c r="F13" s="116">
        <v>0</v>
      </c>
      <c r="G13" s="116">
        <v>0</v>
      </c>
    </row>
    <row r="14" spans="1:7" ht="14.25">
      <c r="A14" s="64">
        <v>8</v>
      </c>
      <c r="B14" s="27" t="s">
        <v>20</v>
      </c>
      <c r="C14" s="116">
        <v>0</v>
      </c>
      <c r="D14" s="116">
        <v>0</v>
      </c>
      <c r="E14" s="116">
        <v>0</v>
      </c>
      <c r="F14" s="116">
        <v>0</v>
      </c>
      <c r="G14" s="116">
        <v>0</v>
      </c>
    </row>
    <row r="15" spans="1:7" ht="14.25">
      <c r="A15" s="64">
        <v>9</v>
      </c>
      <c r="B15" s="28" t="s">
        <v>127</v>
      </c>
      <c r="C15" s="116">
        <v>0</v>
      </c>
      <c r="D15" s="116">
        <v>0</v>
      </c>
      <c r="E15" s="116">
        <v>0</v>
      </c>
      <c r="F15" s="116">
        <v>0</v>
      </c>
      <c r="G15" s="116">
        <v>0</v>
      </c>
    </row>
    <row r="16" spans="1:7" ht="15" thickBot="1">
      <c r="A16" s="64">
        <v>10</v>
      </c>
      <c r="B16" s="27" t="s">
        <v>128</v>
      </c>
      <c r="C16" s="116">
        <v>0</v>
      </c>
      <c r="D16" s="116">
        <v>0</v>
      </c>
      <c r="E16" s="116">
        <v>0</v>
      </c>
      <c r="F16" s="116">
        <v>0</v>
      </c>
      <c r="G16" s="116">
        <v>0</v>
      </c>
    </row>
    <row r="17" spans="1:7" ht="14.25">
      <c r="A17" s="64">
        <v>11</v>
      </c>
      <c r="B17" s="11" t="s">
        <v>85</v>
      </c>
      <c r="C17" s="248">
        <f>SUM(C18:C21)</f>
        <v>24638581.225740582</v>
      </c>
      <c r="D17" s="248">
        <f>SUM(D18:D21)</f>
        <v>21650562.162837803</v>
      </c>
      <c r="E17" s="248">
        <f>SUM(E18:E21)</f>
        <v>0</v>
      </c>
      <c r="F17" s="248">
        <f>SUM(F18:F21)</f>
        <v>0</v>
      </c>
      <c r="G17" s="249">
        <f>SUM(G18:G21)</f>
        <v>10874180.8960614</v>
      </c>
    </row>
    <row r="18" spans="1:7" ht="14.25">
      <c r="A18" s="64">
        <v>12</v>
      </c>
      <c r="B18" s="27" t="s">
        <v>19</v>
      </c>
      <c r="C18" s="252">
        <v>2988019.0629027793</v>
      </c>
      <c r="D18" s="252">
        <v>0</v>
      </c>
      <c r="E18" s="116">
        <v>0</v>
      </c>
      <c r="F18" s="116">
        <v>0</v>
      </c>
      <c r="G18" s="253">
        <v>566387.66666666663</v>
      </c>
    </row>
    <row r="19" spans="1:7" ht="14.25">
      <c r="A19" s="64">
        <v>13</v>
      </c>
      <c r="B19" s="27" t="s">
        <v>20</v>
      </c>
      <c r="C19" s="252">
        <v>21650562.162837803</v>
      </c>
      <c r="D19" s="252">
        <f>C19</f>
        <v>21650562.162837803</v>
      </c>
      <c r="E19" s="116">
        <v>0</v>
      </c>
      <c r="F19" s="116">
        <v>0</v>
      </c>
      <c r="G19" s="117">
        <v>10307793.229394734</v>
      </c>
    </row>
    <row r="20" spans="1:7" ht="14.25">
      <c r="A20" s="64">
        <v>14</v>
      </c>
      <c r="B20" s="28" t="s">
        <v>127</v>
      </c>
      <c r="C20" s="116">
        <v>0</v>
      </c>
      <c r="D20" s="116">
        <v>0</v>
      </c>
      <c r="E20" s="116">
        <v>0</v>
      </c>
      <c r="F20" s="116">
        <v>0</v>
      </c>
      <c r="G20" s="117">
        <v>0</v>
      </c>
    </row>
    <row r="21" spans="1:7" ht="15" thickBot="1">
      <c r="A21" s="64">
        <v>15</v>
      </c>
      <c r="B21" s="27" t="s">
        <v>128</v>
      </c>
      <c r="C21" s="250">
        <v>0</v>
      </c>
      <c r="D21" s="250">
        <v>0</v>
      </c>
      <c r="E21" s="250">
        <v>0</v>
      </c>
      <c r="F21" s="250">
        <v>0</v>
      </c>
      <c r="G21" s="251">
        <v>0</v>
      </c>
    </row>
    <row r="22" spans="1:7" ht="15" thickBot="1">
      <c r="A22" s="64">
        <v>16</v>
      </c>
      <c r="B22" s="42" t="s">
        <v>7</v>
      </c>
      <c r="C22" s="254">
        <f>C12+C17+C7</f>
        <v>133128899.96401794</v>
      </c>
      <c r="D22" s="254">
        <f t="shared" ref="D22:G22" si="1">D12+D17+D7</f>
        <v>129871176.42031516</v>
      </c>
      <c r="E22" s="254">
        <f t="shared" si="1"/>
        <v>0</v>
      </c>
      <c r="F22" s="254">
        <f t="shared" si="1"/>
        <v>0</v>
      </c>
      <c r="G22" s="254">
        <f t="shared" si="1"/>
        <v>31433171.019473456</v>
      </c>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P31"/>
  <sheetViews>
    <sheetView zoomScale="85" zoomScaleNormal="85" workbookViewId="0">
      <pane xSplit="2" ySplit="8" topLeftCell="C9" activePane="bottomRight" state="frozen"/>
      <selection activeCell="B2" sqref="B2"/>
      <selection pane="topRight" activeCell="B2" sqref="B2"/>
      <selection pane="bottomLeft" activeCell="B2" sqref="B2"/>
      <selection pane="bottomRight" activeCell="C9" sqref="C9"/>
    </sheetView>
  </sheetViews>
  <sheetFormatPr defaultColWidth="9.140625" defaultRowHeight="12.75"/>
  <cols>
    <col min="1" max="1" width="10.5703125" style="213" bestFit="1" customWidth="1"/>
    <col min="2" max="2" width="40" style="213" customWidth="1"/>
    <col min="3" max="3" width="15" style="13" bestFit="1" customWidth="1"/>
    <col min="4" max="5" width="13.7109375" style="13" customWidth="1"/>
    <col min="6" max="6" width="16.28515625" style="13" customWidth="1"/>
    <col min="7" max="8" width="13.7109375" style="13" customWidth="1"/>
    <col min="9" max="9" width="17.5703125" style="13" customWidth="1"/>
    <col min="10" max="10" width="14.5703125" style="13" customWidth="1"/>
    <col min="11" max="13" width="13.7109375" style="13" customWidth="1"/>
    <col min="14" max="14" width="15" style="13" customWidth="1"/>
    <col min="15" max="16" width="13.7109375" style="13" customWidth="1"/>
    <col min="17" max="16384" width="9.140625" style="213"/>
  </cols>
  <sheetData>
    <row r="1" spans="1:16">
      <c r="A1" s="213" t="s">
        <v>52</v>
      </c>
      <c r="B1" s="213" t="s">
        <v>261</v>
      </c>
    </row>
    <row r="2" spans="1:16" ht="12.75" customHeight="1">
      <c r="A2" s="213" t="s">
        <v>53</v>
      </c>
      <c r="B2" s="163">
        <v>44926</v>
      </c>
    </row>
    <row r="4" spans="1:16" ht="13.5" thickBot="1">
      <c r="A4" s="101" t="s">
        <v>151</v>
      </c>
      <c r="B4" s="266" t="s">
        <v>167</v>
      </c>
    </row>
    <row r="5" spans="1:16">
      <c r="A5" s="41"/>
      <c r="B5" s="43"/>
      <c r="C5" s="31" t="s">
        <v>0</v>
      </c>
      <c r="D5" s="31" t="s">
        <v>1</v>
      </c>
      <c r="E5" s="31" t="s">
        <v>2</v>
      </c>
      <c r="F5" s="31" t="s">
        <v>3</v>
      </c>
      <c r="G5" s="31" t="s">
        <v>4</v>
      </c>
      <c r="H5" s="31" t="s">
        <v>5</v>
      </c>
      <c r="I5" s="31" t="s">
        <v>77</v>
      </c>
      <c r="J5" s="31" t="s">
        <v>78</v>
      </c>
      <c r="K5" s="31" t="s">
        <v>79</v>
      </c>
      <c r="L5" s="31"/>
      <c r="M5" s="31" t="s">
        <v>80</v>
      </c>
      <c r="N5" s="31" t="s">
        <v>81</v>
      </c>
      <c r="O5" s="31" t="s">
        <v>82</v>
      </c>
      <c r="P5" s="255" t="s">
        <v>83</v>
      </c>
    </row>
    <row r="6" spans="1:16" ht="37.5" customHeight="1">
      <c r="A6" s="14"/>
      <c r="B6" s="140"/>
      <c r="C6" s="304" t="s">
        <v>265</v>
      </c>
      <c r="D6" s="304"/>
      <c r="E6" s="304"/>
      <c r="F6" s="305" t="s">
        <v>266</v>
      </c>
      <c r="G6" s="305"/>
      <c r="H6" s="305"/>
      <c r="I6" s="305"/>
      <c r="J6" s="305"/>
      <c r="K6" s="305"/>
      <c r="L6" s="305"/>
      <c r="M6" s="305"/>
      <c r="N6" s="305" t="s">
        <v>267</v>
      </c>
      <c r="O6" s="305"/>
      <c r="P6" s="303"/>
    </row>
    <row r="7" spans="1:16" ht="27.75" customHeight="1">
      <c r="A7" s="14"/>
      <c r="B7" s="140"/>
      <c r="C7" s="305" t="s">
        <v>268</v>
      </c>
      <c r="D7" s="305" t="s">
        <v>269</v>
      </c>
      <c r="E7" s="305" t="s">
        <v>270</v>
      </c>
      <c r="F7" s="305" t="s">
        <v>271</v>
      </c>
      <c r="G7" s="305"/>
      <c r="H7" s="305" t="s">
        <v>272</v>
      </c>
      <c r="I7" s="306" t="s">
        <v>170</v>
      </c>
      <c r="J7" s="306"/>
      <c r="K7" s="307" t="s">
        <v>273</v>
      </c>
      <c r="L7" s="307"/>
      <c r="M7" s="307"/>
      <c r="N7" s="304" t="s">
        <v>274</v>
      </c>
      <c r="O7" s="304" t="s">
        <v>275</v>
      </c>
      <c r="P7" s="303" t="s">
        <v>276</v>
      </c>
    </row>
    <row r="8" spans="1:16" ht="75" customHeight="1">
      <c r="A8" s="14"/>
      <c r="B8" s="140"/>
      <c r="C8" s="305"/>
      <c r="D8" s="305"/>
      <c r="E8" s="305"/>
      <c r="F8" s="68" t="s">
        <v>14</v>
      </c>
      <c r="G8" s="68" t="s">
        <v>277</v>
      </c>
      <c r="H8" s="305"/>
      <c r="I8" s="68" t="s">
        <v>278</v>
      </c>
      <c r="J8" s="68" t="s">
        <v>279</v>
      </c>
      <c r="K8" s="237" t="s">
        <v>280</v>
      </c>
      <c r="L8" s="236" t="s">
        <v>171</v>
      </c>
      <c r="M8" s="237" t="s">
        <v>281</v>
      </c>
      <c r="N8" s="304"/>
      <c r="O8" s="304"/>
      <c r="P8" s="303"/>
    </row>
    <row r="9" spans="1:16">
      <c r="A9" s="44"/>
      <c r="B9" s="40" t="s">
        <v>12</v>
      </c>
      <c r="C9" s="127"/>
      <c r="D9" s="127"/>
      <c r="E9" s="127"/>
      <c r="F9" s="127"/>
      <c r="G9" s="127"/>
      <c r="H9" s="127"/>
      <c r="I9" s="127"/>
      <c r="J9" s="127"/>
      <c r="K9" s="127"/>
      <c r="L9" s="127"/>
      <c r="M9" s="127"/>
      <c r="N9" s="127"/>
      <c r="O9" s="127"/>
      <c r="P9" s="256"/>
    </row>
    <row r="10" spans="1:16">
      <c r="A10" s="14">
        <v>1</v>
      </c>
      <c r="B10" s="39" t="s">
        <v>76</v>
      </c>
      <c r="C10" s="131">
        <f t="shared" ref="C10:P10" si="0">SUM(C11:C27)</f>
        <v>848104</v>
      </c>
      <c r="D10" s="131">
        <f t="shared" si="0"/>
        <v>334926</v>
      </c>
      <c r="E10" s="131">
        <f t="shared" si="0"/>
        <v>1183030</v>
      </c>
      <c r="F10" s="131">
        <f t="shared" si="0"/>
        <v>635344</v>
      </c>
      <c r="G10" s="131">
        <f t="shared" si="0"/>
        <v>0</v>
      </c>
      <c r="H10" s="131">
        <f t="shared" si="0"/>
        <v>247906</v>
      </c>
      <c r="I10" s="131">
        <f t="shared" si="0"/>
        <v>0</v>
      </c>
      <c r="J10" s="131">
        <f t="shared" si="0"/>
        <v>0</v>
      </c>
      <c r="K10" s="131">
        <f t="shared" si="0"/>
        <v>21000</v>
      </c>
      <c r="L10" s="131">
        <f t="shared" si="0"/>
        <v>51392</v>
      </c>
      <c r="M10" s="131">
        <f t="shared" si="0"/>
        <v>54513</v>
      </c>
      <c r="N10" s="131">
        <f t="shared" si="0"/>
        <v>1235542</v>
      </c>
      <c r="O10" s="131">
        <f t="shared" si="0"/>
        <v>497927</v>
      </c>
      <c r="P10" s="257">
        <f t="shared" si="0"/>
        <v>1733469</v>
      </c>
    </row>
    <row r="11" spans="1:16" ht="15">
      <c r="A11" s="14">
        <v>1.1000000000000001</v>
      </c>
      <c r="B11" s="267" t="s">
        <v>262</v>
      </c>
      <c r="C11" s="132">
        <v>0</v>
      </c>
      <c r="D11" s="132">
        <v>0</v>
      </c>
      <c r="E11" s="131">
        <f t="shared" ref="E11:E27" si="1">C11+D11</f>
        <v>0</v>
      </c>
      <c r="F11" s="132">
        <v>0</v>
      </c>
      <c r="G11" s="132">
        <v>0</v>
      </c>
      <c r="H11" s="132">
        <v>0</v>
      </c>
      <c r="I11" s="132">
        <v>0</v>
      </c>
      <c r="J11" s="132">
        <v>0</v>
      </c>
      <c r="K11" s="132">
        <v>0</v>
      </c>
      <c r="L11" s="132">
        <v>0</v>
      </c>
      <c r="M11" s="132">
        <v>0</v>
      </c>
      <c r="N11" s="131">
        <f t="shared" ref="N11:N12" si="2">C11+F11-H11-I11</f>
        <v>0</v>
      </c>
      <c r="O11" s="131">
        <f t="shared" ref="O11:O18" si="3">D11+G11+H11-J11+K11-M11-L11</f>
        <v>0</v>
      </c>
      <c r="P11" s="257">
        <f t="shared" ref="P11:P18" si="4">N11+O11</f>
        <v>0</v>
      </c>
    </row>
    <row r="12" spans="1:16">
      <c r="A12" s="14">
        <v>1.2</v>
      </c>
      <c r="B12" s="140" t="s">
        <v>232</v>
      </c>
      <c r="C12" s="132">
        <v>0</v>
      </c>
      <c r="D12" s="132">
        <v>30000</v>
      </c>
      <c r="E12" s="131">
        <f t="shared" si="1"/>
        <v>30000</v>
      </c>
      <c r="F12" s="132">
        <v>0</v>
      </c>
      <c r="G12" s="132">
        <v>0</v>
      </c>
      <c r="H12" s="132">
        <v>0</v>
      </c>
      <c r="I12" s="132">
        <v>0</v>
      </c>
      <c r="J12" s="132">
        <v>0</v>
      </c>
      <c r="K12" s="132">
        <v>0</v>
      </c>
      <c r="L12" s="132">
        <v>0</v>
      </c>
      <c r="M12" s="132">
        <v>0</v>
      </c>
      <c r="N12" s="131">
        <f t="shared" si="2"/>
        <v>0</v>
      </c>
      <c r="O12" s="131">
        <f t="shared" si="3"/>
        <v>30000</v>
      </c>
      <c r="P12" s="257">
        <f t="shared" si="4"/>
        <v>30000</v>
      </c>
    </row>
    <row r="13" spans="1:16">
      <c r="A13" s="14">
        <v>1.3</v>
      </c>
      <c r="B13" s="140" t="s">
        <v>233</v>
      </c>
      <c r="C13" s="132">
        <v>0</v>
      </c>
      <c r="D13" s="132">
        <v>5000</v>
      </c>
      <c r="E13" s="131">
        <f t="shared" si="1"/>
        <v>5000</v>
      </c>
      <c r="F13" s="132">
        <v>0</v>
      </c>
      <c r="G13" s="132">
        <v>0</v>
      </c>
      <c r="H13" s="132">
        <v>0</v>
      </c>
      <c r="I13" s="132">
        <v>0</v>
      </c>
      <c r="J13" s="132">
        <v>0</v>
      </c>
      <c r="K13" s="132">
        <v>0</v>
      </c>
      <c r="L13" s="132">
        <v>0</v>
      </c>
      <c r="M13" s="132">
        <v>0</v>
      </c>
      <c r="N13" s="131">
        <f>C13+F13-H13-I13</f>
        <v>0</v>
      </c>
      <c r="O13" s="131">
        <f t="shared" si="3"/>
        <v>5000</v>
      </c>
      <c r="P13" s="257">
        <f t="shared" si="4"/>
        <v>5000</v>
      </c>
    </row>
    <row r="14" spans="1:16">
      <c r="A14" s="14">
        <v>1.4</v>
      </c>
      <c r="B14" s="140" t="s">
        <v>234</v>
      </c>
      <c r="C14" s="132">
        <v>0</v>
      </c>
      <c r="D14" s="132">
        <v>0</v>
      </c>
      <c r="E14" s="131">
        <f t="shared" si="1"/>
        <v>0</v>
      </c>
      <c r="F14" s="132">
        <v>0</v>
      </c>
      <c r="G14" s="132">
        <v>0</v>
      </c>
      <c r="H14" s="132">
        <v>0</v>
      </c>
      <c r="I14" s="132">
        <v>0</v>
      </c>
      <c r="J14" s="132">
        <v>0</v>
      </c>
      <c r="K14" s="132">
        <v>0</v>
      </c>
      <c r="L14" s="132">
        <v>0</v>
      </c>
      <c r="M14" s="132">
        <v>0</v>
      </c>
      <c r="N14" s="131">
        <f t="shared" ref="N14:N18" si="5">C14+F14-H14-I14</f>
        <v>0</v>
      </c>
      <c r="O14" s="131">
        <f t="shared" si="3"/>
        <v>0</v>
      </c>
      <c r="P14" s="257">
        <f t="shared" si="4"/>
        <v>0</v>
      </c>
    </row>
    <row r="15" spans="1:16">
      <c r="A15" s="14">
        <v>1.5</v>
      </c>
      <c r="B15" s="140" t="s">
        <v>235</v>
      </c>
      <c r="C15" s="132">
        <v>0</v>
      </c>
      <c r="D15" s="132">
        <v>0</v>
      </c>
      <c r="E15" s="131">
        <f t="shared" si="1"/>
        <v>0</v>
      </c>
      <c r="F15" s="132">
        <v>0</v>
      </c>
      <c r="G15" s="132">
        <v>0</v>
      </c>
      <c r="H15" s="132">
        <v>0</v>
      </c>
      <c r="I15" s="132">
        <v>0</v>
      </c>
      <c r="J15" s="132">
        <v>0</v>
      </c>
      <c r="K15" s="132">
        <v>0</v>
      </c>
      <c r="L15" s="132">
        <v>0</v>
      </c>
      <c r="M15" s="132">
        <v>0</v>
      </c>
      <c r="N15" s="131">
        <f t="shared" si="5"/>
        <v>0</v>
      </c>
      <c r="O15" s="131">
        <f t="shared" si="3"/>
        <v>0</v>
      </c>
      <c r="P15" s="257">
        <f t="shared" si="4"/>
        <v>0</v>
      </c>
    </row>
    <row r="16" spans="1:16">
      <c r="A16" s="14">
        <v>1.6</v>
      </c>
      <c r="B16" s="140" t="s">
        <v>236</v>
      </c>
      <c r="C16" s="132">
        <v>0</v>
      </c>
      <c r="D16" s="132">
        <v>2900</v>
      </c>
      <c r="E16" s="131">
        <f t="shared" si="1"/>
        <v>2900</v>
      </c>
      <c r="F16" s="132">
        <v>0</v>
      </c>
      <c r="G16" s="132">
        <v>0</v>
      </c>
      <c r="H16" s="132">
        <v>0</v>
      </c>
      <c r="I16" s="132">
        <v>0</v>
      </c>
      <c r="J16" s="132">
        <v>0</v>
      </c>
      <c r="K16" s="132">
        <v>0</v>
      </c>
      <c r="L16" s="132">
        <v>0</v>
      </c>
      <c r="M16" s="132">
        <v>0</v>
      </c>
      <c r="N16" s="131">
        <f t="shared" si="5"/>
        <v>0</v>
      </c>
      <c r="O16" s="131">
        <f t="shared" si="3"/>
        <v>2900</v>
      </c>
      <c r="P16" s="257">
        <f t="shared" si="4"/>
        <v>2900</v>
      </c>
    </row>
    <row r="17" spans="1:16">
      <c r="A17" s="14">
        <v>1.7</v>
      </c>
      <c r="B17" s="140" t="s">
        <v>237</v>
      </c>
      <c r="C17" s="132">
        <v>0</v>
      </c>
      <c r="D17" s="132">
        <v>0</v>
      </c>
      <c r="E17" s="131">
        <f t="shared" si="1"/>
        <v>0</v>
      </c>
      <c r="F17" s="132">
        <v>0</v>
      </c>
      <c r="G17" s="132">
        <v>0</v>
      </c>
      <c r="H17" s="132">
        <v>0</v>
      </c>
      <c r="I17" s="132">
        <v>0</v>
      </c>
      <c r="J17" s="132">
        <v>0</v>
      </c>
      <c r="K17" s="132">
        <v>0</v>
      </c>
      <c r="L17" s="132">
        <v>0</v>
      </c>
      <c r="M17" s="132">
        <v>0</v>
      </c>
      <c r="N17" s="131">
        <f t="shared" si="5"/>
        <v>0</v>
      </c>
      <c r="O17" s="131">
        <f t="shared" si="3"/>
        <v>0</v>
      </c>
      <c r="P17" s="257">
        <f t="shared" si="4"/>
        <v>0</v>
      </c>
    </row>
    <row r="18" spans="1:16">
      <c r="A18" s="14">
        <v>1.8</v>
      </c>
      <c r="B18" s="140" t="s">
        <v>243</v>
      </c>
      <c r="C18" s="132">
        <v>0</v>
      </c>
      <c r="D18" s="132">
        <v>3102</v>
      </c>
      <c r="E18" s="131">
        <f t="shared" si="1"/>
        <v>3102</v>
      </c>
      <c r="F18" s="132">
        <v>0</v>
      </c>
      <c r="G18" s="132">
        <v>0</v>
      </c>
      <c r="H18" s="132">
        <v>0</v>
      </c>
      <c r="I18" s="132">
        <v>0</v>
      </c>
      <c r="J18" s="132">
        <v>0</v>
      </c>
      <c r="K18" s="132">
        <v>1000</v>
      </c>
      <c r="L18" s="132">
        <v>0</v>
      </c>
      <c r="M18" s="132">
        <v>0</v>
      </c>
      <c r="N18" s="131">
        <f t="shared" si="5"/>
        <v>0</v>
      </c>
      <c r="O18" s="131">
        <f t="shared" si="3"/>
        <v>4102</v>
      </c>
      <c r="P18" s="257">
        <f t="shared" si="4"/>
        <v>4102</v>
      </c>
    </row>
    <row r="19" spans="1:16">
      <c r="A19" s="14"/>
      <c r="B19" s="140"/>
      <c r="C19" s="132"/>
      <c r="D19" s="132"/>
      <c r="E19" s="131"/>
      <c r="F19" s="132"/>
      <c r="G19" s="132"/>
      <c r="H19" s="132"/>
      <c r="I19" s="132"/>
      <c r="J19" s="132"/>
      <c r="K19" s="132"/>
      <c r="L19" s="132"/>
      <c r="M19" s="132"/>
      <c r="N19" s="131"/>
      <c r="O19" s="131"/>
      <c r="P19" s="257"/>
    </row>
    <row r="20" spans="1:16">
      <c r="A20" s="14">
        <v>1.9</v>
      </c>
      <c r="B20" s="140" t="s">
        <v>238</v>
      </c>
      <c r="C20" s="132">
        <v>288395</v>
      </c>
      <c r="D20" s="132">
        <v>153839</v>
      </c>
      <c r="E20" s="131">
        <f t="shared" si="1"/>
        <v>442234</v>
      </c>
      <c r="F20" s="132">
        <v>197004</v>
      </c>
      <c r="G20" s="132">
        <v>0</v>
      </c>
      <c r="H20" s="132">
        <v>70646</v>
      </c>
      <c r="I20" s="132">
        <v>0</v>
      </c>
      <c r="J20" s="132">
        <v>0</v>
      </c>
      <c r="K20" s="132">
        <v>0</v>
      </c>
      <c r="L20" s="132">
        <v>15260</v>
      </c>
      <c r="M20" s="132">
        <v>0</v>
      </c>
      <c r="N20" s="131">
        <f t="shared" ref="N20:N26" si="6">C20+F20-H20-I20</f>
        <v>414753</v>
      </c>
      <c r="O20" s="131">
        <f>D20+G20+H20-J20+K20-M20-L20</f>
        <v>209225</v>
      </c>
      <c r="P20" s="257">
        <f t="shared" ref="P20:P27" si="7">N20+O20</f>
        <v>623978</v>
      </c>
    </row>
    <row r="21" spans="1:16">
      <c r="A21" s="14">
        <v>1.1000000000000001</v>
      </c>
      <c r="B21" s="130" t="s">
        <v>239</v>
      </c>
      <c r="C21" s="132">
        <v>96534</v>
      </c>
      <c r="D21" s="132">
        <v>41341</v>
      </c>
      <c r="E21" s="131">
        <f t="shared" si="1"/>
        <v>137875</v>
      </c>
      <c r="F21" s="132">
        <v>89973</v>
      </c>
      <c r="G21" s="132">
        <v>0</v>
      </c>
      <c r="H21" s="132">
        <v>20028</v>
      </c>
      <c r="I21" s="132">
        <v>0</v>
      </c>
      <c r="J21" s="132">
        <v>0</v>
      </c>
      <c r="K21" s="132">
        <v>20000</v>
      </c>
      <c r="L21" s="132">
        <v>4327</v>
      </c>
      <c r="M21" s="132">
        <v>0</v>
      </c>
      <c r="N21" s="131">
        <f t="shared" si="6"/>
        <v>166479</v>
      </c>
      <c r="O21" s="131">
        <f>D21+G21+H21-J21+K21-M21-L21</f>
        <v>77042</v>
      </c>
      <c r="P21" s="257">
        <f t="shared" si="7"/>
        <v>243521</v>
      </c>
    </row>
    <row r="22" spans="1:16">
      <c r="A22" s="14">
        <v>1.1100000000000001</v>
      </c>
      <c r="B22" s="140" t="s">
        <v>240</v>
      </c>
      <c r="C22" s="132">
        <v>156534</v>
      </c>
      <c r="D22" s="132">
        <v>0</v>
      </c>
      <c r="E22" s="131">
        <f t="shared" si="1"/>
        <v>156534</v>
      </c>
      <c r="F22" s="132">
        <v>89004</v>
      </c>
      <c r="G22" s="132">
        <v>0</v>
      </c>
      <c r="H22" s="132">
        <v>53034</v>
      </c>
      <c r="I22" s="132">
        <v>0</v>
      </c>
      <c r="J22" s="132">
        <v>0</v>
      </c>
      <c r="K22" s="132">
        <v>0</v>
      </c>
      <c r="L22" s="132">
        <v>10607</v>
      </c>
      <c r="M22" s="132">
        <v>32827</v>
      </c>
      <c r="N22" s="131">
        <f t="shared" si="6"/>
        <v>192504</v>
      </c>
      <c r="O22" s="131">
        <f t="shared" ref="O22:O27" si="8">D22+G22+H22-J22+K22-M22-L22</f>
        <v>9600</v>
      </c>
      <c r="P22" s="257">
        <f t="shared" si="7"/>
        <v>202104</v>
      </c>
    </row>
    <row r="23" spans="1:16">
      <c r="A23" s="14">
        <v>1.1200000000000001</v>
      </c>
      <c r="B23" s="140" t="s">
        <v>241</v>
      </c>
      <c r="C23" s="132">
        <v>210166</v>
      </c>
      <c r="D23" s="132">
        <v>94975</v>
      </c>
      <c r="E23" s="131">
        <f t="shared" si="1"/>
        <v>305141</v>
      </c>
      <c r="F23" s="132">
        <v>85218</v>
      </c>
      <c r="G23" s="132">
        <v>0</v>
      </c>
      <c r="H23" s="132">
        <v>75416</v>
      </c>
      <c r="I23" s="132">
        <v>0</v>
      </c>
      <c r="J23" s="132">
        <v>0</v>
      </c>
      <c r="K23" s="132">
        <v>0</v>
      </c>
      <c r="L23" s="132">
        <v>15083</v>
      </c>
      <c r="M23" s="132">
        <v>0</v>
      </c>
      <c r="N23" s="131">
        <f t="shared" si="6"/>
        <v>219968</v>
      </c>
      <c r="O23" s="131">
        <f t="shared" si="8"/>
        <v>155308</v>
      </c>
      <c r="P23" s="257">
        <f t="shared" si="7"/>
        <v>375276</v>
      </c>
    </row>
    <row r="24" spans="1:16">
      <c r="A24" s="14">
        <v>1.1299999999999999</v>
      </c>
      <c r="B24" s="140" t="s">
        <v>168</v>
      </c>
      <c r="C24" s="132">
        <v>26571</v>
      </c>
      <c r="D24" s="132">
        <v>81</v>
      </c>
      <c r="E24" s="131">
        <f t="shared" si="1"/>
        <v>26652</v>
      </c>
      <c r="F24" s="132">
        <v>53897</v>
      </c>
      <c r="G24" s="132">
        <v>0</v>
      </c>
      <c r="H24" s="132">
        <v>3773</v>
      </c>
      <c r="I24" s="132">
        <v>0</v>
      </c>
      <c r="J24" s="132">
        <v>0</v>
      </c>
      <c r="K24" s="132">
        <v>0</v>
      </c>
      <c r="L24" s="132">
        <v>815</v>
      </c>
      <c r="M24" s="132">
        <v>3000</v>
      </c>
      <c r="N24" s="131">
        <f t="shared" si="6"/>
        <v>76695</v>
      </c>
      <c r="O24" s="131">
        <f t="shared" si="8"/>
        <v>39</v>
      </c>
      <c r="P24" s="257">
        <f t="shared" si="7"/>
        <v>76734</v>
      </c>
    </row>
    <row r="25" spans="1:16">
      <c r="A25" s="14">
        <v>1.1399999999999999</v>
      </c>
      <c r="B25" s="140" t="s">
        <v>169</v>
      </c>
      <c r="C25" s="132">
        <v>28123</v>
      </c>
      <c r="D25" s="132">
        <v>3165</v>
      </c>
      <c r="E25" s="131">
        <f t="shared" si="1"/>
        <v>31288</v>
      </c>
      <c r="F25" s="132">
        <v>53772</v>
      </c>
      <c r="G25" s="132">
        <v>0</v>
      </c>
      <c r="H25" s="132">
        <v>5228</v>
      </c>
      <c r="I25" s="132">
        <v>0</v>
      </c>
      <c r="J25" s="132">
        <v>0</v>
      </c>
      <c r="K25" s="132">
        <v>0</v>
      </c>
      <c r="L25" s="132">
        <v>1107</v>
      </c>
      <c r="M25" s="132">
        <v>7286</v>
      </c>
      <c r="N25" s="131">
        <f t="shared" si="6"/>
        <v>76667</v>
      </c>
      <c r="O25" s="131">
        <f t="shared" si="8"/>
        <v>0</v>
      </c>
      <c r="P25" s="257">
        <f t="shared" si="7"/>
        <v>76667</v>
      </c>
    </row>
    <row r="26" spans="1:16">
      <c r="A26" s="14">
        <v>1.1499999999999999</v>
      </c>
      <c r="B26" s="140" t="s">
        <v>263</v>
      </c>
      <c r="C26" s="132">
        <v>8333</v>
      </c>
      <c r="D26" s="132">
        <v>0</v>
      </c>
      <c r="E26" s="131">
        <f t="shared" si="1"/>
        <v>8333</v>
      </c>
      <c r="F26" s="132">
        <v>42388</v>
      </c>
      <c r="G26" s="132">
        <v>0</v>
      </c>
      <c r="H26" s="132">
        <v>0</v>
      </c>
      <c r="I26" s="132">
        <v>0</v>
      </c>
      <c r="J26" s="132">
        <v>0</v>
      </c>
      <c r="K26" s="132">
        <v>0</v>
      </c>
      <c r="L26" s="132">
        <v>0</v>
      </c>
      <c r="M26" s="132">
        <v>0</v>
      </c>
      <c r="N26" s="131">
        <f t="shared" si="6"/>
        <v>50721</v>
      </c>
      <c r="O26" s="131">
        <f t="shared" si="8"/>
        <v>0</v>
      </c>
      <c r="P26" s="257">
        <f t="shared" si="7"/>
        <v>50721</v>
      </c>
    </row>
    <row r="27" spans="1:16">
      <c r="A27" s="14">
        <v>1.1599999999999999</v>
      </c>
      <c r="B27" s="140" t="s">
        <v>264</v>
      </c>
      <c r="C27" s="132">
        <v>33448</v>
      </c>
      <c r="D27" s="132">
        <v>523</v>
      </c>
      <c r="E27" s="131">
        <f t="shared" si="1"/>
        <v>33971</v>
      </c>
      <c r="F27" s="132">
        <v>24088</v>
      </c>
      <c r="G27" s="132">
        <v>0</v>
      </c>
      <c r="H27" s="132">
        <v>19781</v>
      </c>
      <c r="I27" s="132">
        <v>0</v>
      </c>
      <c r="J27" s="132">
        <v>0</v>
      </c>
      <c r="K27" s="132">
        <v>0</v>
      </c>
      <c r="L27" s="132">
        <v>4193</v>
      </c>
      <c r="M27" s="132">
        <v>11400</v>
      </c>
      <c r="N27" s="131">
        <f>C27+F27-H27-I27</f>
        <v>37755</v>
      </c>
      <c r="O27" s="131">
        <f t="shared" si="8"/>
        <v>4711</v>
      </c>
      <c r="P27" s="257">
        <f t="shared" si="7"/>
        <v>42466</v>
      </c>
    </row>
    <row r="28" spans="1:16">
      <c r="A28" s="44"/>
      <c r="B28" s="258" t="s">
        <v>85</v>
      </c>
      <c r="C28" s="133"/>
      <c r="D28" s="133"/>
      <c r="E28" s="133"/>
      <c r="F28" s="133"/>
      <c r="G28" s="133"/>
      <c r="H28" s="133"/>
      <c r="I28" s="133"/>
      <c r="J28" s="133"/>
      <c r="K28" s="133"/>
      <c r="L28" s="133"/>
      <c r="M28" s="133"/>
      <c r="N28" s="133"/>
      <c r="O28" s="133"/>
      <c r="P28" s="259"/>
    </row>
    <row r="29" spans="1:16">
      <c r="A29" s="14">
        <v>2</v>
      </c>
      <c r="B29" s="134" t="s">
        <v>76</v>
      </c>
      <c r="C29" s="260">
        <v>308967.87673116114</v>
      </c>
      <c r="D29" s="260">
        <v>152484</v>
      </c>
      <c r="E29" s="260">
        <v>461451.87673116114</v>
      </c>
      <c r="F29" s="260">
        <v>147873.82955400943</v>
      </c>
      <c r="G29" s="260">
        <v>0</v>
      </c>
      <c r="H29" s="260">
        <v>177666</v>
      </c>
      <c r="I29" s="260">
        <v>0</v>
      </c>
      <c r="J29" s="260">
        <v>0</v>
      </c>
      <c r="K29" s="260">
        <v>0</v>
      </c>
      <c r="L29" s="260">
        <v>37375</v>
      </c>
      <c r="M29" s="260">
        <v>109609</v>
      </c>
      <c r="N29" s="260">
        <v>279175.70628517051</v>
      </c>
      <c r="O29" s="260">
        <v>183166</v>
      </c>
      <c r="P29" s="261">
        <v>462341.70628517057</v>
      </c>
    </row>
    <row r="30" spans="1:16" ht="13.5" thickBot="1">
      <c r="A30" s="262" t="s">
        <v>259</v>
      </c>
      <c r="B30" s="263" t="s">
        <v>260</v>
      </c>
      <c r="C30" s="264"/>
      <c r="D30" s="264"/>
      <c r="E30" s="264"/>
      <c r="F30" s="264"/>
      <c r="G30" s="264"/>
      <c r="H30" s="264"/>
      <c r="I30" s="264"/>
      <c r="J30" s="264"/>
      <c r="K30" s="264"/>
      <c r="L30" s="264"/>
      <c r="M30" s="264"/>
      <c r="N30" s="264"/>
      <c r="O30" s="264"/>
      <c r="P30" s="265"/>
    </row>
    <row r="31" spans="1:16" ht="11.25" customHeight="1"/>
  </sheetData>
  <mergeCells count="13">
    <mergeCell ref="P7:P8"/>
    <mergeCell ref="N7:N8"/>
    <mergeCell ref="O7:O8"/>
    <mergeCell ref="C6:E6"/>
    <mergeCell ref="C7:C8"/>
    <mergeCell ref="D7:D8"/>
    <mergeCell ref="E7:E8"/>
    <mergeCell ref="F7:G7"/>
    <mergeCell ref="H7:H8"/>
    <mergeCell ref="I7:J7"/>
    <mergeCell ref="F6:M6"/>
    <mergeCell ref="N6:P6"/>
    <mergeCell ref="K7:M7"/>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2023-06-26T10:46:13Z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{BD15A7F3-68A3-44DA-88DE-84F8F8C88452}</vt:lpwstr>
  </property>
  <property fmtid="{D5CDD505-2E9C-101B-9397-08002B2CF9AE}" pid="3" name="DLPManualFileClassificationLastModifiedBy">
    <vt:lpwstr>BOG0\ttomashvili</vt:lpwstr>
  </property>
  <property fmtid="{D5CDD505-2E9C-101B-9397-08002B2CF9AE}" pid="4" name="DLPManualFileClassificationLastModificationDate">
    <vt:lpwstr>1684162551</vt:lpwstr>
  </property>
  <property fmtid="{D5CDD505-2E9C-101B-9397-08002B2CF9AE}" pid="5" name="DLPManualFileClassificationVersion">
    <vt:lpwstr>11.6.600.21</vt:lpwstr>
  </property>
</Properties>
</file>