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hidePivotFieldList="1" defaultThemeVersion="124226"/>
  <bookViews>
    <workbookView xWindow="240" yWindow="1425" windowWidth="14805" windowHeight="6690" tabRatio="919" activeTab="1"/>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s>
  <externalReferences>
    <externalReference r:id="rId10"/>
    <externalReference r:id="rId11"/>
    <externalReference r:id="rId12"/>
  </externalReferences>
  <definedNames>
    <definedName name="_cur1">'[1]Appl (2)'!$F$2:$F$7200</definedName>
    <definedName name="_cur2">'[1]Appl (2)'!$H$2:$H$7200</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45621"/>
</workbook>
</file>

<file path=xl/calcChain.xml><?xml version="1.0" encoding="utf-8"?>
<calcChain xmlns="http://schemas.openxmlformats.org/spreadsheetml/2006/main">
  <c r="L10" i="63" l="1"/>
  <c r="D50" i="67" l="1"/>
  <c r="C50" i="67"/>
  <c r="E36" i="67" l="1"/>
  <c r="E35" i="67"/>
  <c r="E34" i="67"/>
  <c r="E33" i="67"/>
  <c r="E32" i="67"/>
  <c r="E31" i="67"/>
  <c r="E30" i="67"/>
  <c r="E24" i="67"/>
  <c r="E22" i="67"/>
  <c r="E21" i="67"/>
  <c r="E20" i="67"/>
  <c r="E19" i="67"/>
  <c r="E18" i="67"/>
  <c r="E17" i="67"/>
  <c r="E16" i="67"/>
  <c r="E15" i="67"/>
  <c r="E14" i="67"/>
  <c r="E13" i="67"/>
  <c r="E12" i="67"/>
  <c r="E11" i="67"/>
  <c r="E10" i="67"/>
  <c r="E9" i="67"/>
  <c r="S23" i="67"/>
  <c r="S16" i="67"/>
  <c r="D23" i="67"/>
  <c r="D24" i="67"/>
  <c r="D16" i="67"/>
  <c r="P30" i="67" l="1"/>
  <c r="P31" i="67"/>
  <c r="P32" i="67"/>
  <c r="P33" i="67"/>
  <c r="P34" i="67"/>
  <c r="P35" i="67"/>
  <c r="P36" i="67"/>
  <c r="G37" i="67"/>
  <c r="H37" i="67"/>
  <c r="I37" i="67"/>
  <c r="J37" i="67"/>
  <c r="K37" i="67"/>
  <c r="L37" i="67"/>
  <c r="M37" i="67"/>
  <c r="N37" i="67"/>
  <c r="O37" i="67"/>
  <c r="N42" i="67"/>
  <c r="N43" i="67"/>
  <c r="N44" i="67"/>
  <c r="N45" i="67"/>
  <c r="P37" i="67" l="1"/>
  <c r="O26" i="63" l="1"/>
  <c r="N26" i="63"/>
  <c r="P26" i="63" s="1"/>
  <c r="O25" i="63"/>
  <c r="N25" i="63"/>
  <c r="O24" i="63"/>
  <c r="N24" i="63"/>
  <c r="O23" i="63"/>
  <c r="N23" i="63"/>
  <c r="O22" i="63"/>
  <c r="N22" i="63"/>
  <c r="P22" i="63" s="1"/>
  <c r="O21" i="63"/>
  <c r="N21" i="63"/>
  <c r="O20" i="63"/>
  <c r="N20" i="63"/>
  <c r="P20" i="63" s="1"/>
  <c r="O18" i="63"/>
  <c r="P18" i="63" s="1"/>
  <c r="O17" i="63"/>
  <c r="P17" i="63" s="1"/>
  <c r="O16" i="63"/>
  <c r="P16" i="63" s="1"/>
  <c r="O15" i="63"/>
  <c r="N15" i="63"/>
  <c r="O14" i="63"/>
  <c r="N14" i="63"/>
  <c r="P14" i="63" s="1"/>
  <c r="O13" i="63"/>
  <c r="N13" i="63"/>
  <c r="O12" i="63"/>
  <c r="N12" i="63"/>
  <c r="P12" i="63" s="1"/>
  <c r="O11" i="63"/>
  <c r="N11" i="63"/>
  <c r="P13" i="63" l="1"/>
  <c r="P23" i="63"/>
  <c r="P24" i="63"/>
  <c r="P11" i="63"/>
  <c r="P15" i="63"/>
  <c r="P21" i="63"/>
  <c r="P25" i="63"/>
  <c r="C10" i="40"/>
  <c r="P25" i="67" l="1"/>
  <c r="T13" i="67" l="1"/>
  <c r="Q25" i="67" l="1"/>
  <c r="S25" i="67"/>
  <c r="T15" i="67" l="1"/>
  <c r="T17" i="67"/>
  <c r="O25" i="67"/>
  <c r="T10" i="67"/>
  <c r="D47" i="67" l="1"/>
  <c r="R25" i="67" l="1"/>
  <c r="D37" i="67" l="1"/>
  <c r="D25" i="67"/>
  <c r="D48" i="67" l="1"/>
  <c r="T20" i="67"/>
  <c r="C25" i="67" l="1"/>
  <c r="T21" i="67" l="1"/>
  <c r="T24" i="67"/>
  <c r="T23" i="67"/>
  <c r="E23" i="67" s="1"/>
  <c r="E25" i="67" s="1"/>
  <c r="E50" i="67" s="1"/>
  <c r="T16" i="67"/>
  <c r="T14" i="67"/>
  <c r="T9" i="67"/>
  <c r="T11" i="67"/>
  <c r="T12" i="67" l="1"/>
  <c r="T18" i="67"/>
  <c r="T19" i="67"/>
  <c r="T22" i="67"/>
  <c r="K10" i="63" l="1"/>
  <c r="H10" i="63"/>
  <c r="F10" i="63"/>
  <c r="E15" i="63"/>
  <c r="E16" i="63"/>
  <c r="E17" i="63"/>
  <c r="E18" i="63"/>
  <c r="E19" i="63"/>
  <c r="E20" i="63"/>
  <c r="E21" i="63"/>
  <c r="E22" i="63"/>
  <c r="E23" i="63"/>
  <c r="E24" i="63"/>
  <c r="E25" i="63"/>
  <c r="E26" i="63"/>
  <c r="D10" i="63"/>
  <c r="C10" i="63"/>
  <c r="M10" i="63" l="1"/>
  <c r="F48" i="67" l="1"/>
  <c r="G48" i="67"/>
  <c r="H48" i="67"/>
  <c r="I48" i="67"/>
  <c r="J48" i="67"/>
  <c r="K48" i="67"/>
  <c r="L48" i="67"/>
  <c r="M48" i="67"/>
  <c r="E10" i="40" l="1"/>
  <c r="D10" i="40"/>
  <c r="F10" i="40" s="1"/>
  <c r="G10" i="40" l="1"/>
  <c r="G25" i="67" l="1"/>
  <c r="H25" i="67"/>
  <c r="I25" i="67"/>
  <c r="J25" i="67"/>
  <c r="K25" i="67"/>
  <c r="L25" i="67"/>
  <c r="M25" i="67"/>
  <c r="N25" i="67"/>
  <c r="C37" i="67" l="1"/>
  <c r="D7" i="48" l="1"/>
  <c r="E11" i="63"/>
  <c r="C7" i="50" l="1"/>
  <c r="C15" i="49" l="1"/>
  <c r="F15" i="48"/>
  <c r="E15" i="48"/>
  <c r="D15" i="48"/>
  <c r="D7" i="50" l="1"/>
  <c r="E7" i="50"/>
  <c r="F7" i="50"/>
  <c r="G7" i="50"/>
  <c r="C17" i="50"/>
  <c r="D9" i="49"/>
  <c r="D15" i="49"/>
  <c r="E7" i="48"/>
  <c r="E22" i="48" s="1"/>
  <c r="E15" i="49" l="1"/>
  <c r="E9" i="49"/>
  <c r="C9" i="49"/>
  <c r="F7" i="48" l="1"/>
  <c r="D22" i="48"/>
  <c r="N46" i="67" l="1"/>
  <c r="E47" i="67" l="1"/>
  <c r="G10" i="63"/>
  <c r="I10" i="63"/>
  <c r="J10" i="63"/>
  <c r="N10" i="63" l="1"/>
  <c r="O10" i="63"/>
  <c r="F12" i="50"/>
  <c r="G12" i="50"/>
  <c r="D12" i="50"/>
  <c r="E12" i="50"/>
  <c r="C12" i="50"/>
  <c r="D17" i="50"/>
  <c r="E17" i="50"/>
  <c r="F17" i="50"/>
  <c r="G17" i="50"/>
  <c r="E12" i="63"/>
  <c r="E13" i="63"/>
  <c r="E14" i="63"/>
  <c r="E10" i="63" l="1"/>
  <c r="F22" i="50"/>
  <c r="D22" i="50"/>
  <c r="C22" i="50"/>
  <c r="G22" i="50"/>
  <c r="E22" i="50"/>
  <c r="F22" i="48"/>
  <c r="P10" i="63"/>
  <c r="N47" i="67" l="1"/>
  <c r="T25" i="67" l="1"/>
  <c r="N48" i="67" l="1"/>
  <c r="E37" i="67" l="1"/>
  <c r="E48" i="67" l="1"/>
  <c r="C47" i="67" l="1"/>
  <c r="C48" i="67" s="1"/>
</calcChain>
</file>

<file path=xl/sharedStrings.xml><?xml version="1.0" encoding="utf-8"?>
<sst xmlns="http://schemas.openxmlformats.org/spreadsheetml/2006/main" count="364" uniqueCount="246">
  <si>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</si>
  <si>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</si>
  <si>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</si>
  <si>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</si>
  <si>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</si>
  <si>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</si>
  <si>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</si>
  <si>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</si>
  <si>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</si>
  <si>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</si>
  <si>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</si>
  <si>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</si>
  <si>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</si>
  <si>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</si>
  <si>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</si>
  <si>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</si>
  <si>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</si>
  <si>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</si>
  <si>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</si>
  <si>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</si>
  <si>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</si>
  <si>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</si>
  <si>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</si>
  <si>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</si>
  <si>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</si>
  <si>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</si>
  <si>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</si>
  <si>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</si>
  <si>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</si>
  <si>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</si>
  <si>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</si>
  <si>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</si>
  <si>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</si>
  <si>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</si>
  <si>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</si>
  <si>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</si>
  <si>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</si>
  <si>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</si>
  <si>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</si>
  <si>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</si>
  <si>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</si>
  <si>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</si>
  <si>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</si>
  <si>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</si>
  <si>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</si>
  <si>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</si>
  <si>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</si>
  <si>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</si>
  <si>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</si>
  <si>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</si>
  <si>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</si>
  <si>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</si>
  <si>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</si>
  <si>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</si>
  <si>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</si>
  <si>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</si>
  <si>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</si>
  <si>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</si>
  <si>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</si>
  <si>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</si>
  <si>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</si>
  <si>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</si>
  <si>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</si>
  <si>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</si>
  <si>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</si>
  <si>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</si>
  <si>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</si>
  <si>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</si>
  <si>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</si>
  <si>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</si>
  <si>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</si>
  <si>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</si>
  <si>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</si>
  <si>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</si>
  <si>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</si>
  <si>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</si>
  <si>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</si>
  <si>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სრულად კონსოლიდირებული</t>
  </si>
  <si>
    <t>დაქვითული</t>
  </si>
  <si>
    <t>პროპორციული კონსოლიდაცია</t>
  </si>
  <si>
    <t>სრული კონსოლიდაცია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</si>
  <si>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</si>
  <si>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</si>
  <si>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</si>
  <si>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</si>
  <si>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g</t>
  </si>
  <si>
    <t>h</t>
  </si>
  <si>
    <t>i</t>
  </si>
  <si>
    <t>j</t>
  </si>
  <si>
    <t>k</t>
  </si>
  <si>
    <t>l</t>
  </si>
  <si>
    <t>სულ (a+b)</t>
  </si>
  <si>
    <t>გადავადებული (a+d-f-g)</t>
  </si>
  <si>
    <t>m</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</si>
  <si>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</si>
  <si>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</si>
  <si>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</si>
  <si>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</si>
  <si>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</si>
  <si>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</si>
  <si>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</si>
  <si>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</si>
  <si>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</si>
  <si>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ბონუსების  მოცულობა</t>
  </si>
  <si>
    <t xml:space="preserve">სულ ანაზღაურება </t>
  </si>
  <si>
    <t xml:space="preserve">მთლიანი ფიქსირებული ანაზღაურება </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</si>
  <si>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</si>
  <si>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</si>
  <si>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</si>
  <si>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</si>
  <si>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</si>
  <si>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</si>
  <si>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</si>
  <si>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</si>
  <si>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</si>
  <si>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</si>
  <si>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</si>
  <si>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</si>
  <si>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</si>
  <si>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</si>
  <si>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</si>
  <si>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</si>
  <si>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</si>
  <si>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</si>
  <si>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</si>
  <si>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</si>
  <si>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</si>
  <si>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</si>
  <si>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</si>
  <si>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</si>
  <si>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</si>
  <si>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</si>
  <si>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</si>
  <si>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</si>
  <si>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</si>
  <si>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</si>
  <si>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</si>
  <si>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</si>
  <si>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</si>
  <si>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</si>
  <si>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</si>
  <si>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</si>
  <si>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</si>
  <si>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</si>
  <si>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</si>
  <si>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</si>
  <si>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</si>
  <si>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</si>
  <si>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</si>
  <si>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</si>
  <si>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</si>
  <si>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უმაღლესი მენეჯმენტის მფლობელობაში არსებული აქციები (რაოდენობა)</t>
  </si>
  <si>
    <t>X</t>
  </si>
  <si>
    <t xml:space="preserve">         2,891,422 </t>
  </si>
  <si>
    <t xml:space="preserve">         1,572,371 </t>
  </si>
  <si>
    <t xml:space="preserve">             856,384 </t>
  </si>
  <si>
    <t xml:space="preserve"> საქართველოს ბანკის წარმომადგენლობას UK ლიმითედ</t>
  </si>
  <si>
    <t>ფონდი სიცოცხლის ხე  NPO</t>
  </si>
  <si>
    <t xml:space="preserve"> საქართველოს ბანკის წარმომადგენლობა უნგრეთი</t>
  </si>
  <si>
    <t xml:space="preserve"> საქართველოს ბანკის წარმომადგენლობა თურქეთი</t>
  </si>
  <si>
    <t>შპს საქართველოს ფინანსური ინვესტიცია</t>
  </si>
  <si>
    <t>სს ბელორუსიის სახალხო ბანკი</t>
  </si>
  <si>
    <t xml:space="preserve">შპს  BNB ლიზინგი </t>
  </si>
  <si>
    <t>შპს ლიზინგის კომპანია</t>
  </si>
  <si>
    <t>პრაიმ ლიზინგი</t>
  </si>
  <si>
    <t>ინვესტიციები მეკავშირე საწარმოებში</t>
  </si>
  <si>
    <t>ბანკის აქციონერებს მიკუთვნებული მთლიანი კაპიტალი</t>
  </si>
  <si>
    <t xml:space="preserve"> სულ ვალდებულებები და კაპიტალი</t>
  </si>
  <si>
    <t>სს ”საქართველოს ბანკი”</t>
  </si>
  <si>
    <t>Benderlock Investments Limited</t>
  </si>
  <si>
    <t>შვილობილი საწრმოები</t>
  </si>
  <si>
    <t>არაკონსოლიდირებული</t>
  </si>
  <si>
    <t>სს კრედიტინფო საქართველო</t>
  </si>
  <si>
    <t>არც კონსოლიდირებული და არც დაქვითული *</t>
  </si>
  <si>
    <t>გაერთიანებული სამეფო/ინფორმაციის გაცვლა და ბაზრის კვლევა</t>
  </si>
  <si>
    <t>საქართველო/საქველმოქმედო საქმიანობა</t>
  </si>
  <si>
    <t xml:space="preserve">უნგრეთი/წარმომადგენლობა </t>
  </si>
  <si>
    <t xml:space="preserve">თურქეთი/წარმომადგენლობა </t>
  </si>
  <si>
    <t>ისრაელი/ინფორმაციის გაცვლა და ბაზრის კვლევა</t>
  </si>
  <si>
    <t>კვიპროსი/ინვესტიცია</t>
  </si>
  <si>
    <t>ბელორუსი/საბანკო საქმიანობა</t>
  </si>
  <si>
    <t>ბელორუსი/ლიზინგი</t>
  </si>
  <si>
    <t>საქართველო/ლიზინგი</t>
  </si>
  <si>
    <t>საქართველო/ფინანსური შუამავლობა</t>
  </si>
  <si>
    <t>აღწერა:</t>
  </si>
  <si>
    <t>დაფუძნების ქვეყანა /დარგი</t>
  </si>
  <si>
    <t>ნილ ჯანინი</t>
  </si>
  <si>
    <t>თამაზ გიორგაძე</t>
  </si>
  <si>
    <t>ალასდაირ ბრიჩი</t>
  </si>
  <si>
    <t>ჰანნა ლოიკაინენი</t>
  </si>
  <si>
    <t>ჯონათან მუირი</t>
  </si>
  <si>
    <t>მიხეილ გომართელი</t>
  </si>
  <si>
    <t>გიორგი ჭილაძე</t>
  </si>
  <si>
    <t>ლევან ყულიჯანიშვილი</t>
  </si>
  <si>
    <t>http://bgeo.com/uploads/annualreports/2017-754.pdf</t>
  </si>
  <si>
    <t>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  ხარისხობრივი ინფორმაცია იხილეთ შემდეგ ბმულზე</t>
  </si>
  <si>
    <r>
      <t>სს</t>
    </r>
    <r>
      <rPr>
        <sz val="11"/>
        <color theme="1"/>
        <rFont val="Calibri"/>
        <family val="2"/>
        <scheme val="minor"/>
      </rPr>
      <t xml:space="preserve"> </t>
    </r>
    <r>
      <rPr>
        <sz val="11"/>
        <color theme="1"/>
        <rFont val="Sylfaen"/>
        <family val="1"/>
      </rPr>
      <t>საქართველოს</t>
    </r>
    <r>
      <rPr>
        <sz val="11"/>
        <color theme="1"/>
        <rFont val="Calibri"/>
        <family val="2"/>
        <scheme val="minor"/>
      </rPr>
      <t xml:space="preserve"> </t>
    </r>
    <r>
      <rPr>
        <sz val="11"/>
        <color theme="1"/>
        <rFont val="Sylfaen"/>
        <family val="1"/>
      </rPr>
      <t>ბანკი</t>
    </r>
    <r>
      <rPr>
        <sz val="11"/>
        <color theme="1"/>
        <rFont val="Calibri"/>
        <family val="2"/>
        <scheme val="minor"/>
      </rPr>
      <t> </t>
    </r>
  </si>
  <si>
    <t xml:space="preserve">შენიშვნები </t>
  </si>
  <si>
    <t>შენიშვნები *</t>
  </si>
  <si>
    <t>განსხვავება ფასს-ისა და სებ-ის მიხედვით დარეზერვების მეთოდოლოგიებში.</t>
  </si>
  <si>
    <t>განსხვავება ფასს-ისა და სებ-ის მიხედვით ღირებულების განსაზღვრის მეთოდოლოგიებში.</t>
  </si>
  <si>
    <t>"ფული გზაშის" რეკლასიფიკაცია 'ფული და ფულის ეკვივალენტებში'. განსხვავება ფასს-ისა და სებ-ის მიხედვით დარეზერვების მეთოდოლოგიებში.</t>
  </si>
  <si>
    <t>სესხთან დაკავშირებული საკომისიოების დროში გადავადება, ბონუსების კაპიტალიზაცია, გარკვეულ სესხებზე დარიცხული პროცენტის კორექტირება ფასს-ის მიხედვით. განსხვავება ფასს-ისა და სებ-ის მიხედვით დარეზერვების მეთოდოლოგიებში.</t>
  </si>
  <si>
    <t>განსხვავება ფასს-ისა და სებ-ის მიხედვით გადასახადის აღიარების მეთოდოლოგიებში.</t>
  </si>
  <si>
    <t>ფასს-ისა და სებ-ის ანგარიშგების სტანდარტებს შორის განსხვავებებით გამოწვეული აკუმულირებული ისტორიული სხვაობები.</t>
  </si>
  <si>
    <t>გუდვილი</t>
  </si>
  <si>
    <t>არამატერიალური აქტივები</t>
  </si>
  <si>
    <t>90 დღეზე მეტი ვადიანობის მქონე განთავსებული დეპოზიტების რეკლასიფიკაცია 'საკრედიტო დაწესებულებების მიმართ მოთხოვნებში'. "ფული გზაშის" რეკლასიფიკაცია 'სხვა აქტივებიდან'. ბანკომატებიდან გატანილი ფულის ურთიერთგაქვითვა 'მეანაბრეთა წინაშე ვალდებულებებთან'.  სხვა ვალდებულებებში რიცხული გადარიცხვების ტრანზიტის გადახურვა ნოსტრო ანგარიშებთან</t>
  </si>
  <si>
    <t>სტრუქტურირებული CD-ბის ხარჯის აღიარება</t>
  </si>
  <si>
    <t xml:space="preserve"> სხვა ვალდებულებებში რიცხული გადარიცხვების ტრანზიტის გადახურვა ნოსტრო ანგარიშებთან</t>
  </si>
  <si>
    <t>ბანკის საკუთარ გამოსყიდულ აქციებსა და ჯგუფის გამოსყიდულ აქციებს შორის სხვაობა</t>
  </si>
  <si>
    <t>გიორგი ფაილოძე</t>
  </si>
  <si>
    <t>ვახტანგ ბობოხიძე</t>
  </si>
  <si>
    <t>Tax</t>
  </si>
  <si>
    <t>ვერონიკ მაკქეროლ</t>
  </si>
  <si>
    <t>სესილ დაერ ქუილენ</t>
  </si>
  <si>
    <t>ანდრეას ვოლფი</t>
  </si>
  <si>
    <t>არჩილ გაჩეჩილაძე</t>
  </si>
  <si>
    <t>სულხან გვალია</t>
  </si>
  <si>
    <t>ფულადი სახსრები და მათი ეკვივალენტები</t>
  </si>
  <si>
    <t>მოთხოვნები საკრედიტო დაწესებულებების მიმართ</t>
  </si>
  <si>
    <t>კლიენტებზე გაცემული სესხები და ფინანსურ იჯარასთან დაკავშირებული მოთხოვნები</t>
  </si>
  <si>
    <t>დებიტორული დავალიანება და სხვა სესხები</t>
  </si>
  <si>
    <t>გადახდილი ავანსები</t>
  </si>
  <si>
    <t>სასაქონლო-მატერიალური მარაგები</t>
  </si>
  <si>
    <t>გამოყენების უფლებით გადაცემული აქტივები</t>
  </si>
  <si>
    <t>საინვესტიციო ქონება</t>
  </si>
  <si>
    <t>ძირითადი საშუალებები</t>
  </si>
  <si>
    <t>მოგების გადასახადის აქტივები</t>
  </si>
  <si>
    <t>გასაყიდად გამიზნული აქტივები</t>
  </si>
  <si>
    <t>კლიენტების დეპოზიტები და თამასუქები</t>
  </si>
  <si>
    <t>ვალდებულებები საკრედიტო დაწესებულებების წინაშე</t>
  </si>
  <si>
    <t xml:space="preserve">გამოშვებული სავალო ფასიანი ქაღალდები </t>
  </si>
  <si>
    <t>საიჯარო ვალდებულება</t>
  </si>
  <si>
    <t>დარიცხვები და გადავადებული შემოსავალი</t>
  </si>
  <si>
    <t>მოგების გადასახადის ვალდებულებები</t>
  </si>
  <si>
    <t>საწესდებო კაპიტალი</t>
  </si>
  <si>
    <t>დამატებით შეტანილი კაპიტალი</t>
  </si>
  <si>
    <t>გამოსყიდული აქციები</t>
  </si>
  <si>
    <t xml:space="preserve">სხვა რეზერვები </t>
  </si>
  <si>
    <t xml:space="preserve">ინვესტიციები მეკავშირე საწარმოებში </t>
  </si>
  <si>
    <t>განსხვავება ფასს-ისა და სებ-ის მიხედვით დარეზერვების მეთოდოლოგიებში. განსხვავება ფასს-ისა და სებ-ის მიხედვით ღირებულების განსაზღვრის მეთოდოლოგიებში, რეკლასიფიკაცია</t>
  </si>
  <si>
    <t>ბანკომატებიდან გატანილი ფულის ურთიერთგაქვითვა 'ფული და ფულის ეკვივალენტებთან'</t>
  </si>
  <si>
    <t>გასხვავებული მიდგობა ხარჯის დარიცხვაზე</t>
  </si>
  <si>
    <t>საგადასახადო აქტივის აღიარებაში ცვილება</t>
  </si>
  <si>
    <t>განსხვავება სააღრიცხვო მიდგომებს შორის</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</si>
</sst>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409]mmmm\ yyyy;@"/>
  </numFmts>
  <fonts count="10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sz val="10"/>
      <name val="Calibri"/>
      <family val="2"/>
      <scheme val="minor"/>
    </font>
    <font>
      <sz val="10"/>
      <name val="Times New Roman"/>
      <family val="1"/>
    </font>
    <font>
      <sz val="11"/>
      <color rgb="FF000000"/>
      <name val="Calibri"/>
      <family val="2"/>
    </font>
    <font>
      <sz val="10"/>
      <color rgb="FF000000"/>
      <name val="Calibri"/>
      <family val="2"/>
    </font>
    <font>
      <sz val="10"/>
      <color theme="1"/>
      <name val="Sylfaen"/>
      <family val="1"/>
    </font>
    <font>
      <b/>
      <sz val="10"/>
      <color theme="1"/>
      <name val="AcadNusx"/>
    </font>
    <font>
      <sz val="10"/>
      <color theme="1"/>
      <name val="AcadNusx"/>
    </font>
    <font>
      <b/>
      <sz val="10"/>
      <color theme="1"/>
      <name val="Sylfaen"/>
      <family val="1"/>
    </font>
    <font>
      <sz val="10"/>
      <color theme="1"/>
      <name val="Garamond"/>
      <family val="1"/>
    </font>
    <font>
      <sz val="8"/>
      <color rgb="FF333333"/>
      <name val="Garamond"/>
      <family val="1"/>
    </font>
    <font>
      <sz val="9"/>
      <color theme="1"/>
      <name val="Symbol"/>
      <family val="1"/>
      <charset val="2"/>
    </font>
    <font>
      <i/>
      <sz val="8.5"/>
      <color theme="1"/>
      <name val="AcadNusx"/>
    </font>
    <font>
      <sz val="10"/>
      <color rgb="FF000000"/>
      <name val="Calibri"/>
      <family val="2"/>
      <scheme val="minor"/>
    </font>
  </fonts>
  <fills count="75">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s>
  <borders count="7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308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9" fontId="27"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6" fillId="8" borderId="20"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0" fontId="25"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168" fontId="27" fillId="63" borderId="26" applyNumberFormat="0" applyAlignment="0" applyProtection="0"/>
    <xf numFmtId="169" fontId="27" fillId="63" borderId="26" applyNumberFormat="0" applyAlignment="0" applyProtection="0"/>
    <xf numFmtId="168" fontId="27" fillId="63" borderId="26" applyNumberFormat="0" applyAlignment="0" applyProtection="0"/>
    <xf numFmtId="0" fontId="25" fillId="63" borderId="26" applyNumberFormat="0" applyAlignment="0" applyProtection="0"/>
    <xf numFmtId="0" fontId="28"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0" fontId="29" fillId="9" borderId="23"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169" fontId="30" fillId="64" borderId="27" applyNumberFormat="0" applyAlignment="0" applyProtection="0"/>
    <xf numFmtId="168" fontId="30" fillId="64" borderId="27" applyNumberFormat="0" applyAlignment="0" applyProtection="0"/>
    <xf numFmtId="0" fontId="28" fillId="64" borderId="27"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28">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168" fontId="41" fillId="0" borderId="19" applyNumberFormat="0" applyAlignment="0" applyProtection="0">
      <alignment horizontal="left" vertical="center"/>
    </xf>
    <xf numFmtId="0" fontId="41" fillId="0" borderId="5">
      <alignment horizontal="left" vertical="center"/>
    </xf>
    <xf numFmtId="0" fontId="41" fillId="0" borderId="5">
      <alignment horizontal="left" vertical="center"/>
    </xf>
    <xf numFmtId="168" fontId="41" fillId="0" borderId="5">
      <alignment horizontal="left" vertical="center"/>
    </xf>
    <xf numFmtId="0" fontId="42" fillId="0" borderId="29" applyNumberFormat="0" applyFill="0" applyAlignment="0" applyProtection="0"/>
    <xf numFmtId="169" fontId="42" fillId="0" borderId="29" applyNumberFormat="0" applyFill="0" applyAlignment="0" applyProtection="0"/>
    <xf numFmtId="0"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168" fontId="42" fillId="0" borderId="29" applyNumberFormat="0" applyFill="0" applyAlignment="0" applyProtection="0"/>
    <xf numFmtId="169" fontId="42" fillId="0" borderId="29" applyNumberFormat="0" applyFill="0" applyAlignment="0" applyProtection="0"/>
    <xf numFmtId="168" fontId="42" fillId="0" borderId="29" applyNumberFormat="0" applyFill="0" applyAlignment="0" applyProtection="0"/>
    <xf numFmtId="0" fontId="42" fillId="0" borderId="29" applyNumberFormat="0" applyFill="0" applyAlignment="0" applyProtection="0"/>
    <xf numFmtId="0" fontId="43" fillId="0" borderId="30" applyNumberFormat="0" applyFill="0" applyAlignment="0" applyProtection="0"/>
    <xf numFmtId="169" fontId="43" fillId="0" borderId="30" applyNumberFormat="0" applyFill="0" applyAlignment="0" applyProtection="0"/>
    <xf numFmtId="0"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168" fontId="43" fillId="0" borderId="30" applyNumberFormat="0" applyFill="0" applyAlignment="0" applyProtection="0"/>
    <xf numFmtId="169" fontId="43" fillId="0" borderId="30" applyNumberFormat="0" applyFill="0" applyAlignment="0" applyProtection="0"/>
    <xf numFmtId="168" fontId="43" fillId="0" borderId="30" applyNumberFormat="0" applyFill="0" applyAlignment="0" applyProtection="0"/>
    <xf numFmtId="0" fontId="43" fillId="0" borderId="30" applyNumberFormat="0" applyFill="0" applyAlignment="0" applyProtection="0"/>
    <xf numFmtId="0" fontId="44" fillId="0" borderId="31" applyNumberFormat="0" applyFill="0" applyAlignment="0" applyProtection="0"/>
    <xf numFmtId="169"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168" fontId="44" fillId="0" borderId="31" applyNumberFormat="0" applyFill="0" applyAlignment="0" applyProtection="0"/>
    <xf numFmtId="169" fontId="44" fillId="0" borderId="31" applyNumberFormat="0" applyFill="0" applyAlignment="0" applyProtection="0"/>
    <xf numFmtId="168" fontId="44" fillId="0" borderId="31" applyNumberFormat="0" applyFill="0" applyAlignment="0" applyProtection="0"/>
    <xf numFmtId="0" fontId="44" fillId="0" borderId="31"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4"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4"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9" fontId="55"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4" fillId="7" borderId="20"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0" fontId="53"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168" fontId="55" fillId="42" borderId="26" applyNumberFormat="0" applyAlignment="0" applyProtection="0"/>
    <xf numFmtId="169" fontId="55" fillId="42" borderId="26" applyNumberFormat="0" applyAlignment="0" applyProtection="0"/>
    <xf numFmtId="168" fontId="55" fillId="42" borderId="26" applyNumberFormat="0" applyAlignment="0" applyProtection="0"/>
    <xf numFmtId="0" fontId="53" fillId="42" borderId="26"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0" fontId="56" fillId="0" borderId="3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0" fontId="57" fillId="0" borderId="2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168" fontId="58" fillId="0" borderId="32" applyNumberFormat="0" applyFill="0" applyAlignment="0" applyProtection="0"/>
    <xf numFmtId="169" fontId="58" fillId="0" borderId="32" applyNumberFormat="0" applyFill="0" applyAlignment="0" applyProtection="0"/>
    <xf numFmtId="168" fontId="58" fillId="0" borderId="32" applyNumberFormat="0" applyFill="0" applyAlignment="0" applyProtection="0"/>
    <xf numFmtId="0" fontId="56" fillId="0" borderId="32"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3"/>
    <xf numFmtId="169" fontId="13" fillId="0" borderId="33"/>
    <xf numFmtId="168" fontId="13" fillId="0" borderId="33"/>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3"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168" fontId="2" fillId="0" borderId="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169"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0" borderId="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5" fillId="10" borderId="2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14"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168" fontId="2" fillId="0" borderId="0"/>
    <xf numFmtId="0" fontId="2" fillId="73" borderId="34" applyNumberFormat="0" applyFont="0" applyAlignment="0" applyProtection="0"/>
    <xf numFmtId="0" fontId="2" fillId="73" borderId="34" applyNumberFormat="0" applyFont="0" applyAlignment="0" applyProtection="0"/>
    <xf numFmtId="169" fontId="2" fillId="0" borderId="0"/>
    <xf numFmtId="168" fontId="2" fillId="0" borderId="0"/>
    <xf numFmtId="168" fontId="2" fillId="0" borderId="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0" fontId="2" fillId="73" borderId="34"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9" fontId="72"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1" fillId="8" borderId="21"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0" fontId="70"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168" fontId="72" fillId="63" borderId="35" applyNumberFormat="0" applyAlignment="0" applyProtection="0"/>
    <xf numFmtId="169" fontId="72" fillId="63" borderId="35" applyNumberFormat="0" applyAlignment="0" applyProtection="0"/>
    <xf numFmtId="168" fontId="72" fillId="63" borderId="35" applyNumberFormat="0" applyAlignment="0" applyProtection="0"/>
    <xf numFmtId="0" fontId="70" fillId="63" borderId="35"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9" fontId="81"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4" fillId="0" borderId="25"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0" fontId="34"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168" fontId="81" fillId="0" borderId="36" applyNumberFormat="0" applyFill="0" applyAlignment="0" applyProtection="0"/>
    <xf numFmtId="169" fontId="81" fillId="0" borderId="36" applyNumberFormat="0" applyFill="0" applyAlignment="0" applyProtection="0"/>
    <xf numFmtId="168" fontId="81" fillId="0" borderId="36" applyNumberFormat="0" applyFill="0" applyAlignment="0" applyProtection="0"/>
    <xf numFmtId="0" fontId="34" fillId="0" borderId="36" applyNumberFormat="0" applyFill="0" applyAlignment="0" applyProtection="0"/>
    <xf numFmtId="0" fontId="12" fillId="0" borderId="37"/>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194" fontId="5" fillId="0" borderId="0"/>
    <xf numFmtId="43" fontId="1" fillId="0" borderId="0" applyFont="0" applyFill="0" applyBorder="0" applyAlignment="0" applyProtection="0"/>
    <xf numFmtId="0" fontId="14" fillId="73" borderId="59" applyNumberFormat="0" applyFont="0" applyAlignment="0" applyProtection="0"/>
    <xf numFmtId="0" fontId="25" fillId="63" borderId="54" applyNumberFormat="0" applyAlignment="0" applyProtection="0"/>
    <xf numFmtId="0" fontId="25" fillId="63" borderId="58" applyNumberFormat="0" applyAlignment="0" applyProtection="0"/>
    <xf numFmtId="0" fontId="25" fillId="63" borderId="62" applyNumberFormat="0" applyAlignment="0" applyProtection="0"/>
    <xf numFmtId="0" fontId="34" fillId="0" borderId="53" applyNumberFormat="0" applyFill="0" applyAlignment="0" applyProtection="0"/>
    <xf numFmtId="168" fontId="81" fillId="0" borderId="53" applyNumberFormat="0" applyFill="0" applyAlignment="0" applyProtection="0"/>
    <xf numFmtId="169" fontId="81" fillId="0" borderId="53" applyNumberFormat="0" applyFill="0" applyAlignment="0" applyProtection="0"/>
    <xf numFmtId="168" fontId="81" fillId="0" borderId="53" applyNumberFormat="0" applyFill="0" applyAlignment="0" applyProtection="0"/>
    <xf numFmtId="168" fontId="81" fillId="0" borderId="53" applyNumberFormat="0" applyFill="0" applyAlignment="0" applyProtection="0"/>
    <xf numFmtId="169" fontId="81" fillId="0" borderId="53" applyNumberFormat="0" applyFill="0" applyAlignment="0" applyProtection="0"/>
    <xf numFmtId="168" fontId="81" fillId="0" borderId="53" applyNumberFormat="0" applyFill="0" applyAlignment="0" applyProtection="0"/>
    <xf numFmtId="168" fontId="81" fillId="0" borderId="53" applyNumberFormat="0" applyFill="0" applyAlignment="0" applyProtection="0"/>
    <xf numFmtId="169" fontId="81" fillId="0" borderId="53" applyNumberFormat="0" applyFill="0" applyAlignment="0" applyProtection="0"/>
    <xf numFmtId="168" fontId="81" fillId="0" borderId="53" applyNumberFormat="0" applyFill="0" applyAlignment="0" applyProtection="0"/>
    <xf numFmtId="168" fontId="81" fillId="0" borderId="53" applyNumberFormat="0" applyFill="0" applyAlignment="0" applyProtection="0"/>
    <xf numFmtId="169" fontId="81" fillId="0" borderId="53" applyNumberFormat="0" applyFill="0" applyAlignment="0" applyProtection="0"/>
    <xf numFmtId="168" fontId="81"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169" fontId="81"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168" fontId="81"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168" fontId="81"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3" applyNumberFormat="0" applyFill="0" applyAlignment="0" applyProtection="0"/>
    <xf numFmtId="0" fontId="34" fillId="0" borderId="57" applyNumberFormat="0" applyFill="0" applyAlignment="0" applyProtection="0"/>
    <xf numFmtId="168" fontId="81" fillId="0" borderId="57" applyNumberFormat="0" applyFill="0" applyAlignment="0" applyProtection="0"/>
    <xf numFmtId="169" fontId="81" fillId="0" borderId="57" applyNumberFormat="0" applyFill="0" applyAlignment="0" applyProtection="0"/>
    <xf numFmtId="168" fontId="81" fillId="0" borderId="57" applyNumberFormat="0" applyFill="0" applyAlignment="0" applyProtection="0"/>
    <xf numFmtId="168" fontId="81" fillId="0" borderId="57" applyNumberFormat="0" applyFill="0" applyAlignment="0" applyProtection="0"/>
    <xf numFmtId="169" fontId="81" fillId="0" borderId="57" applyNumberFormat="0" applyFill="0" applyAlignment="0" applyProtection="0"/>
    <xf numFmtId="168" fontId="81" fillId="0" borderId="57" applyNumberFormat="0" applyFill="0" applyAlignment="0" applyProtection="0"/>
    <xf numFmtId="168" fontId="81" fillId="0" borderId="57" applyNumberFormat="0" applyFill="0" applyAlignment="0" applyProtection="0"/>
    <xf numFmtId="169" fontId="81" fillId="0" borderId="57" applyNumberFormat="0" applyFill="0" applyAlignment="0" applyProtection="0"/>
    <xf numFmtId="168" fontId="81" fillId="0" borderId="57" applyNumberFormat="0" applyFill="0" applyAlignment="0" applyProtection="0"/>
    <xf numFmtId="168" fontId="81" fillId="0" borderId="57" applyNumberFormat="0" applyFill="0" applyAlignment="0" applyProtection="0"/>
    <xf numFmtId="169" fontId="81" fillId="0" borderId="57" applyNumberFormat="0" applyFill="0" applyAlignment="0" applyProtection="0"/>
    <xf numFmtId="168" fontId="81"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169" fontId="81"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168" fontId="81"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168" fontId="81"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57" applyNumberFormat="0" applyFill="0" applyAlignment="0" applyProtection="0"/>
    <xf numFmtId="0" fontId="34" fillId="0" borderId="61" applyNumberFormat="0" applyFill="0" applyAlignment="0" applyProtection="0"/>
    <xf numFmtId="168" fontId="81" fillId="0" borderId="61" applyNumberFormat="0" applyFill="0" applyAlignment="0" applyProtection="0"/>
    <xf numFmtId="169" fontId="81" fillId="0" borderId="61" applyNumberFormat="0" applyFill="0" applyAlignment="0" applyProtection="0"/>
    <xf numFmtId="168" fontId="81" fillId="0" borderId="61" applyNumberFormat="0" applyFill="0" applyAlignment="0" applyProtection="0"/>
    <xf numFmtId="168" fontId="81" fillId="0" borderId="61" applyNumberFormat="0" applyFill="0" applyAlignment="0" applyProtection="0"/>
    <xf numFmtId="169" fontId="81" fillId="0" borderId="61" applyNumberFormat="0" applyFill="0" applyAlignment="0" applyProtection="0"/>
    <xf numFmtId="168" fontId="81" fillId="0" borderId="61" applyNumberFormat="0" applyFill="0" applyAlignment="0" applyProtection="0"/>
    <xf numFmtId="168" fontId="81" fillId="0" borderId="61" applyNumberFormat="0" applyFill="0" applyAlignment="0" applyProtection="0"/>
    <xf numFmtId="169" fontId="81" fillId="0" borderId="61" applyNumberFormat="0" applyFill="0" applyAlignment="0" applyProtection="0"/>
    <xf numFmtId="168" fontId="81" fillId="0" borderId="61" applyNumberFormat="0" applyFill="0" applyAlignment="0" applyProtection="0"/>
    <xf numFmtId="168" fontId="81" fillId="0" borderId="61" applyNumberFormat="0" applyFill="0" applyAlignment="0" applyProtection="0"/>
    <xf numFmtId="169" fontId="81" fillId="0" borderId="61" applyNumberFormat="0" applyFill="0" applyAlignment="0" applyProtection="0"/>
    <xf numFmtId="168" fontId="81"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169" fontId="81"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168" fontId="81"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168" fontId="81"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34" fillId="0" borderId="61" applyNumberFormat="0" applyFill="0" applyAlignment="0" applyProtection="0"/>
    <xf numFmtId="0" fontId="70" fillId="63" borderId="52" applyNumberFormat="0" applyAlignment="0" applyProtection="0"/>
    <xf numFmtId="168" fontId="72" fillId="63" borderId="52" applyNumberFormat="0" applyAlignment="0" applyProtection="0"/>
    <xf numFmtId="169" fontId="72" fillId="63" borderId="52" applyNumberFormat="0" applyAlignment="0" applyProtection="0"/>
    <xf numFmtId="168" fontId="72" fillId="63" borderId="52" applyNumberFormat="0" applyAlignment="0" applyProtection="0"/>
    <xf numFmtId="168" fontId="72" fillId="63" borderId="52" applyNumberFormat="0" applyAlignment="0" applyProtection="0"/>
    <xf numFmtId="169" fontId="72" fillId="63" borderId="52" applyNumberFormat="0" applyAlignment="0" applyProtection="0"/>
    <xf numFmtId="168" fontId="72" fillId="63" borderId="52" applyNumberFormat="0" applyAlignment="0" applyProtection="0"/>
    <xf numFmtId="168" fontId="72" fillId="63" borderId="52" applyNumberFormat="0" applyAlignment="0" applyProtection="0"/>
    <xf numFmtId="169" fontId="72" fillId="63" borderId="52" applyNumberFormat="0" applyAlignment="0" applyProtection="0"/>
    <xf numFmtId="168" fontId="72" fillId="63" borderId="52" applyNumberFormat="0" applyAlignment="0" applyProtection="0"/>
    <xf numFmtId="168" fontId="72" fillId="63" borderId="52" applyNumberFormat="0" applyAlignment="0" applyProtection="0"/>
    <xf numFmtId="169" fontId="72" fillId="63" borderId="52" applyNumberFormat="0" applyAlignment="0" applyProtection="0"/>
    <xf numFmtId="168" fontId="72"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34" fillId="0" borderId="65" applyNumberFormat="0" applyFill="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8" fontId="81" fillId="0" borderId="65" applyNumberFormat="0" applyFill="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9" fontId="81" fillId="0" borderId="65" applyNumberFormat="0" applyFill="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8" fontId="81" fillId="0" borderId="65" applyNumberFormat="0" applyFill="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8" fontId="81" fillId="0" borderId="65" applyNumberFormat="0" applyFill="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9" fontId="81" fillId="0" borderId="65" applyNumberFormat="0" applyFill="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8" fontId="81" fillId="0" borderId="65" applyNumberFormat="0" applyFill="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9" fontId="72"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8" fontId="72"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8" fontId="72"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0" fontId="70" fillId="63" borderId="52" applyNumberFormat="0" applyAlignment="0" applyProtection="0"/>
    <xf numFmtId="168" fontId="81" fillId="0" borderId="65" applyNumberFormat="0" applyFill="0" applyAlignment="0" applyProtection="0"/>
    <xf numFmtId="0" fontId="70" fillId="63" borderId="52" applyNumberFormat="0" applyAlignment="0" applyProtection="0"/>
    <xf numFmtId="169" fontId="81" fillId="0" borderId="65" applyNumberFormat="0" applyFill="0" applyAlignment="0" applyProtection="0"/>
    <xf numFmtId="168" fontId="81" fillId="0" borderId="65" applyNumberFormat="0" applyFill="0" applyAlignment="0" applyProtection="0"/>
    <xf numFmtId="168" fontId="81" fillId="0" borderId="65" applyNumberFormat="0" applyFill="0" applyAlignment="0" applyProtection="0"/>
    <xf numFmtId="169" fontId="81" fillId="0" borderId="65" applyNumberFormat="0" applyFill="0" applyAlignment="0" applyProtection="0"/>
    <xf numFmtId="168" fontId="81"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2" fillId="73" borderId="51" applyNumberFormat="0" applyFont="0" applyAlignment="0" applyProtection="0"/>
    <xf numFmtId="0" fontId="2" fillId="73" borderId="51" applyNumberFormat="0" applyFont="0" applyAlignment="0" applyProtection="0"/>
    <xf numFmtId="0" fontId="2" fillId="73" borderId="51" applyNumberFormat="0" applyFont="0" applyAlignment="0" applyProtection="0"/>
    <xf numFmtId="0" fontId="2"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2" fillId="73" borderId="51" applyNumberFormat="0" applyFont="0" applyAlignment="0" applyProtection="0"/>
    <xf numFmtId="0" fontId="2" fillId="73" borderId="51" applyNumberFormat="0" applyFont="0" applyAlignment="0" applyProtection="0"/>
    <xf numFmtId="0" fontId="34" fillId="0" borderId="65" applyNumberFormat="0" applyFill="0" applyAlignment="0" applyProtection="0"/>
    <xf numFmtId="0" fontId="2" fillId="73" borderId="51" applyNumberFormat="0" applyFont="0" applyAlignment="0" applyProtection="0"/>
    <xf numFmtId="0" fontId="2" fillId="73" borderId="51" applyNumberFormat="0" applyFont="0" applyAlignment="0" applyProtection="0"/>
    <xf numFmtId="0" fontId="34" fillId="0" borderId="65" applyNumberFormat="0" applyFill="0" applyAlignment="0" applyProtection="0"/>
    <xf numFmtId="0" fontId="2" fillId="73" borderId="51" applyNumberFormat="0" applyFont="0" applyAlignment="0" applyProtection="0"/>
    <xf numFmtId="0" fontId="2" fillId="73" borderId="51" applyNumberFormat="0" applyFont="0" applyAlignment="0" applyProtection="0"/>
    <xf numFmtId="0" fontId="34" fillId="0" borderId="65" applyNumberFormat="0" applyFill="0" applyAlignment="0" applyProtection="0"/>
    <xf numFmtId="0" fontId="2"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2" fillId="73" borderId="51" applyNumberFormat="0" applyFont="0" applyAlignment="0" applyProtection="0"/>
    <xf numFmtId="0" fontId="2" fillId="73" borderId="51" applyNumberFormat="0" applyFont="0" applyAlignment="0" applyProtection="0"/>
    <xf numFmtId="0" fontId="2" fillId="73" borderId="51" applyNumberFormat="0" applyFont="0" applyAlignment="0" applyProtection="0"/>
    <xf numFmtId="0" fontId="34" fillId="0" borderId="65" applyNumberFormat="0" applyFill="0" applyAlignment="0" applyProtection="0"/>
    <xf numFmtId="0" fontId="2" fillId="73" borderId="51" applyNumberFormat="0" applyFont="0" applyAlignment="0" applyProtection="0"/>
    <xf numFmtId="0" fontId="34" fillId="0" borderId="65" applyNumberFormat="0" applyFill="0" applyAlignment="0" applyProtection="0"/>
    <xf numFmtId="0" fontId="2" fillId="73" borderId="51" applyNumberFormat="0" applyFont="0" applyAlignment="0" applyProtection="0"/>
    <xf numFmtId="0" fontId="2"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2"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2" fillId="73" borderId="51" applyNumberFormat="0" applyFont="0" applyAlignment="0" applyProtection="0"/>
    <xf numFmtId="0" fontId="14" fillId="73" borderId="51" applyNumberFormat="0" applyFont="0" applyAlignment="0" applyProtection="0"/>
    <xf numFmtId="0" fontId="2" fillId="73" borderId="51" applyNumberFormat="0" applyFont="0" applyAlignment="0" applyProtection="0"/>
    <xf numFmtId="0" fontId="2"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2"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14" fillId="73" borderId="51" applyNumberFormat="0" applyFont="0" applyAlignment="0" applyProtection="0"/>
    <xf numFmtId="0" fontId="34" fillId="0" borderId="65" applyNumberFormat="0" applyFill="0" applyAlignment="0" applyProtection="0"/>
    <xf numFmtId="0" fontId="14" fillId="73" borderId="51" applyNumberFormat="0" applyFont="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169" fontId="81"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168" fontId="81"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168" fontId="81"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34" fillId="0" borderId="65" applyNumberFormat="0" applyFill="0" applyAlignment="0" applyProtection="0"/>
    <xf numFmtId="0" fontId="70" fillId="63" borderId="56" applyNumberFormat="0" applyAlignment="0" applyProtection="0"/>
    <xf numFmtId="168" fontId="72" fillId="63" borderId="56" applyNumberFormat="0" applyAlignment="0" applyProtection="0"/>
    <xf numFmtId="169" fontId="72" fillId="63" borderId="56" applyNumberFormat="0" applyAlignment="0" applyProtection="0"/>
    <xf numFmtId="168" fontId="72" fillId="63" borderId="56" applyNumberFormat="0" applyAlignment="0" applyProtection="0"/>
    <xf numFmtId="168" fontId="72" fillId="63" borderId="56" applyNumberFormat="0" applyAlignment="0" applyProtection="0"/>
    <xf numFmtId="169" fontId="72" fillId="63" borderId="56" applyNumberFormat="0" applyAlignment="0" applyProtection="0"/>
    <xf numFmtId="168" fontId="72" fillId="63" borderId="56" applyNumberFormat="0" applyAlignment="0" applyProtection="0"/>
    <xf numFmtId="168" fontId="72" fillId="63" borderId="56" applyNumberFormat="0" applyAlignment="0" applyProtection="0"/>
    <xf numFmtId="169" fontId="72" fillId="63" borderId="56" applyNumberFormat="0" applyAlignment="0" applyProtection="0"/>
    <xf numFmtId="168" fontId="72" fillId="63" borderId="56" applyNumberFormat="0" applyAlignment="0" applyProtection="0"/>
    <xf numFmtId="168" fontId="72" fillId="63" borderId="56" applyNumberFormat="0" applyAlignment="0" applyProtection="0"/>
    <xf numFmtId="169" fontId="72" fillId="63" borderId="56" applyNumberFormat="0" applyAlignment="0" applyProtection="0"/>
    <xf numFmtId="168" fontId="72"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169" fontId="72"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168" fontId="72"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168" fontId="72"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70" fillId="63" borderId="56" applyNumberForma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2"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2" fillId="73" borderId="55" applyNumberFormat="0" applyFont="0" applyAlignment="0" applyProtection="0"/>
    <xf numFmtId="0" fontId="14" fillId="73" borderId="55" applyNumberFormat="0" applyFont="0" applyAlignment="0" applyProtection="0"/>
    <xf numFmtId="0" fontId="2" fillId="73" borderId="55" applyNumberFormat="0" applyFont="0" applyAlignment="0" applyProtection="0"/>
    <xf numFmtId="0" fontId="2"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2"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14" fillId="73" borderId="55" applyNumberFormat="0" applyFont="0" applyAlignment="0" applyProtection="0"/>
    <xf numFmtId="0" fontId="70" fillId="63" borderId="60" applyNumberFormat="0" applyAlignment="0" applyProtection="0"/>
    <xf numFmtId="168" fontId="72" fillId="63" borderId="60" applyNumberFormat="0" applyAlignment="0" applyProtection="0"/>
    <xf numFmtId="169" fontId="72" fillId="63" borderId="60" applyNumberFormat="0" applyAlignment="0" applyProtection="0"/>
    <xf numFmtId="168" fontId="72" fillId="63" borderId="60" applyNumberFormat="0" applyAlignment="0" applyProtection="0"/>
    <xf numFmtId="168" fontId="72" fillId="63" borderId="60" applyNumberFormat="0" applyAlignment="0" applyProtection="0"/>
    <xf numFmtId="169" fontId="72" fillId="63" borderId="60" applyNumberFormat="0" applyAlignment="0" applyProtection="0"/>
    <xf numFmtId="168" fontId="72" fillId="63" borderId="60" applyNumberFormat="0" applyAlignment="0" applyProtection="0"/>
    <xf numFmtId="168" fontId="72" fillId="63" borderId="60" applyNumberFormat="0" applyAlignment="0" applyProtection="0"/>
    <xf numFmtId="169" fontId="72" fillId="63" borderId="60" applyNumberFormat="0" applyAlignment="0" applyProtection="0"/>
    <xf numFmtId="168" fontId="72" fillId="63" borderId="60" applyNumberFormat="0" applyAlignment="0" applyProtection="0"/>
    <xf numFmtId="168" fontId="72" fillId="63" borderId="60" applyNumberFormat="0" applyAlignment="0" applyProtection="0"/>
    <xf numFmtId="169" fontId="72" fillId="63" borderId="60" applyNumberFormat="0" applyAlignment="0" applyProtection="0"/>
    <xf numFmtId="168" fontId="72"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169" fontId="72"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168" fontId="72"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168" fontId="72"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70" fillId="63" borderId="60" applyNumberForma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2"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2" fillId="73" borderId="59" applyNumberFormat="0" applyFont="0" applyAlignment="0" applyProtection="0"/>
    <xf numFmtId="0" fontId="14" fillId="73" borderId="59" applyNumberFormat="0" applyFont="0" applyAlignment="0" applyProtection="0"/>
    <xf numFmtId="0" fontId="2" fillId="73" borderId="59" applyNumberFormat="0" applyFont="0" applyAlignment="0" applyProtection="0"/>
    <xf numFmtId="0" fontId="2"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2"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14" fillId="73" borderId="59" applyNumberFormat="0" applyFont="0" applyAlignment="0" applyProtection="0"/>
    <xf numFmtId="0" fontId="70" fillId="63" borderId="64" applyNumberFormat="0" applyAlignment="0" applyProtection="0"/>
    <xf numFmtId="168" fontId="72" fillId="63" borderId="64" applyNumberFormat="0" applyAlignment="0" applyProtection="0"/>
    <xf numFmtId="169" fontId="72" fillId="63" borderId="64" applyNumberFormat="0" applyAlignment="0" applyProtection="0"/>
    <xf numFmtId="168" fontId="72" fillId="63" borderId="64" applyNumberFormat="0" applyAlignment="0" applyProtection="0"/>
    <xf numFmtId="168" fontId="72" fillId="63" borderId="64" applyNumberFormat="0" applyAlignment="0" applyProtection="0"/>
    <xf numFmtId="169" fontId="72" fillId="63" borderId="64" applyNumberFormat="0" applyAlignment="0" applyProtection="0"/>
    <xf numFmtId="168" fontId="72" fillId="63" borderId="64" applyNumberFormat="0" applyAlignment="0" applyProtection="0"/>
    <xf numFmtId="168" fontId="72" fillId="63" borderId="64" applyNumberFormat="0" applyAlignment="0" applyProtection="0"/>
    <xf numFmtId="169" fontId="72" fillId="63" borderId="64" applyNumberFormat="0" applyAlignment="0" applyProtection="0"/>
    <xf numFmtId="168" fontId="72" fillId="63" borderId="64" applyNumberFormat="0" applyAlignment="0" applyProtection="0"/>
    <xf numFmtId="168" fontId="72" fillId="63" borderId="64" applyNumberFormat="0" applyAlignment="0" applyProtection="0"/>
    <xf numFmtId="169" fontId="72" fillId="63" borderId="64" applyNumberFormat="0" applyAlignment="0" applyProtection="0"/>
    <xf numFmtId="168" fontId="72"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169" fontId="72"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168" fontId="72"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168" fontId="72"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70" fillId="63" borderId="64" applyNumberForma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2"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2" fillId="73" borderId="63" applyNumberFormat="0" applyFont="0" applyAlignment="0" applyProtection="0"/>
    <xf numFmtId="0" fontId="14" fillId="73" borderId="63" applyNumberFormat="0" applyFont="0" applyAlignment="0" applyProtection="0"/>
    <xf numFmtId="0" fontId="2" fillId="73" borderId="63" applyNumberFormat="0" applyFont="0" applyAlignment="0" applyProtection="0"/>
    <xf numFmtId="0" fontId="2"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2"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14" fillId="73" borderId="63" applyNumberFormat="0" applyFont="0" applyAlignment="0" applyProtection="0"/>
    <xf numFmtId="0" fontId="53" fillId="42" borderId="50" applyNumberFormat="0" applyAlignment="0" applyProtection="0"/>
    <xf numFmtId="168" fontId="55" fillId="42" borderId="50" applyNumberFormat="0" applyAlignment="0" applyProtection="0"/>
    <xf numFmtId="169" fontId="55" fillId="42" borderId="50" applyNumberFormat="0" applyAlignment="0" applyProtection="0"/>
    <xf numFmtId="168" fontId="55" fillId="42" borderId="50" applyNumberFormat="0" applyAlignment="0" applyProtection="0"/>
    <xf numFmtId="168" fontId="55" fillId="42" borderId="50" applyNumberFormat="0" applyAlignment="0" applyProtection="0"/>
    <xf numFmtId="169" fontId="55" fillId="42" borderId="50" applyNumberFormat="0" applyAlignment="0" applyProtection="0"/>
    <xf numFmtId="168" fontId="55" fillId="42" borderId="50" applyNumberFormat="0" applyAlignment="0" applyProtection="0"/>
    <xf numFmtId="168" fontId="55" fillId="42" borderId="50" applyNumberFormat="0" applyAlignment="0" applyProtection="0"/>
    <xf numFmtId="169" fontId="55" fillId="42" borderId="50" applyNumberFormat="0" applyAlignment="0" applyProtection="0"/>
    <xf numFmtId="168" fontId="55" fillId="42" borderId="50" applyNumberFormat="0" applyAlignment="0" applyProtection="0"/>
    <xf numFmtId="168" fontId="55" fillId="42" borderId="50" applyNumberFormat="0" applyAlignment="0" applyProtection="0"/>
    <xf numFmtId="169" fontId="55" fillId="42" borderId="50" applyNumberFormat="0" applyAlignment="0" applyProtection="0"/>
    <xf numFmtId="168" fontId="55"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169" fontId="55"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168" fontId="55"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168" fontId="55"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0" applyNumberFormat="0" applyAlignment="0" applyProtection="0"/>
    <xf numFmtId="0" fontId="53" fillId="42" borderId="54" applyNumberFormat="0" applyAlignment="0" applyProtection="0"/>
    <xf numFmtId="168" fontId="55" fillId="42" borderId="54" applyNumberFormat="0" applyAlignment="0" applyProtection="0"/>
    <xf numFmtId="169" fontId="55" fillId="42" borderId="54" applyNumberFormat="0" applyAlignment="0" applyProtection="0"/>
    <xf numFmtId="168" fontId="55" fillId="42" borderId="54" applyNumberFormat="0" applyAlignment="0" applyProtection="0"/>
    <xf numFmtId="168" fontId="55" fillId="42" borderId="54" applyNumberFormat="0" applyAlignment="0" applyProtection="0"/>
    <xf numFmtId="169" fontId="55" fillId="42" borderId="54" applyNumberFormat="0" applyAlignment="0" applyProtection="0"/>
    <xf numFmtId="168" fontId="55" fillId="42" borderId="54" applyNumberFormat="0" applyAlignment="0" applyProtection="0"/>
    <xf numFmtId="168" fontId="55" fillId="42" borderId="54" applyNumberFormat="0" applyAlignment="0" applyProtection="0"/>
    <xf numFmtId="169" fontId="55" fillId="42" borderId="54" applyNumberFormat="0" applyAlignment="0" applyProtection="0"/>
    <xf numFmtId="168" fontId="55" fillId="42" borderId="54" applyNumberFormat="0" applyAlignment="0" applyProtection="0"/>
    <xf numFmtId="168" fontId="55" fillId="42" borderId="54" applyNumberFormat="0" applyAlignment="0" applyProtection="0"/>
    <xf numFmtId="169" fontId="55" fillId="42" borderId="54" applyNumberFormat="0" applyAlignment="0" applyProtection="0"/>
    <xf numFmtId="168" fontId="55"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169" fontId="55"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168" fontId="55"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168" fontId="55"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4" applyNumberFormat="0" applyAlignment="0" applyProtection="0"/>
    <xf numFmtId="0" fontId="53" fillId="42" borderId="58" applyNumberFormat="0" applyAlignment="0" applyProtection="0"/>
    <xf numFmtId="168" fontId="55" fillId="42" borderId="58" applyNumberFormat="0" applyAlignment="0" applyProtection="0"/>
    <xf numFmtId="169" fontId="55" fillId="42" borderId="58" applyNumberFormat="0" applyAlignment="0" applyProtection="0"/>
    <xf numFmtId="168" fontId="55" fillId="42" borderId="58" applyNumberFormat="0" applyAlignment="0" applyProtection="0"/>
    <xf numFmtId="168" fontId="55" fillId="42" borderId="58" applyNumberFormat="0" applyAlignment="0" applyProtection="0"/>
    <xf numFmtId="169" fontId="55" fillId="42" borderId="58" applyNumberFormat="0" applyAlignment="0" applyProtection="0"/>
    <xf numFmtId="168" fontId="55" fillId="42" borderId="58" applyNumberFormat="0" applyAlignment="0" applyProtection="0"/>
    <xf numFmtId="168" fontId="55" fillId="42" borderId="58" applyNumberFormat="0" applyAlignment="0" applyProtection="0"/>
    <xf numFmtId="169" fontId="55" fillId="42" borderId="58" applyNumberFormat="0" applyAlignment="0" applyProtection="0"/>
    <xf numFmtId="168" fontId="55" fillId="42" borderId="58" applyNumberFormat="0" applyAlignment="0" applyProtection="0"/>
    <xf numFmtId="168" fontId="55" fillId="42" borderId="58" applyNumberFormat="0" applyAlignment="0" applyProtection="0"/>
    <xf numFmtId="169" fontId="55" fillId="42" borderId="58" applyNumberFormat="0" applyAlignment="0" applyProtection="0"/>
    <xf numFmtId="168" fontId="55"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169" fontId="55"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168" fontId="55"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168" fontId="55"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58" applyNumberFormat="0" applyAlignment="0" applyProtection="0"/>
    <xf numFmtId="0" fontId="53" fillId="42" borderId="62" applyNumberFormat="0" applyAlignment="0" applyProtection="0"/>
    <xf numFmtId="168" fontId="55" fillId="42" borderId="62" applyNumberFormat="0" applyAlignment="0" applyProtection="0"/>
    <xf numFmtId="169" fontId="55" fillId="42" borderId="62" applyNumberFormat="0" applyAlignment="0" applyProtection="0"/>
    <xf numFmtId="168" fontId="55" fillId="42" borderId="62" applyNumberFormat="0" applyAlignment="0" applyProtection="0"/>
    <xf numFmtId="168" fontId="55" fillId="42" borderId="62" applyNumberFormat="0" applyAlignment="0" applyProtection="0"/>
    <xf numFmtId="169" fontId="55" fillId="42" borderId="62" applyNumberFormat="0" applyAlignment="0" applyProtection="0"/>
    <xf numFmtId="168" fontId="55" fillId="42" borderId="62" applyNumberFormat="0" applyAlignment="0" applyProtection="0"/>
    <xf numFmtId="168" fontId="55" fillId="42" borderId="62" applyNumberFormat="0" applyAlignment="0" applyProtection="0"/>
    <xf numFmtId="169" fontId="55" fillId="42" borderId="62" applyNumberFormat="0" applyAlignment="0" applyProtection="0"/>
    <xf numFmtId="168" fontId="55" fillId="42" borderId="62" applyNumberFormat="0" applyAlignment="0" applyProtection="0"/>
    <xf numFmtId="168" fontId="55" fillId="42" borderId="62" applyNumberFormat="0" applyAlignment="0" applyProtection="0"/>
    <xf numFmtId="169" fontId="55" fillId="42" borderId="62" applyNumberFormat="0" applyAlignment="0" applyProtection="0"/>
    <xf numFmtId="168" fontId="55"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169" fontId="55"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168" fontId="55"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168" fontId="55"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53" fillId="42" borderId="62" applyNumberFormat="0" applyAlignment="0" applyProtection="0"/>
    <xf numFmtId="0" fontId="25" fillId="63" borderId="50" applyNumberFormat="0" applyAlignment="0" applyProtection="0"/>
    <xf numFmtId="168" fontId="27" fillId="63" borderId="50" applyNumberFormat="0" applyAlignment="0" applyProtection="0"/>
    <xf numFmtId="169" fontId="27" fillId="63" borderId="50" applyNumberFormat="0" applyAlignment="0" applyProtection="0"/>
    <xf numFmtId="168" fontId="27" fillId="63" borderId="50" applyNumberFormat="0" applyAlignment="0" applyProtection="0"/>
    <xf numFmtId="168" fontId="27" fillId="63" borderId="50" applyNumberFormat="0" applyAlignment="0" applyProtection="0"/>
    <xf numFmtId="169" fontId="27" fillId="63" borderId="50" applyNumberFormat="0" applyAlignment="0" applyProtection="0"/>
    <xf numFmtId="168" fontId="27" fillId="63" borderId="50" applyNumberFormat="0" applyAlignment="0" applyProtection="0"/>
    <xf numFmtId="168" fontId="27" fillId="63" borderId="50" applyNumberFormat="0" applyAlignment="0" applyProtection="0"/>
    <xf numFmtId="169" fontId="27" fillId="63" borderId="50" applyNumberFormat="0" applyAlignment="0" applyProtection="0"/>
    <xf numFmtId="168" fontId="27" fillId="63" borderId="50" applyNumberFormat="0" applyAlignment="0" applyProtection="0"/>
    <xf numFmtId="168" fontId="27" fillId="63" borderId="50" applyNumberFormat="0" applyAlignment="0" applyProtection="0"/>
    <xf numFmtId="169" fontId="27" fillId="63" borderId="50" applyNumberFormat="0" applyAlignment="0" applyProtection="0"/>
    <xf numFmtId="168" fontId="27"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169" fontId="27"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168" fontId="27"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168" fontId="27"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0" applyNumberFormat="0" applyAlignment="0" applyProtection="0"/>
    <xf numFmtId="0" fontId="25" fillId="63" borderId="54" applyNumberFormat="0" applyAlignment="0" applyProtection="0"/>
    <xf numFmtId="168" fontId="27" fillId="63" borderId="54" applyNumberFormat="0" applyAlignment="0" applyProtection="0"/>
    <xf numFmtId="169" fontId="27" fillId="63" borderId="54" applyNumberFormat="0" applyAlignment="0" applyProtection="0"/>
    <xf numFmtId="168" fontId="27" fillId="63" borderId="54" applyNumberFormat="0" applyAlignment="0" applyProtection="0"/>
    <xf numFmtId="168" fontId="27" fillId="63" borderId="54" applyNumberFormat="0" applyAlignment="0" applyProtection="0"/>
    <xf numFmtId="169" fontId="27" fillId="63" borderId="54" applyNumberFormat="0" applyAlignment="0" applyProtection="0"/>
    <xf numFmtId="168" fontId="27" fillId="63" borderId="54" applyNumberFormat="0" applyAlignment="0" applyProtection="0"/>
    <xf numFmtId="168" fontId="27" fillId="63" borderId="54" applyNumberFormat="0" applyAlignment="0" applyProtection="0"/>
    <xf numFmtId="169" fontId="27" fillId="63" borderId="54" applyNumberFormat="0" applyAlignment="0" applyProtection="0"/>
    <xf numFmtId="168" fontId="27" fillId="63" borderId="54" applyNumberFormat="0" applyAlignment="0" applyProtection="0"/>
    <xf numFmtId="168" fontId="27" fillId="63" borderId="54" applyNumberFormat="0" applyAlignment="0" applyProtection="0"/>
    <xf numFmtId="169" fontId="27" fillId="63" borderId="54" applyNumberFormat="0" applyAlignment="0" applyProtection="0"/>
    <xf numFmtId="168" fontId="27"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169" fontId="27"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168" fontId="27"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168" fontId="27"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25" fillId="63" borderId="54" applyNumberFormat="0" applyAlignment="0" applyProtection="0"/>
    <xf numFmtId="0" fontId="34" fillId="0" borderId="61" applyNumberFormat="0" applyFill="0" applyAlignment="0" applyProtection="0"/>
    <xf numFmtId="0" fontId="34" fillId="0" borderId="61" applyNumberFormat="0" applyFill="0" applyAlignment="0" applyProtection="0"/>
    <xf numFmtId="0" fontId="53" fillId="42" borderId="54" applyNumberFormat="0" applyAlignment="0" applyProtection="0"/>
    <xf numFmtId="0" fontId="25" fillId="63" borderId="58" applyNumberFormat="0" applyAlignment="0" applyProtection="0"/>
    <xf numFmtId="168" fontId="27" fillId="63" borderId="58" applyNumberFormat="0" applyAlignment="0" applyProtection="0"/>
    <xf numFmtId="169" fontId="27" fillId="63" borderId="58" applyNumberFormat="0" applyAlignment="0" applyProtection="0"/>
    <xf numFmtId="168" fontId="27" fillId="63" borderId="58" applyNumberFormat="0" applyAlignment="0" applyProtection="0"/>
    <xf numFmtId="168" fontId="27" fillId="63" borderId="58" applyNumberFormat="0" applyAlignment="0" applyProtection="0"/>
    <xf numFmtId="169" fontId="27" fillId="63" borderId="58" applyNumberFormat="0" applyAlignment="0" applyProtection="0"/>
    <xf numFmtId="168" fontId="27" fillId="63" borderId="58" applyNumberFormat="0" applyAlignment="0" applyProtection="0"/>
    <xf numFmtId="168" fontId="27" fillId="63" borderId="58" applyNumberFormat="0" applyAlignment="0" applyProtection="0"/>
    <xf numFmtId="169" fontId="27" fillId="63" borderId="58" applyNumberFormat="0" applyAlignment="0" applyProtection="0"/>
    <xf numFmtId="168" fontId="27" fillId="63" borderId="58" applyNumberFormat="0" applyAlignment="0" applyProtection="0"/>
    <xf numFmtId="168" fontId="27" fillId="63" borderId="58" applyNumberFormat="0" applyAlignment="0" applyProtection="0"/>
    <xf numFmtId="169" fontId="27" fillId="63" borderId="58" applyNumberFormat="0" applyAlignment="0" applyProtection="0"/>
    <xf numFmtId="168" fontId="27"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169" fontId="27"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168" fontId="27"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168" fontId="27"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25" fillId="63" borderId="58" applyNumberFormat="0" applyAlignment="0" applyProtection="0"/>
    <xf numFmtId="0" fontId="34" fillId="0" borderId="65" applyNumberFormat="0" applyFill="0" applyAlignment="0" applyProtection="0"/>
    <xf numFmtId="0" fontId="34" fillId="0" borderId="65" applyNumberFormat="0" applyFill="0" applyAlignment="0" applyProtection="0"/>
    <xf numFmtId="0" fontId="53" fillId="42" borderId="58" applyNumberFormat="0" applyAlignment="0" applyProtection="0"/>
    <xf numFmtId="0" fontId="25" fillId="63" borderId="62" applyNumberFormat="0" applyAlignment="0" applyProtection="0"/>
    <xf numFmtId="168" fontId="27" fillId="63" borderId="62" applyNumberFormat="0" applyAlignment="0" applyProtection="0"/>
    <xf numFmtId="169" fontId="27" fillId="63" borderId="62" applyNumberFormat="0" applyAlignment="0" applyProtection="0"/>
    <xf numFmtId="168" fontId="27" fillId="63" borderId="62" applyNumberFormat="0" applyAlignment="0" applyProtection="0"/>
    <xf numFmtId="168" fontId="27" fillId="63" borderId="62" applyNumberFormat="0" applyAlignment="0" applyProtection="0"/>
    <xf numFmtId="169" fontId="27" fillId="63" borderId="62" applyNumberFormat="0" applyAlignment="0" applyProtection="0"/>
    <xf numFmtId="168" fontId="27" fillId="63" borderId="62" applyNumberFormat="0" applyAlignment="0" applyProtection="0"/>
    <xf numFmtId="168" fontId="27" fillId="63" borderId="62" applyNumberFormat="0" applyAlignment="0" applyProtection="0"/>
    <xf numFmtId="169" fontId="27" fillId="63" borderId="62" applyNumberFormat="0" applyAlignment="0" applyProtection="0"/>
    <xf numFmtId="168" fontId="27" fillId="63" borderId="62" applyNumberFormat="0" applyAlignment="0" applyProtection="0"/>
    <xf numFmtId="168" fontId="27" fillId="63" borderId="62" applyNumberFormat="0" applyAlignment="0" applyProtection="0"/>
    <xf numFmtId="169" fontId="27" fillId="63" borderId="62" applyNumberFormat="0" applyAlignment="0" applyProtection="0"/>
    <xf numFmtId="168" fontId="27"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169" fontId="27"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168" fontId="27"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168" fontId="27"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25" fillId="63" borderId="62" applyNumberFormat="0" applyAlignment="0" applyProtection="0"/>
    <xf numFmtId="0" fontId="53" fillId="42" borderId="62" applyNumberFormat="0" applyAlignment="0" applyProtection="0"/>
    <xf numFmtId="0" fontId="34" fillId="0" borderId="70" applyNumberFormat="0" applyFill="0" applyAlignment="0" applyProtection="0"/>
    <xf numFmtId="168" fontId="81" fillId="0" borderId="70" applyNumberFormat="0" applyFill="0" applyAlignment="0" applyProtection="0"/>
    <xf numFmtId="169" fontId="81" fillId="0" borderId="70" applyNumberFormat="0" applyFill="0" applyAlignment="0" applyProtection="0"/>
    <xf numFmtId="168" fontId="81" fillId="0" borderId="70" applyNumberFormat="0" applyFill="0" applyAlignment="0" applyProtection="0"/>
    <xf numFmtId="168" fontId="81" fillId="0" borderId="70" applyNumberFormat="0" applyFill="0" applyAlignment="0" applyProtection="0"/>
    <xf numFmtId="169" fontId="81" fillId="0" borderId="70" applyNumberFormat="0" applyFill="0" applyAlignment="0" applyProtection="0"/>
    <xf numFmtId="168" fontId="81" fillId="0" borderId="70" applyNumberFormat="0" applyFill="0" applyAlignment="0" applyProtection="0"/>
    <xf numFmtId="168" fontId="81" fillId="0" borderId="70" applyNumberFormat="0" applyFill="0" applyAlignment="0" applyProtection="0"/>
    <xf numFmtId="169" fontId="81" fillId="0" borderId="70" applyNumberFormat="0" applyFill="0" applyAlignment="0" applyProtection="0"/>
    <xf numFmtId="168" fontId="81" fillId="0" borderId="70" applyNumberFormat="0" applyFill="0" applyAlignment="0" applyProtection="0"/>
    <xf numFmtId="168" fontId="81" fillId="0" borderId="70" applyNumberFormat="0" applyFill="0" applyAlignment="0" applyProtection="0"/>
    <xf numFmtId="169" fontId="81" fillId="0" borderId="70" applyNumberFormat="0" applyFill="0" applyAlignment="0" applyProtection="0"/>
    <xf numFmtId="168" fontId="81"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169" fontId="81"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168" fontId="81"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168" fontId="81"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34" fillId="0" borderId="70" applyNumberFormat="0" applyFill="0" applyAlignment="0" applyProtection="0"/>
    <xf numFmtId="0" fontId="70" fillId="63" borderId="69" applyNumberFormat="0" applyAlignment="0" applyProtection="0"/>
    <xf numFmtId="168" fontId="72" fillId="63" borderId="69" applyNumberFormat="0" applyAlignment="0" applyProtection="0"/>
    <xf numFmtId="169" fontId="72" fillId="63" borderId="69" applyNumberFormat="0" applyAlignment="0" applyProtection="0"/>
    <xf numFmtId="168" fontId="72" fillId="63" borderId="69" applyNumberFormat="0" applyAlignment="0" applyProtection="0"/>
    <xf numFmtId="168" fontId="72" fillId="63" borderId="69" applyNumberFormat="0" applyAlignment="0" applyProtection="0"/>
    <xf numFmtId="169" fontId="72" fillId="63" borderId="69" applyNumberFormat="0" applyAlignment="0" applyProtection="0"/>
    <xf numFmtId="168" fontId="72" fillId="63" borderId="69" applyNumberFormat="0" applyAlignment="0" applyProtection="0"/>
    <xf numFmtId="168" fontId="72" fillId="63" borderId="69" applyNumberFormat="0" applyAlignment="0" applyProtection="0"/>
    <xf numFmtId="169" fontId="72" fillId="63" borderId="69" applyNumberFormat="0" applyAlignment="0" applyProtection="0"/>
    <xf numFmtId="168" fontId="72" fillId="63" borderId="69" applyNumberFormat="0" applyAlignment="0" applyProtection="0"/>
    <xf numFmtId="168" fontId="72" fillId="63" borderId="69" applyNumberFormat="0" applyAlignment="0" applyProtection="0"/>
    <xf numFmtId="169" fontId="72" fillId="63" borderId="69" applyNumberFormat="0" applyAlignment="0" applyProtection="0"/>
    <xf numFmtId="168" fontId="72"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169" fontId="72"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168" fontId="72"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168" fontId="72"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70" fillId="63" borderId="69" applyNumberForma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2"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2" fillId="73" borderId="68" applyNumberFormat="0" applyFont="0" applyAlignment="0" applyProtection="0"/>
    <xf numFmtId="0" fontId="14" fillId="73" borderId="68" applyNumberFormat="0" applyFont="0" applyAlignment="0" applyProtection="0"/>
    <xf numFmtId="0" fontId="2" fillId="73" borderId="68" applyNumberFormat="0" applyFont="0" applyAlignment="0" applyProtection="0"/>
    <xf numFmtId="0" fontId="2"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2"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14" fillId="73" borderId="68" applyNumberFormat="0" applyFont="0" applyAlignment="0" applyProtection="0"/>
    <xf numFmtId="0" fontId="53" fillId="42" borderId="67" applyNumberFormat="0" applyAlignment="0" applyProtection="0"/>
    <xf numFmtId="168" fontId="55" fillId="42" borderId="67" applyNumberFormat="0" applyAlignment="0" applyProtection="0"/>
    <xf numFmtId="169" fontId="55" fillId="42" borderId="67" applyNumberFormat="0" applyAlignment="0" applyProtection="0"/>
    <xf numFmtId="168" fontId="55" fillId="42" borderId="67" applyNumberFormat="0" applyAlignment="0" applyProtection="0"/>
    <xf numFmtId="168" fontId="55" fillId="42" borderId="67" applyNumberFormat="0" applyAlignment="0" applyProtection="0"/>
    <xf numFmtId="169" fontId="55" fillId="42" borderId="67" applyNumberFormat="0" applyAlignment="0" applyProtection="0"/>
    <xf numFmtId="168" fontId="55" fillId="42" borderId="67" applyNumberFormat="0" applyAlignment="0" applyProtection="0"/>
    <xf numFmtId="168" fontId="55" fillId="42" borderId="67" applyNumberFormat="0" applyAlignment="0" applyProtection="0"/>
    <xf numFmtId="169" fontId="55" fillId="42" borderId="67" applyNumberFormat="0" applyAlignment="0" applyProtection="0"/>
    <xf numFmtId="168" fontId="55" fillId="42" borderId="67" applyNumberFormat="0" applyAlignment="0" applyProtection="0"/>
    <xf numFmtId="168" fontId="55" fillId="42" borderId="67" applyNumberFormat="0" applyAlignment="0" applyProtection="0"/>
    <xf numFmtId="169" fontId="55" fillId="42" borderId="67" applyNumberFormat="0" applyAlignment="0" applyProtection="0"/>
    <xf numFmtId="168" fontId="55"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169" fontId="55"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168" fontId="55"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168" fontId="55"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53" fillId="42" borderId="67" applyNumberFormat="0" applyAlignment="0" applyProtection="0"/>
    <xf numFmtId="0" fontId="25" fillId="63" borderId="67" applyNumberFormat="0" applyAlignment="0" applyProtection="0"/>
    <xf numFmtId="168" fontId="27" fillId="63" borderId="67" applyNumberFormat="0" applyAlignment="0" applyProtection="0"/>
    <xf numFmtId="169" fontId="27" fillId="63" borderId="67" applyNumberFormat="0" applyAlignment="0" applyProtection="0"/>
    <xf numFmtId="168" fontId="27" fillId="63" borderId="67" applyNumberFormat="0" applyAlignment="0" applyProtection="0"/>
    <xf numFmtId="168" fontId="27" fillId="63" borderId="67" applyNumberFormat="0" applyAlignment="0" applyProtection="0"/>
    <xf numFmtId="169" fontId="27" fillId="63" borderId="67" applyNumberFormat="0" applyAlignment="0" applyProtection="0"/>
    <xf numFmtId="168" fontId="27" fillId="63" borderId="67" applyNumberFormat="0" applyAlignment="0" applyProtection="0"/>
    <xf numFmtId="168" fontId="27" fillId="63" borderId="67" applyNumberFormat="0" applyAlignment="0" applyProtection="0"/>
    <xf numFmtId="169" fontId="27" fillId="63" borderId="67" applyNumberFormat="0" applyAlignment="0" applyProtection="0"/>
    <xf numFmtId="168" fontId="27" fillId="63" borderId="67" applyNumberFormat="0" applyAlignment="0" applyProtection="0"/>
    <xf numFmtId="168" fontId="27" fillId="63" borderId="67" applyNumberFormat="0" applyAlignment="0" applyProtection="0"/>
    <xf numFmtId="169" fontId="27" fillId="63" borderId="67" applyNumberFormat="0" applyAlignment="0" applyProtection="0"/>
    <xf numFmtId="168" fontId="27"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169" fontId="27"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168" fontId="27"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168" fontId="27"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xf numFmtId="0" fontId="25" fillId="63" borderId="67" applyNumberFormat="0" applyAlignment="0" applyProtection="0"/>
  </cellStyleXfs>
  <cellXfs count="297">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12"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9" xfId="0" applyFont="1" applyBorder="1"/>
    <xf numFmtId="0" fontId="3" fillId="0" borderId="11"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3" fillId="0" borderId="10" xfId="0" applyFont="1" applyBorder="1" applyAlignment="1">
      <alignment horizontal="center" vertical="center"/>
    </xf>
    <xf numFmtId="0" fontId="3" fillId="0" borderId="11" xfId="0" applyFont="1" applyBorder="1" applyAlignment="1">
      <alignment horizontal="center" vertical="center"/>
    </xf>
    <xf numFmtId="167" fontId="3" fillId="0" borderId="0" xfId="0" applyNumberFormat="1" applyFont="1" applyAlignment="1">
      <alignment textRotation="90" wrapText="1"/>
    </xf>
    <xf numFmtId="0" fontId="0" fillId="0" borderId="0" xfId="0" applyFont="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8" xfId="0" applyFont="1" applyBorder="1" applyAlignment="1">
      <alignment horizontal="center" vertical="center" wrapText="1"/>
    </xf>
    <xf numFmtId="0" fontId="9" fillId="0" borderId="15" xfId="0" applyFont="1" applyBorder="1" applyAlignment="1">
      <alignment vertical="center" wrapText="1"/>
    </xf>
    <xf numFmtId="0" fontId="3" fillId="0" borderId="15" xfId="0" applyFont="1" applyBorder="1"/>
    <xf numFmtId="0" fontId="3" fillId="0" borderId="43" xfId="0" applyFont="1" applyBorder="1"/>
    <xf numFmtId="0" fontId="3" fillId="0" borderId="10" xfId="0" applyFont="1" applyBorder="1"/>
    <xf numFmtId="0" fontId="3" fillId="0" borderId="14" xfId="0" applyFont="1" applyBorder="1"/>
    <xf numFmtId="0" fontId="3" fillId="0" borderId="41" xfId="0" applyFont="1" applyBorder="1" applyAlignment="1">
      <alignment horizontal="center"/>
    </xf>
    <xf numFmtId="0" fontId="3" fillId="0" borderId="10" xfId="0" applyFont="1" applyBorder="1" applyAlignment="1">
      <alignment horizontal="center"/>
    </xf>
    <xf numFmtId="167" fontId="3" fillId="0" borderId="2" xfId="0" applyNumberFormat="1" applyFont="1" applyFill="1" applyBorder="1" applyAlignment="1">
      <alignment horizontal="center" vertical="center" textRotation="90" wrapText="1"/>
    </xf>
    <xf numFmtId="0" fontId="3" fillId="0" borderId="2" xfId="0" applyFont="1" applyFill="1" applyBorder="1" applyAlignment="1">
      <alignment horizontal="center" wrapText="1"/>
    </xf>
    <xf numFmtId="0" fontId="3" fillId="0" borderId="0" xfId="0" applyFont="1" applyFill="1" applyBorder="1"/>
    <xf numFmtId="167" fontId="3" fillId="0" borderId="13" xfId="0" applyNumberFormat="1" applyFont="1" applyFill="1" applyBorder="1" applyAlignment="1">
      <alignment horizontal="center" vertical="center" textRotation="90" wrapText="1"/>
    </xf>
    <xf numFmtId="0" fontId="3" fillId="0" borderId="13" xfId="0" applyFont="1" applyFill="1" applyBorder="1" applyAlignment="1">
      <alignment horizontal="center" wrapText="1"/>
    </xf>
    <xf numFmtId="0" fontId="3" fillId="0" borderId="9" xfId="0" applyFont="1" applyBorder="1" applyAlignment="1">
      <alignment horizontal="right"/>
    </xf>
    <xf numFmtId="0" fontId="3" fillId="0" borderId="12" xfId="0" applyFont="1" applyBorder="1" applyAlignment="1">
      <alignment horizontal="right" vertical="center"/>
    </xf>
    <xf numFmtId="0" fontId="3" fillId="0" borderId="14" xfId="0" applyFont="1" applyBorder="1" applyAlignment="1">
      <alignment horizontal="right" vertical="center"/>
    </xf>
    <xf numFmtId="0" fontId="4" fillId="0" borderId="15" xfId="0" applyFont="1" applyFill="1" applyBorder="1" applyAlignment="1">
      <alignment horizontal="left"/>
    </xf>
    <xf numFmtId="0" fontId="10" fillId="0" borderId="9" xfId="0" applyFont="1" applyBorder="1" applyAlignment="1">
      <alignment horizontal="right" vertical="center"/>
    </xf>
    <xf numFmtId="0" fontId="9" fillId="0" borderId="10" xfId="0" applyFont="1" applyBorder="1" applyAlignment="1">
      <alignment horizontal="left" vertical="center"/>
    </xf>
    <xf numFmtId="0" fontId="10" fillId="0" borderId="12" xfId="0" applyFont="1" applyBorder="1" applyAlignment="1">
      <alignment horizontal="right" vertical="center" wrapText="1"/>
    </xf>
    <xf numFmtId="0" fontId="9" fillId="0" borderId="12" xfId="0" applyFont="1" applyBorder="1" applyAlignment="1">
      <alignment horizontal="right" vertical="center" wrapText="1"/>
    </xf>
    <xf numFmtId="0" fontId="9" fillId="0" borderId="14" xfId="0" applyFont="1" applyBorder="1" applyAlignment="1">
      <alignment horizontal="right" vertical="center" wrapText="1"/>
    </xf>
    <xf numFmtId="0" fontId="10" fillId="0" borderId="40" xfId="0" applyFont="1" applyBorder="1" applyAlignment="1">
      <alignment horizontal="center" vertical="center" wrapText="1"/>
    </xf>
    <xf numFmtId="0" fontId="10" fillId="0" borderId="12" xfId="0" applyFont="1" applyBorder="1" applyAlignment="1">
      <alignment vertical="center" wrapText="1"/>
    </xf>
    <xf numFmtId="0" fontId="91" fillId="0" borderId="8" xfId="0" applyFont="1" applyBorder="1" applyAlignment="1">
      <alignment horizontal="center" vertical="center"/>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 fillId="0" borderId="2" xfId="0" applyFont="1" applyBorder="1" applyAlignment="1">
      <alignment horizontal="center"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3" fillId="0" borderId="12" xfId="0" applyFont="1" applyBorder="1" applyAlignment="1">
      <alignment horizontal="right" wrapText="1"/>
    </xf>
    <xf numFmtId="0" fontId="3" fillId="0" borderId="0" xfId="0" applyFont="1" applyBorder="1" applyAlignment="1">
      <alignment wrapText="1"/>
    </xf>
    <xf numFmtId="0" fontId="3" fillId="2" borderId="13"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5" xfId="0" applyFont="1" applyFill="1" applyBorder="1" applyAlignment="1">
      <alignment horizontal="left" vertical="center" wrapText="1" indent="3"/>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6" fillId="2" borderId="2" xfId="20955" applyFont="1" applyFill="1" applyBorder="1" applyAlignment="1" applyProtection="1"/>
    <xf numFmtId="0" fontId="1" fillId="0" borderId="2" xfId="0" applyFont="1" applyBorder="1"/>
    <xf numFmtId="0" fontId="1" fillId="0" borderId="0" xfId="0" applyFont="1"/>
    <xf numFmtId="0" fontId="1" fillId="0" borderId="0" xfId="0" applyFont="1" applyBorder="1"/>
    <xf numFmtId="0" fontId="3" fillId="0" borderId="0" xfId="0" applyFont="1" applyFill="1"/>
    <xf numFmtId="0" fontId="96" fillId="0" borderId="47" xfId="20955" applyFont="1" applyFill="1" applyBorder="1" applyAlignment="1" applyProtection="1"/>
    <xf numFmtId="0" fontId="3" fillId="0" borderId="9" xfId="0" applyFont="1" applyFill="1" applyBorder="1"/>
    <xf numFmtId="193" fontId="3" fillId="0" borderId="2" xfId="0" applyNumberFormat="1" applyFont="1" applyBorder="1" applyProtection="1">
      <protection locked="0"/>
    </xf>
    <xf numFmtId="193" fontId="3" fillId="0" borderId="13" xfId="0" applyNumberFormat="1" applyFont="1" applyBorder="1" applyProtection="1">
      <protection locked="0"/>
    </xf>
    <xf numFmtId="193" fontId="3" fillId="0" borderId="15" xfId="0" applyNumberFormat="1" applyFont="1" applyBorder="1" applyProtection="1">
      <protection locked="0"/>
    </xf>
    <xf numFmtId="193" fontId="3" fillId="0" borderId="16" xfId="0" applyNumberFormat="1" applyFont="1" applyBorder="1" applyProtection="1">
      <protection locked="0"/>
    </xf>
    <xf numFmtId="193" fontId="3" fillId="35" borderId="15" xfId="0" applyNumberFormat="1" applyFont="1" applyFill="1" applyBorder="1"/>
    <xf numFmtId="193" fontId="3" fillId="35" borderId="16" xfId="0" applyNumberFormat="1" applyFont="1" applyFill="1" applyBorder="1"/>
    <xf numFmtId="193" fontId="10" fillId="35" borderId="2" xfId="0" applyNumberFormat="1" applyFont="1" applyFill="1" applyBorder="1" applyAlignment="1">
      <alignment horizontal="right" vertical="center" wrapText="1"/>
    </xf>
    <xf numFmtId="193" fontId="10" fillId="35" borderId="13"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6" xfId="0" applyNumberFormat="1" applyFont="1" applyFill="1" applyBorder="1" applyAlignment="1">
      <alignment horizontal="right" vertical="center" wrapText="1"/>
    </xf>
    <xf numFmtId="193" fontId="3" fillId="35" borderId="2" xfId="0" applyNumberFormat="1" applyFont="1" applyFill="1" applyBorder="1"/>
    <xf numFmtId="193" fontId="3" fillId="0" borderId="1" xfId="0" applyNumberFormat="1" applyFont="1" applyBorder="1" applyProtection="1">
      <protection locked="0"/>
    </xf>
    <xf numFmtId="193" fontId="3" fillId="0" borderId="46" xfId="0" applyNumberFormat="1" applyFont="1" applyBorder="1" applyProtection="1">
      <protection locked="0"/>
    </xf>
    <xf numFmtId="193" fontId="10" fillId="35" borderId="6" xfId="0" applyNumberFormat="1" applyFont="1" applyFill="1" applyBorder="1" applyAlignment="1">
      <alignment horizontal="right" vertical="center" wrapText="1"/>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3" xfId="0" applyNumberFormat="1" applyFont="1" applyFill="1" applyBorder="1" applyAlignment="1">
      <alignment horizontal="center" vertical="center"/>
    </xf>
    <xf numFmtId="193" fontId="3" fillId="0" borderId="0" xfId="0" applyNumberFormat="1" applyFont="1"/>
    <xf numFmtId="0" fontId="3" fillId="0" borderId="15" xfId="0" applyFont="1" applyBorder="1" applyAlignment="1">
      <alignment horizontal="right" wrapText="1"/>
    </xf>
    <xf numFmtId="0" fontId="3" fillId="0" borderId="0" xfId="0" applyFont="1" applyFill="1" applyAlignment="1">
      <alignment horizontal="left"/>
    </xf>
    <xf numFmtId="0" fontId="4" fillId="35" borderId="15" xfId="0" applyFont="1" applyFill="1" applyBorder="1" applyAlignment="1">
      <alignment horizontal="left"/>
    </xf>
    <xf numFmtId="0" fontId="3" fillId="0" borderId="0" xfId="0" applyFont="1" applyAlignment="1">
      <alignment horizontal="left"/>
    </xf>
    <xf numFmtId="0" fontId="10" fillId="0" borderId="0" xfId="0" applyFont="1" applyAlignment="1">
      <alignment horizontal="left"/>
    </xf>
    <xf numFmtId="0" fontId="97" fillId="0" borderId="0" xfId="8" applyFont="1" applyFill="1" applyBorder="1" applyAlignment="1" applyProtection="1">
      <alignment horizontal="left"/>
    </xf>
    <xf numFmtId="0" fontId="10" fillId="0" borderId="0" xfId="0" applyFont="1" applyAlignment="1">
      <alignment horizontal="left" vertical="center" wrapText="1"/>
    </xf>
    <xf numFmtId="0" fontId="10" fillId="0" borderId="0" xfId="0" applyFont="1" applyAlignment="1">
      <alignment horizontal="left" wrapText="1"/>
    </xf>
    <xf numFmtId="193" fontId="91" fillId="35" borderId="15" xfId="0" applyNumberFormat="1" applyFont="1" applyFill="1" applyBorder="1" applyAlignment="1">
      <alignment horizontal="right" vertical="center"/>
    </xf>
    <xf numFmtId="0" fontId="3" fillId="0" borderId="2" xfId="0" applyFont="1" applyFill="1" applyBorder="1" applyAlignment="1">
      <alignment horizontal="center"/>
    </xf>
    <xf numFmtId="0" fontId="3" fillId="0" borderId="13" xfId="0" applyFont="1" applyFill="1" applyBorder="1" applyAlignment="1">
      <alignment horizontal="center"/>
    </xf>
    <xf numFmtId="193" fontId="10" fillId="0" borderId="0" xfId="0" applyNumberFormat="1" applyFont="1" applyAlignment="1">
      <alignment horizontal="left"/>
    </xf>
    <xf numFmtId="0" fontId="96" fillId="0" borderId="0" xfId="20955" applyFont="1" applyFill="1" applyBorder="1" applyAlignment="1" applyProtection="1"/>
    <xf numFmtId="0" fontId="98" fillId="0" borderId="2" xfId="0" applyFont="1" applyBorder="1" applyAlignment="1">
      <alignment horizontal="right" vertical="center"/>
    </xf>
    <xf numFmtId="0" fontId="99" fillId="0" borderId="2" xfId="0" applyFont="1" applyBorder="1" applyAlignment="1">
      <alignment horizontal="right" vertical="center"/>
    </xf>
    <xf numFmtId="0" fontId="98" fillId="0" borderId="15" xfId="0" applyFont="1" applyBorder="1" applyAlignment="1">
      <alignment horizontal="right" vertical="center"/>
    </xf>
    <xf numFmtId="0" fontId="100" fillId="0" borderId="2" xfId="0" applyFont="1" applyBorder="1" applyAlignment="1">
      <alignment horizontal="left"/>
    </xf>
    <xf numFmtId="193" fontId="91" fillId="35" borderId="16" xfId="0" applyNumberFormat="1" applyFont="1" applyFill="1" applyBorder="1" applyAlignment="1">
      <alignment horizontal="right" vertical="center"/>
    </xf>
    <xf numFmtId="0" fontId="103" fillId="0" borderId="2" xfId="0" applyFont="1" applyBorder="1" applyAlignment="1">
      <alignment horizontal="left" vertical="center" wrapText="1"/>
    </xf>
    <xf numFmtId="0" fontId="103" fillId="0" borderId="15" xfId="0" applyFont="1" applyBorder="1" applyAlignment="1">
      <alignment horizontal="left" vertical="center" wrapText="1"/>
    </xf>
    <xf numFmtId="0" fontId="4" fillId="0" borderId="0" xfId="0" applyFont="1" applyFill="1"/>
    <xf numFmtId="0" fontId="3" fillId="0" borderId="0" xfId="0" applyFont="1" applyAlignment="1">
      <alignment horizontal="center" vertical="center" wrapText="1"/>
    </xf>
    <xf numFmtId="0" fontId="3" fillId="0" borderId="12" xfId="0" applyFont="1" applyBorder="1" applyProtection="1">
      <protection locked="0"/>
    </xf>
    <xf numFmtId="0" fontId="3" fillId="0" borderId="14" xfId="0" applyFont="1" applyBorder="1" applyAlignment="1">
      <alignment horizontal="right"/>
    </xf>
    <xf numFmtId="0" fontId="0" fillId="0" borderId="0" xfId="0" applyAlignment="1">
      <alignment horizontal="right"/>
    </xf>
    <xf numFmtId="193" fontId="0" fillId="0" borderId="0" xfId="0" applyNumberFormat="1"/>
    <xf numFmtId="0" fontId="3" fillId="0" borderId="12" xfId="0" applyFont="1" applyBorder="1" applyAlignment="1">
      <alignment horizontal="right"/>
    </xf>
    <xf numFmtId="193" fontId="91" fillId="0" borderId="2" xfId="0" applyNumberFormat="1" applyFont="1" applyBorder="1" applyAlignment="1" applyProtection="1">
      <alignment horizontal="right" vertical="center" wrapText="1"/>
      <protection locked="0"/>
    </xf>
    <xf numFmtId="3" fontId="3" fillId="0" borderId="2" xfId="0" applyNumberFormat="1" applyFont="1" applyFill="1" applyBorder="1" applyAlignment="1">
      <alignment horizontal="right" vertical="center" wrapText="1"/>
    </xf>
    <xf numFmtId="193" fontId="4" fillId="0" borderId="2" xfId="0" applyNumberFormat="1" applyFont="1" applyBorder="1" applyAlignment="1" applyProtection="1">
      <alignment horizontal="right" vertical="center" wrapText="1"/>
      <protection locked="0"/>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193" fontId="3" fillId="0" borderId="2" xfId="0" applyNumberFormat="1" applyFont="1" applyBorder="1" applyAlignment="1" applyProtection="1">
      <alignment horizontal="right"/>
      <protection locked="0"/>
    </xf>
    <xf numFmtId="0" fontId="10" fillId="0" borderId="0" xfId="0" applyFont="1" applyAlignment="1">
      <alignment horizontal="right"/>
    </xf>
    <xf numFmtId="3" fontId="3" fillId="0" borderId="0" xfId="0" applyNumberFormat="1" applyFont="1" applyAlignment="1">
      <alignment horizontal="right"/>
    </xf>
    <xf numFmtId="0" fontId="104"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right" wrapText="1"/>
    </xf>
    <xf numFmtId="0" fontId="102" fillId="0" borderId="0" xfId="0" applyFont="1" applyBorder="1" applyAlignment="1">
      <alignment horizontal="right" vertical="center" wrapText="1"/>
    </xf>
    <xf numFmtId="0" fontId="101" fillId="0" borderId="0" xfId="0" applyFont="1" applyBorder="1" applyAlignment="1">
      <alignment horizontal="right" vertical="center" wrapText="1"/>
    </xf>
    <xf numFmtId="0" fontId="5" fillId="0" borderId="0" xfId="0" applyFont="1" applyAlignment="1" applyProtection="1">
      <alignment horizontal="left"/>
    </xf>
    <xf numFmtId="179" fontId="5" fillId="2" borderId="0" xfId="0" applyNumberFormat="1" applyFont="1" applyFill="1" applyAlignment="1" applyProtection="1">
      <alignment horizontal="left"/>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104" fillId="0" borderId="2" xfId="0" applyFont="1" applyBorder="1" applyAlignment="1">
      <alignment horizontal="right" vertical="center" wrapText="1"/>
    </xf>
    <xf numFmtId="0" fontId="3" fillId="0" borderId="0" xfId="0" applyFont="1" applyBorder="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vertical="center" wrapText="1"/>
    </xf>
    <xf numFmtId="0" fontId="3" fillId="0" borderId="2" xfId="0" applyFont="1" applyBorder="1"/>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0" fontId="5" fillId="0" borderId="0" xfId="0" applyFont="1" applyBorder="1" applyAlignment="1" applyProtection="1">
      <alignment horizontal="left"/>
    </xf>
    <xf numFmtId="179" fontId="5" fillId="2" borderId="0" xfId="0" applyNumberFormat="1" applyFont="1" applyFill="1" applyBorder="1" applyAlignment="1" applyProtection="1">
      <alignment horizontal="left"/>
    </xf>
    <xf numFmtId="0" fontId="0" fillId="0" borderId="0" xfId="0" applyBorder="1"/>
    <xf numFmtId="0" fontId="3" fillId="0" borderId="0" xfId="0" applyFont="1" applyBorder="1"/>
    <xf numFmtId="0" fontId="4" fillId="0" borderId="0" xfId="0" applyFont="1" applyBorder="1" applyAlignment="1">
      <alignment horizontal="center"/>
    </xf>
    <xf numFmtId="0" fontId="105" fillId="0" borderId="0" xfId="0" applyFont="1" applyFill="1" applyBorder="1" applyAlignment="1">
      <alignment horizontal="left" vertical="center" wrapText="1" indent="1"/>
    </xf>
    <xf numFmtId="0" fontId="106" fillId="0" borderId="0" xfId="0" applyFont="1" applyFill="1" applyBorder="1" applyAlignment="1">
      <alignment horizontal="left" vertical="center" wrapText="1" indent="2"/>
    </xf>
    <xf numFmtId="0" fontId="106" fillId="0" borderId="0" xfId="0" applyFont="1" applyFill="1" applyBorder="1" applyAlignment="1">
      <alignment horizontal="left" vertical="center" wrapText="1" indent="4"/>
    </xf>
    <xf numFmtId="0" fontId="4" fillId="0" borderId="0" xfId="0" applyFont="1" applyBorder="1" applyAlignment="1">
      <alignment horizontal="right" vertical="center"/>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193" fontId="10" fillId="0" borderId="2" xfId="0" applyNumberFormat="1" applyFont="1" applyBorder="1" applyAlignment="1" applyProtection="1">
      <alignment horizontal="right" vertical="center" wrapText="1"/>
      <protection locked="0"/>
    </xf>
    <xf numFmtId="193" fontId="10" fillId="0" borderId="13" xfId="0" applyNumberFormat="1" applyFont="1" applyBorder="1" applyAlignment="1" applyProtection="1">
      <alignment horizontal="right" vertical="center" wrapText="1"/>
      <protection locked="0"/>
    </xf>
    <xf numFmtId="0" fontId="9" fillId="0" borderId="17" xfId="0" applyFont="1" applyBorder="1" applyAlignment="1">
      <alignment horizontal="right" vertical="center" wrapText="1"/>
    </xf>
    <xf numFmtId="193" fontId="9" fillId="0" borderId="6" xfId="0" applyNumberFormat="1" applyFont="1" applyBorder="1" applyAlignment="1" applyProtection="1">
      <alignment horizontal="right" vertical="center" wrapText="1"/>
      <protection locked="0"/>
    </xf>
    <xf numFmtId="193" fontId="9" fillId="0" borderId="2" xfId="0" applyNumberFormat="1" applyFont="1" applyBorder="1" applyAlignment="1" applyProtection="1">
      <alignment horizontal="right" vertical="center" wrapText="1"/>
      <protection locked="0"/>
    </xf>
    <xf numFmtId="193" fontId="9" fillId="0" borderId="13" xfId="0" applyNumberFormat="1" applyFont="1" applyBorder="1" applyAlignment="1" applyProtection="1">
      <alignment horizontal="right" vertical="center" wrapText="1"/>
      <protection locked="0"/>
    </xf>
    <xf numFmtId="0" fontId="9" fillId="0" borderId="6"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vertical="center"/>
    </xf>
    <xf numFmtId="169" fontId="13" fillId="36" borderId="2" xfId="15" applyBorder="1"/>
    <xf numFmtId="169" fontId="13" fillId="36" borderId="13" xfId="15" applyBorder="1"/>
    <xf numFmtId="193" fontId="10" fillId="0" borderId="6" xfId="0" applyNumberFormat="1" applyFont="1" applyBorder="1" applyAlignment="1" applyProtection="1">
      <alignment horizontal="right" vertical="center" wrapText="1"/>
      <protection locked="0"/>
    </xf>
    <xf numFmtId="0" fontId="7" fillId="0" borderId="0" xfId="12" applyAlignment="1" applyProtection="1">
      <alignment vertical="center"/>
    </xf>
    <xf numFmtId="0" fontId="0" fillId="0" borderId="0" xfId="0" applyFill="1" applyBorder="1" applyAlignment="1">
      <alignment horizontal="left"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104" fillId="0" borderId="0" xfId="0" applyFont="1" applyAlignment="1">
      <alignment horizontal="right" vertical="center"/>
    </xf>
    <xf numFmtId="0" fontId="107" fillId="0" borderId="0" xfId="0" applyFont="1" applyAlignment="1">
      <alignment horizontal="center" vertical="center"/>
    </xf>
    <xf numFmtId="0" fontId="3" fillId="0" borderId="12" xfId="0" applyFont="1" applyBorder="1" applyAlignment="1" applyProtection="1">
      <alignment vertical="center" wrapText="1"/>
      <protection locked="0"/>
    </xf>
    <xf numFmtId="0" fontId="100" fillId="0" borderId="13" xfId="0" applyFont="1" applyFill="1" applyBorder="1" applyAlignment="1">
      <alignment horizontal="center" vertical="center"/>
    </xf>
    <xf numFmtId="0" fontId="92" fillId="0" borderId="12" xfId="0" applyFont="1" applyBorder="1" applyAlignment="1">
      <alignment vertical="center"/>
    </xf>
    <xf numFmtId="0" fontId="3" fillId="0" borderId="13" xfId="0" applyFont="1" applyBorder="1" applyAlignment="1">
      <alignment horizontal="left"/>
    </xf>
    <xf numFmtId="0" fontId="92" fillId="0" borderId="14" xfId="0" applyFont="1" applyBorder="1" applyAlignment="1">
      <alignment vertical="center"/>
    </xf>
    <xf numFmtId="0" fontId="100" fillId="0" borderId="15" xfId="0"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horizontal="left"/>
    </xf>
    <xf numFmtId="193" fontId="6" fillId="0" borderId="0" xfId="8" applyNumberFormat="1" applyFont="1" applyFill="1" applyBorder="1" applyAlignment="1" applyProtection="1"/>
    <xf numFmtId="0" fontId="96" fillId="0" borderId="48" xfId="20955" applyFont="1" applyFill="1" applyBorder="1" applyAlignment="1" applyProtection="1"/>
    <xf numFmtId="0" fontId="3" fillId="0" borderId="10" xfId="0" applyFont="1" applyBorder="1" applyAlignment="1">
      <alignment horizontal="center" wrapText="1"/>
    </xf>
    <xf numFmtId="0" fontId="3" fillId="0" borderId="10" xfId="0" applyFont="1" applyBorder="1" applyAlignment="1">
      <alignment horizontal="center" vertical="center" wrapText="1"/>
    </xf>
    <xf numFmtId="164" fontId="2" fillId="0" borderId="2" xfId="7" applyNumberFormat="1" applyFont="1" applyFill="1" applyBorder="1" applyProtection="1">
      <protection locked="0"/>
    </xf>
    <xf numFmtId="193" fontId="108" fillId="0" borderId="2" xfId="0" applyNumberFormat="1" applyFont="1" applyBorder="1" applyAlignment="1" applyProtection="1">
      <alignment horizontal="center" vertical="center"/>
      <protection locked="0"/>
    </xf>
    <xf numFmtId="193" fontId="108" fillId="0" borderId="6" xfId="0" applyNumberFormat="1" applyFont="1" applyBorder="1" applyAlignment="1" applyProtection="1">
      <alignment horizontal="center" vertical="center"/>
      <protection locked="0"/>
    </xf>
    <xf numFmtId="193" fontId="108" fillId="0" borderId="3" xfId="0" applyNumberFormat="1" applyFont="1" applyBorder="1" applyAlignment="1" applyProtection="1">
      <alignment horizontal="center" vertical="center"/>
      <protection locked="0"/>
    </xf>
    <xf numFmtId="193" fontId="108" fillId="0" borderId="49" xfId="0" applyNumberFormat="1" applyFont="1" applyBorder="1" applyAlignment="1" applyProtection="1">
      <alignment horizontal="center" vertical="center"/>
      <protection locked="0"/>
    </xf>
    <xf numFmtId="193" fontId="3" fillId="0" borderId="2" xfId="0" applyNumberFormat="1" applyFont="1" applyBorder="1" applyAlignment="1" applyProtection="1">
      <alignment horizontal="center" vertical="center"/>
      <protection locked="0"/>
    </xf>
    <xf numFmtId="193" fontId="3" fillId="2" borderId="2" xfId="0" applyNumberFormat="1" applyFont="1" applyFill="1" applyBorder="1" applyAlignment="1" applyProtection="1">
      <alignment horizontal="center" vertical="center"/>
      <protection locked="0"/>
    </xf>
    <xf numFmtId="193" fontId="10" fillId="0" borderId="2" xfId="0" applyNumberFormat="1" applyFont="1" applyBorder="1" applyAlignment="1" applyProtection="1">
      <alignment horizontal="right" vertical="center" wrapText="1"/>
      <protection locked="0"/>
    </xf>
    <xf numFmtId="193" fontId="9" fillId="0" borderId="6" xfId="0" applyNumberFormat="1" applyFont="1" applyBorder="1" applyAlignment="1" applyProtection="1">
      <alignment horizontal="right" vertical="center" wrapText="1"/>
      <protection locked="0"/>
    </xf>
    <xf numFmtId="193" fontId="96" fillId="0" borderId="2" xfId="0" applyNumberFormat="1" applyFont="1" applyBorder="1" applyAlignment="1" applyProtection="1">
      <alignment horizontal="center" vertical="center"/>
      <protection locked="0"/>
    </xf>
    <xf numFmtId="193" fontId="10" fillId="0" borderId="6" xfId="0" applyNumberFormat="1" applyFont="1" applyBorder="1" applyAlignment="1" applyProtection="1">
      <alignment horizontal="right" vertical="center" wrapText="1"/>
      <protection locked="0"/>
    </xf>
    <xf numFmtId="193" fontId="3" fillId="0" borderId="0" xfId="0" applyNumberFormat="1" applyFont="1" applyAlignment="1">
      <alignment horizontal="center" vertical="center"/>
    </xf>
    <xf numFmtId="3" fontId="4" fillId="0" borderId="2" xfId="0" applyNumberFormat="1" applyFont="1" applyFill="1" applyBorder="1" applyAlignment="1">
      <alignment horizontal="right" vertical="center" wrapText="1"/>
    </xf>
    <xf numFmtId="0" fontId="3" fillId="0" borderId="10" xfId="0" applyFont="1" applyBorder="1" applyAlignment="1">
      <alignment horizontal="right" wrapText="1"/>
    </xf>
    <xf numFmtId="193" fontId="91" fillId="35" borderId="15" xfId="0" applyNumberFormat="1" applyFont="1" applyFill="1" applyBorder="1" applyAlignment="1">
      <alignment horizontal="right" vertical="center" wrapText="1"/>
    </xf>
    <xf numFmtId="0" fontId="3" fillId="0" borderId="0" xfId="0" applyFont="1" applyBorder="1" applyAlignment="1">
      <alignment horizontal="right" wrapText="1"/>
    </xf>
    <xf numFmtId="193" fontId="3" fillId="0" borderId="2" xfId="0" applyNumberFormat="1" applyFont="1" applyBorder="1" applyAlignment="1" applyProtection="1">
      <alignment horizontal="left" vertical="center" wrapText="1"/>
      <protection locked="0"/>
    </xf>
    <xf numFmtId="193" fontId="6" fillId="0" borderId="0" xfId="8" applyNumberFormat="1" applyFont="1" applyFill="1" applyBorder="1" applyAlignment="1" applyProtection="1">
      <alignment horizontal="right" wrapText="1"/>
    </xf>
    <xf numFmtId="0" fontId="3" fillId="0" borderId="10" xfId="0" applyFont="1" applyBorder="1" applyAlignment="1">
      <alignment horizontal="center"/>
    </xf>
    <xf numFmtId="3" fontId="98" fillId="0" borderId="2" xfId="0" applyNumberFormat="1" applyFont="1" applyBorder="1" applyAlignment="1">
      <alignment horizontal="right" vertical="center"/>
    </xf>
    <xf numFmtId="3" fontId="98" fillId="0" borderId="15" xfId="0" applyNumberFormat="1" applyFont="1" applyBorder="1" applyAlignment="1">
      <alignment horizontal="right" vertical="center"/>
    </xf>
    <xf numFmtId="0" fontId="3" fillId="0" borderId="0" xfId="0" applyFont="1" applyBorder="1" applyAlignment="1">
      <alignment horizontal="center"/>
    </xf>
    <xf numFmtId="0" fontId="3" fillId="0" borderId="2" xfId="0" applyFont="1" applyBorder="1" applyAlignment="1">
      <alignment horizontal="center" vertical="center" wrapText="1"/>
    </xf>
    <xf numFmtId="0" fontId="3" fillId="0" borderId="13" xfId="0" applyFont="1" applyBorder="1" applyAlignment="1">
      <alignment horizontal="center" vertical="center"/>
    </xf>
    <xf numFmtId="0" fontId="3" fillId="2" borderId="2" xfId="0" applyFont="1" applyFill="1" applyBorder="1" applyAlignment="1">
      <alignment horizontal="center" vertical="center"/>
    </xf>
    <xf numFmtId="193" fontId="97" fillId="0" borderId="0" xfId="8" applyNumberFormat="1" applyFont="1" applyFill="1" applyBorder="1" applyAlignment="1" applyProtection="1">
      <alignment horizontal="left"/>
    </xf>
    <xf numFmtId="193" fontId="91" fillId="35" borderId="13" xfId="0" applyNumberFormat="1" applyFont="1" applyFill="1" applyBorder="1" applyAlignment="1">
      <alignment horizontal="right" vertical="center"/>
    </xf>
    <xf numFmtId="193" fontId="3" fillId="0" borderId="2" xfId="0" applyNumberFormat="1" applyFont="1" applyBorder="1" applyAlignment="1" applyProtection="1">
      <alignment vertical="center"/>
      <protection locked="0"/>
    </xf>
    <xf numFmtId="193" fontId="3" fillId="0" borderId="2" xfId="0" applyNumberFormat="1" applyFont="1" applyFill="1" applyBorder="1" applyAlignment="1" applyProtection="1">
      <alignment horizontal="left" wrapText="1"/>
      <protection locked="0"/>
    </xf>
    <xf numFmtId="193" fontId="3" fillId="0" borderId="2" xfId="0" applyNumberFormat="1" applyFont="1" applyBorder="1" applyAlignment="1" applyProtection="1">
      <alignment horizontal="left" wrapText="1"/>
      <protection locked="0"/>
    </xf>
    <xf numFmtId="0" fontId="3" fillId="0" borderId="10"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xf>
    <xf numFmtId="193" fontId="3" fillId="0" borderId="2" xfId="0" applyNumberFormat="1" applyFont="1" applyFill="1" applyBorder="1" applyAlignment="1" applyProtection="1">
      <alignment horizontal="left" vertical="center" wrapText="1"/>
      <protection locked="0"/>
    </xf>
    <xf numFmtId="164" fontId="3" fillId="35" borderId="2" xfId="20957" applyNumberFormat="1" applyFont="1" applyFill="1" applyBorder="1" applyAlignment="1">
      <alignment horizontal="center" vertical="center"/>
    </xf>
    <xf numFmtId="164" fontId="3" fillId="35" borderId="13" xfId="20957" applyNumberFormat="1" applyFont="1" applyFill="1" applyBorder="1" applyAlignment="1">
      <alignment horizontal="center" vertical="center"/>
    </xf>
    <xf numFmtId="0" fontId="3" fillId="0" borderId="4" xfId="0" applyFont="1" applyBorder="1" applyAlignment="1">
      <alignment vertical="center"/>
    </xf>
    <xf numFmtId="0" fontId="3" fillId="0" borderId="66" xfId="0" applyFont="1" applyBorder="1" applyAlignment="1">
      <alignment vertical="center"/>
    </xf>
    <xf numFmtId="0" fontId="3" fillId="2" borderId="4" xfId="0" applyFont="1" applyFill="1" applyBorder="1" applyAlignment="1">
      <alignment vertical="center"/>
    </xf>
    <xf numFmtId="0" fontId="3" fillId="2" borderId="6" xfId="0" applyFont="1" applyFill="1" applyBorder="1" applyAlignment="1">
      <alignment vertical="center"/>
    </xf>
    <xf numFmtId="0" fontId="3" fillId="0" borderId="2" xfId="0" applyFont="1" applyBorder="1" applyProtection="1">
      <protection locked="0"/>
    </xf>
    <xf numFmtId="193" fontId="3" fillId="0" borderId="12" xfId="0" applyNumberFormat="1" applyFont="1" applyBorder="1" applyAlignment="1" applyProtection="1">
      <alignment vertical="center"/>
      <protection locked="0"/>
    </xf>
    <xf numFmtId="0" fontId="3" fillId="0" borderId="11" xfId="0" applyFont="1" applyFill="1" applyBorder="1" applyAlignment="1">
      <alignment horizontal="center" vertical="center" wrapText="1"/>
    </xf>
    <xf numFmtId="193" fontId="3" fillId="0" borderId="0" xfId="0" applyNumberFormat="1" applyFont="1"/>
    <xf numFmtId="193" fontId="10" fillId="0" borderId="0" xfId="0" applyNumberFormat="1" applyFont="1" applyAlignment="1">
      <alignment horizontal="left"/>
    </xf>
    <xf numFmtId="193" fontId="91" fillId="0" borderId="2" xfId="0" applyNumberFormat="1" applyFont="1" applyBorder="1" applyAlignment="1" applyProtection="1">
      <alignment horizontal="right" vertical="center" wrapText="1"/>
      <protection locked="0"/>
    </xf>
    <xf numFmtId="37" fontId="3" fillId="0" borderId="2" xfId="0" applyNumberFormat="1" applyFont="1" applyBorder="1" applyAlignment="1" applyProtection="1">
      <alignment wrapText="1"/>
      <protection locked="0"/>
    </xf>
    <xf numFmtId="193" fontId="3" fillId="0" borderId="2" xfId="0" applyNumberFormat="1" applyFont="1" applyBorder="1" applyAlignment="1" applyProtection="1">
      <alignment vertical="center"/>
      <protection locked="0"/>
    </xf>
    <xf numFmtId="193" fontId="3" fillId="0" borderId="2" xfId="0" applyNumberFormat="1" applyFont="1" applyBorder="1" applyAlignment="1" applyProtection="1">
      <alignment horizontal="left" wrapText="1"/>
      <protection locked="0"/>
    </xf>
    <xf numFmtId="193" fontId="3" fillId="0" borderId="2" xfId="0" applyNumberFormat="1" applyFont="1" applyFill="1" applyBorder="1" applyAlignment="1" applyProtection="1">
      <alignment horizontal="left" wrapText="1"/>
      <protection locked="0"/>
    </xf>
    <xf numFmtId="0" fontId="104" fillId="0" borderId="0" xfId="0" applyFont="1" applyBorder="1" applyAlignment="1">
      <alignment horizontal="left" vertical="center" wrapText="1"/>
    </xf>
    <xf numFmtId="0" fontId="104" fillId="0" borderId="0" xfId="0" applyFont="1" applyFill="1" applyBorder="1" applyAlignment="1">
      <alignment horizontal="left" vertical="center" wrapText="1"/>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0"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2" xfId="0" applyFont="1" applyFill="1" applyBorder="1" applyAlignment="1">
      <alignment horizontal="right" vertical="center" wrapText="1"/>
    </xf>
    <xf numFmtId="0" fontId="3" fillId="0" borderId="12" xfId="0" applyFont="1" applyFill="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0" xfId="0" applyFont="1" applyBorder="1" applyAlignment="1">
      <alignment horizontal="center"/>
    </xf>
    <xf numFmtId="0" fontId="3" fillId="0" borderId="42"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0" xfId="0" applyFont="1" applyBorder="1" applyAlignment="1">
      <alignment horizontal="left"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9" xfId="8" applyFont="1" applyFill="1" applyBorder="1" applyAlignment="1" applyProtection="1">
      <alignment horizontal="center"/>
    </xf>
    <xf numFmtId="0" fontId="6" fillId="0" borderId="12" xfId="8" applyFont="1" applyFill="1" applyBorder="1" applyAlignment="1" applyProtection="1">
      <alignment horizontal="center"/>
    </xf>
    <xf numFmtId="193" fontId="3" fillId="3" borderId="7" xfId="0" applyNumberFormat="1" applyFont="1" applyFill="1" applyBorder="1" applyAlignment="1">
      <alignment horizontal="center"/>
    </xf>
    <xf numFmtId="193" fontId="3" fillId="3" borderId="18" xfId="0" applyNumberFormat="1" applyFont="1" applyFill="1" applyBorder="1" applyAlignment="1">
      <alignment horizontal="center"/>
    </xf>
    <xf numFmtId="193" fontId="3" fillId="3" borderId="39" xfId="0" applyNumberFormat="1" applyFont="1" applyFill="1" applyBorder="1" applyAlignment="1">
      <alignment horizontal="center"/>
    </xf>
    <xf numFmtId="193" fontId="3" fillId="3" borderId="42" xfId="0" applyNumberFormat="1" applyFont="1" applyFill="1" applyBorder="1" applyAlignment="1">
      <alignment horizontal="center"/>
    </xf>
    <xf numFmtId="193" fontId="3" fillId="3" borderId="38" xfId="0" applyNumberFormat="1" applyFont="1" applyFill="1" applyBorder="1" applyAlignment="1">
      <alignment horizontal="center"/>
    </xf>
    <xf numFmtId="193" fontId="3" fillId="3" borderId="44"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xf>
  </cellXfs>
  <cellStyles count="23088">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2 2" xfId="22404"/>
    <cellStyle name="Calculation 2 10 2 3" xfId="22487"/>
    <cellStyle name="Calculation 2 10 2 4" xfId="22573"/>
    <cellStyle name="Calculation 2 10 2 5" xfId="22659"/>
    <cellStyle name="Calculation 2 10 2 6" xfId="23086"/>
    <cellStyle name="Calculation 2 10 3" xfId="719"/>
    <cellStyle name="Calculation 2 10 3 2" xfId="22403"/>
    <cellStyle name="Calculation 2 10 3 3" xfId="22486"/>
    <cellStyle name="Calculation 2 10 3 4" xfId="22572"/>
    <cellStyle name="Calculation 2 10 3 5" xfId="22658"/>
    <cellStyle name="Calculation 2 10 3 6" xfId="23085"/>
    <cellStyle name="Calculation 2 10 4" xfId="720"/>
    <cellStyle name="Calculation 2 10 4 2" xfId="22402"/>
    <cellStyle name="Calculation 2 10 4 3" xfId="22485"/>
    <cellStyle name="Calculation 2 10 4 4" xfId="22571"/>
    <cellStyle name="Calculation 2 10 4 5" xfId="22657"/>
    <cellStyle name="Calculation 2 10 4 6" xfId="23084"/>
    <cellStyle name="Calculation 2 10 5" xfId="721"/>
    <cellStyle name="Calculation 2 10 5 2" xfId="22401"/>
    <cellStyle name="Calculation 2 10 5 3" xfId="22484"/>
    <cellStyle name="Calculation 2 10 5 4" xfId="22570"/>
    <cellStyle name="Calculation 2 10 5 5" xfId="22656"/>
    <cellStyle name="Calculation 2 10 5 6" xfId="23083"/>
    <cellStyle name="Calculation 2 11" xfId="722"/>
    <cellStyle name="Calculation 2 11 10" xfId="23082"/>
    <cellStyle name="Calculation 2 11 2" xfId="723"/>
    <cellStyle name="Calculation 2 11 2 2" xfId="22399"/>
    <cellStyle name="Calculation 2 11 2 3" xfId="22482"/>
    <cellStyle name="Calculation 2 11 2 4" xfId="22568"/>
    <cellStyle name="Calculation 2 11 2 5" xfId="22654"/>
    <cellStyle name="Calculation 2 11 2 6" xfId="23081"/>
    <cellStyle name="Calculation 2 11 3" xfId="724"/>
    <cellStyle name="Calculation 2 11 3 2" xfId="22398"/>
    <cellStyle name="Calculation 2 11 3 3" xfId="22481"/>
    <cellStyle name="Calculation 2 11 3 4" xfId="22567"/>
    <cellStyle name="Calculation 2 11 3 5" xfId="22653"/>
    <cellStyle name="Calculation 2 11 3 6" xfId="23080"/>
    <cellStyle name="Calculation 2 11 4" xfId="725"/>
    <cellStyle name="Calculation 2 11 4 2" xfId="22397"/>
    <cellStyle name="Calculation 2 11 4 3" xfId="22480"/>
    <cellStyle name="Calculation 2 11 4 4" xfId="22566"/>
    <cellStyle name="Calculation 2 11 4 5" xfId="22652"/>
    <cellStyle name="Calculation 2 11 4 6" xfId="23079"/>
    <cellStyle name="Calculation 2 11 5" xfId="726"/>
    <cellStyle name="Calculation 2 11 5 2" xfId="22396"/>
    <cellStyle name="Calculation 2 11 5 3" xfId="22479"/>
    <cellStyle name="Calculation 2 11 5 4" xfId="22565"/>
    <cellStyle name="Calculation 2 11 5 5" xfId="22651"/>
    <cellStyle name="Calculation 2 11 5 6" xfId="23078"/>
    <cellStyle name="Calculation 2 11 6" xfId="22400"/>
    <cellStyle name="Calculation 2 11 7" xfId="22483"/>
    <cellStyle name="Calculation 2 11 8" xfId="22569"/>
    <cellStyle name="Calculation 2 11 9" xfId="22655"/>
    <cellStyle name="Calculation 2 12" xfId="727"/>
    <cellStyle name="Calculation 2 12 10" xfId="23077"/>
    <cellStyle name="Calculation 2 12 2" xfId="728"/>
    <cellStyle name="Calculation 2 12 2 2" xfId="22394"/>
    <cellStyle name="Calculation 2 12 2 3" xfId="22477"/>
    <cellStyle name="Calculation 2 12 2 4" xfId="22563"/>
    <cellStyle name="Calculation 2 12 2 5" xfId="22649"/>
    <cellStyle name="Calculation 2 12 2 6" xfId="23076"/>
    <cellStyle name="Calculation 2 12 3" xfId="729"/>
    <cellStyle name="Calculation 2 12 3 2" xfId="22393"/>
    <cellStyle name="Calculation 2 12 3 3" xfId="22476"/>
    <cellStyle name="Calculation 2 12 3 4" xfId="22562"/>
    <cellStyle name="Calculation 2 12 3 5" xfId="22648"/>
    <cellStyle name="Calculation 2 12 3 6" xfId="23075"/>
    <cellStyle name="Calculation 2 12 4" xfId="730"/>
    <cellStyle name="Calculation 2 12 4 2" xfId="22392"/>
    <cellStyle name="Calculation 2 12 4 3" xfId="22475"/>
    <cellStyle name="Calculation 2 12 4 4" xfId="22561"/>
    <cellStyle name="Calculation 2 12 4 5" xfId="22647"/>
    <cellStyle name="Calculation 2 12 4 6" xfId="23074"/>
    <cellStyle name="Calculation 2 12 5" xfId="731"/>
    <cellStyle name="Calculation 2 12 5 2" xfId="22391"/>
    <cellStyle name="Calculation 2 12 5 3" xfId="22474"/>
    <cellStyle name="Calculation 2 12 5 4" xfId="22560"/>
    <cellStyle name="Calculation 2 12 5 5" xfId="22646"/>
    <cellStyle name="Calculation 2 12 5 6" xfId="23073"/>
    <cellStyle name="Calculation 2 12 6" xfId="22395"/>
    <cellStyle name="Calculation 2 12 7" xfId="22478"/>
    <cellStyle name="Calculation 2 12 8" xfId="22564"/>
    <cellStyle name="Calculation 2 12 9" xfId="22650"/>
    <cellStyle name="Calculation 2 13" xfId="732"/>
    <cellStyle name="Calculation 2 13 2" xfId="733"/>
    <cellStyle name="Calculation 2 13 2 2" xfId="22389"/>
    <cellStyle name="Calculation 2 13 2 3" xfId="22473"/>
    <cellStyle name="Calculation 2 13 2 4" xfId="20960"/>
    <cellStyle name="Calculation 2 13 2 5" xfId="20961"/>
    <cellStyle name="Calculation 2 13 2 6" xfId="23071"/>
    <cellStyle name="Calculation 2 13 3" xfId="734"/>
    <cellStyle name="Calculation 2 13 3 2" xfId="22388"/>
    <cellStyle name="Calculation 2 13 3 3" xfId="22472"/>
    <cellStyle name="Calculation 2 13 3 4" xfId="22558"/>
    <cellStyle name="Calculation 2 13 3 5" xfId="22644"/>
    <cellStyle name="Calculation 2 13 3 6" xfId="23070"/>
    <cellStyle name="Calculation 2 13 4" xfId="735"/>
    <cellStyle name="Calculation 2 13 4 2" xfId="22387"/>
    <cellStyle name="Calculation 2 13 4 3" xfId="22471"/>
    <cellStyle name="Calculation 2 13 4 4" xfId="22557"/>
    <cellStyle name="Calculation 2 13 4 5" xfId="22643"/>
    <cellStyle name="Calculation 2 13 4 6" xfId="23069"/>
    <cellStyle name="Calculation 2 13 5" xfId="22390"/>
    <cellStyle name="Calculation 2 13 6" xfId="20959"/>
    <cellStyle name="Calculation 2 13 7" xfId="22559"/>
    <cellStyle name="Calculation 2 13 8" xfId="22645"/>
    <cellStyle name="Calculation 2 13 9" xfId="23072"/>
    <cellStyle name="Calculation 2 14" xfId="736"/>
    <cellStyle name="Calculation 2 14 2" xfId="22386"/>
    <cellStyle name="Calculation 2 14 3" xfId="22470"/>
    <cellStyle name="Calculation 2 14 4" xfId="22556"/>
    <cellStyle name="Calculation 2 14 5" xfId="22642"/>
    <cellStyle name="Calculation 2 14 6" xfId="23068"/>
    <cellStyle name="Calculation 2 15" xfId="737"/>
    <cellStyle name="Calculation 2 15 2" xfId="22385"/>
    <cellStyle name="Calculation 2 15 3" xfId="22469"/>
    <cellStyle name="Calculation 2 15 4" xfId="22555"/>
    <cellStyle name="Calculation 2 15 5" xfId="22641"/>
    <cellStyle name="Calculation 2 15 6" xfId="23067"/>
    <cellStyle name="Calculation 2 16" xfId="738"/>
    <cellStyle name="Calculation 2 16 2" xfId="22384"/>
    <cellStyle name="Calculation 2 16 3" xfId="22468"/>
    <cellStyle name="Calculation 2 16 4" xfId="22554"/>
    <cellStyle name="Calculation 2 16 5" xfId="22640"/>
    <cellStyle name="Calculation 2 16 6" xfId="23066"/>
    <cellStyle name="Calculation 2 17" xfId="22405"/>
    <cellStyle name="Calculation 2 18" xfId="22488"/>
    <cellStyle name="Calculation 2 19" xfId="22574"/>
    <cellStyle name="Calculation 2 2" xfId="739"/>
    <cellStyle name="Calculation 2 2 10" xfId="22383"/>
    <cellStyle name="Calculation 2 2 11" xfId="22467"/>
    <cellStyle name="Calculation 2 2 12" xfId="22553"/>
    <cellStyle name="Calculation 2 2 13" xfId="22639"/>
    <cellStyle name="Calculation 2 2 14" xfId="23065"/>
    <cellStyle name="Calculation 2 2 2" xfId="740"/>
    <cellStyle name="Calculation 2 2 2 2" xfId="741"/>
    <cellStyle name="Calculation 2 2 2 2 2" xfId="22381"/>
    <cellStyle name="Calculation 2 2 2 2 3" xfId="22465"/>
    <cellStyle name="Calculation 2 2 2 2 4" xfId="22551"/>
    <cellStyle name="Calculation 2 2 2 2 5" xfId="22637"/>
    <cellStyle name="Calculation 2 2 2 2 6" xfId="23063"/>
    <cellStyle name="Calculation 2 2 2 3" xfId="742"/>
    <cellStyle name="Calculation 2 2 2 3 2" xfId="22380"/>
    <cellStyle name="Calculation 2 2 2 3 3" xfId="22464"/>
    <cellStyle name="Calculation 2 2 2 3 4" xfId="22550"/>
    <cellStyle name="Calculation 2 2 2 3 5" xfId="22636"/>
    <cellStyle name="Calculation 2 2 2 3 6" xfId="23062"/>
    <cellStyle name="Calculation 2 2 2 4" xfId="743"/>
    <cellStyle name="Calculation 2 2 2 4 2" xfId="22379"/>
    <cellStyle name="Calculation 2 2 2 4 3" xfId="22463"/>
    <cellStyle name="Calculation 2 2 2 4 4" xfId="22549"/>
    <cellStyle name="Calculation 2 2 2 4 5" xfId="22635"/>
    <cellStyle name="Calculation 2 2 2 4 6" xfId="23061"/>
    <cellStyle name="Calculation 2 2 2 5" xfId="22382"/>
    <cellStyle name="Calculation 2 2 2 6" xfId="22466"/>
    <cellStyle name="Calculation 2 2 2 7" xfId="22552"/>
    <cellStyle name="Calculation 2 2 2 8" xfId="22638"/>
    <cellStyle name="Calculation 2 2 2 9" xfId="23064"/>
    <cellStyle name="Calculation 2 2 3" xfId="744"/>
    <cellStyle name="Calculation 2 2 3 2" xfId="745"/>
    <cellStyle name="Calculation 2 2 3 2 2" xfId="22377"/>
    <cellStyle name="Calculation 2 2 3 2 3" xfId="22461"/>
    <cellStyle name="Calculation 2 2 3 2 4" xfId="22547"/>
    <cellStyle name="Calculation 2 2 3 2 5" xfId="22633"/>
    <cellStyle name="Calculation 2 2 3 2 6" xfId="23059"/>
    <cellStyle name="Calculation 2 2 3 3" xfId="746"/>
    <cellStyle name="Calculation 2 2 3 3 2" xfId="22376"/>
    <cellStyle name="Calculation 2 2 3 3 3" xfId="22460"/>
    <cellStyle name="Calculation 2 2 3 3 4" xfId="22546"/>
    <cellStyle name="Calculation 2 2 3 3 5" xfId="22632"/>
    <cellStyle name="Calculation 2 2 3 3 6" xfId="23058"/>
    <cellStyle name="Calculation 2 2 3 4" xfId="747"/>
    <cellStyle name="Calculation 2 2 3 4 2" xfId="22375"/>
    <cellStyle name="Calculation 2 2 3 4 3" xfId="22459"/>
    <cellStyle name="Calculation 2 2 3 4 4" xfId="22545"/>
    <cellStyle name="Calculation 2 2 3 4 5" xfId="22631"/>
    <cellStyle name="Calculation 2 2 3 4 6" xfId="23057"/>
    <cellStyle name="Calculation 2 2 3 5" xfId="22378"/>
    <cellStyle name="Calculation 2 2 3 6" xfId="22462"/>
    <cellStyle name="Calculation 2 2 3 7" xfId="22548"/>
    <cellStyle name="Calculation 2 2 3 8" xfId="22634"/>
    <cellStyle name="Calculation 2 2 3 9" xfId="23060"/>
    <cellStyle name="Calculation 2 2 4" xfId="748"/>
    <cellStyle name="Calculation 2 2 4 2" xfId="749"/>
    <cellStyle name="Calculation 2 2 4 2 2" xfId="22373"/>
    <cellStyle name="Calculation 2 2 4 2 3" xfId="22457"/>
    <cellStyle name="Calculation 2 2 4 2 4" xfId="22543"/>
    <cellStyle name="Calculation 2 2 4 2 5" xfId="22629"/>
    <cellStyle name="Calculation 2 2 4 2 6" xfId="23055"/>
    <cellStyle name="Calculation 2 2 4 3" xfId="750"/>
    <cellStyle name="Calculation 2 2 4 3 2" xfId="22372"/>
    <cellStyle name="Calculation 2 2 4 3 3" xfId="22456"/>
    <cellStyle name="Calculation 2 2 4 3 4" xfId="22542"/>
    <cellStyle name="Calculation 2 2 4 3 5" xfId="22628"/>
    <cellStyle name="Calculation 2 2 4 3 6" xfId="23054"/>
    <cellStyle name="Calculation 2 2 4 4" xfId="751"/>
    <cellStyle name="Calculation 2 2 4 4 2" xfId="22371"/>
    <cellStyle name="Calculation 2 2 4 4 3" xfId="22455"/>
    <cellStyle name="Calculation 2 2 4 4 4" xfId="22541"/>
    <cellStyle name="Calculation 2 2 4 4 5" xfId="22627"/>
    <cellStyle name="Calculation 2 2 4 4 6" xfId="23053"/>
    <cellStyle name="Calculation 2 2 4 5" xfId="22374"/>
    <cellStyle name="Calculation 2 2 4 6" xfId="22458"/>
    <cellStyle name="Calculation 2 2 4 7" xfId="22544"/>
    <cellStyle name="Calculation 2 2 4 8" xfId="22630"/>
    <cellStyle name="Calculation 2 2 4 9" xfId="23056"/>
    <cellStyle name="Calculation 2 2 5" xfId="752"/>
    <cellStyle name="Calculation 2 2 5 2" xfId="753"/>
    <cellStyle name="Calculation 2 2 5 2 2" xfId="22369"/>
    <cellStyle name="Calculation 2 2 5 2 3" xfId="22453"/>
    <cellStyle name="Calculation 2 2 5 2 4" xfId="22539"/>
    <cellStyle name="Calculation 2 2 5 2 5" xfId="22625"/>
    <cellStyle name="Calculation 2 2 5 2 6" xfId="23051"/>
    <cellStyle name="Calculation 2 2 5 3" xfId="754"/>
    <cellStyle name="Calculation 2 2 5 3 2" xfId="22368"/>
    <cellStyle name="Calculation 2 2 5 3 3" xfId="22452"/>
    <cellStyle name="Calculation 2 2 5 3 4" xfId="22538"/>
    <cellStyle name="Calculation 2 2 5 3 5" xfId="22624"/>
    <cellStyle name="Calculation 2 2 5 3 6" xfId="23050"/>
    <cellStyle name="Calculation 2 2 5 4" xfId="755"/>
    <cellStyle name="Calculation 2 2 5 4 2" xfId="22367"/>
    <cellStyle name="Calculation 2 2 5 4 3" xfId="22451"/>
    <cellStyle name="Calculation 2 2 5 4 4" xfId="22537"/>
    <cellStyle name="Calculation 2 2 5 4 5" xfId="22623"/>
    <cellStyle name="Calculation 2 2 5 4 6" xfId="23049"/>
    <cellStyle name="Calculation 2 2 5 5" xfId="22370"/>
    <cellStyle name="Calculation 2 2 5 6" xfId="22454"/>
    <cellStyle name="Calculation 2 2 5 7" xfId="22540"/>
    <cellStyle name="Calculation 2 2 5 8" xfId="22626"/>
    <cellStyle name="Calculation 2 2 5 9" xfId="23052"/>
    <cellStyle name="Calculation 2 2 6" xfId="756"/>
    <cellStyle name="Calculation 2 2 6 2" xfId="22366"/>
    <cellStyle name="Calculation 2 2 6 3" xfId="22450"/>
    <cellStyle name="Calculation 2 2 6 4" xfId="22536"/>
    <cellStyle name="Calculation 2 2 6 5" xfId="22622"/>
    <cellStyle name="Calculation 2 2 6 6" xfId="23048"/>
    <cellStyle name="Calculation 2 2 7" xfId="757"/>
    <cellStyle name="Calculation 2 2 7 2" xfId="22365"/>
    <cellStyle name="Calculation 2 2 7 3" xfId="22449"/>
    <cellStyle name="Calculation 2 2 7 4" xfId="22535"/>
    <cellStyle name="Calculation 2 2 7 5" xfId="22621"/>
    <cellStyle name="Calculation 2 2 7 6" xfId="23047"/>
    <cellStyle name="Calculation 2 2 8" xfId="758"/>
    <cellStyle name="Calculation 2 2 8 2" xfId="22364"/>
    <cellStyle name="Calculation 2 2 8 3" xfId="22448"/>
    <cellStyle name="Calculation 2 2 8 4" xfId="22534"/>
    <cellStyle name="Calculation 2 2 8 5" xfId="22620"/>
    <cellStyle name="Calculation 2 2 8 6" xfId="23046"/>
    <cellStyle name="Calculation 2 2 9" xfId="759"/>
    <cellStyle name="Calculation 2 2 9 2" xfId="22363"/>
    <cellStyle name="Calculation 2 2 9 3" xfId="22447"/>
    <cellStyle name="Calculation 2 2 9 4" xfId="22533"/>
    <cellStyle name="Calculation 2 2 9 5" xfId="22619"/>
    <cellStyle name="Calculation 2 2 9 6" xfId="23045"/>
    <cellStyle name="Calculation 2 20" xfId="22660"/>
    <cellStyle name="Calculation 2 21" xfId="23087"/>
    <cellStyle name="Calculation 2 3" xfId="760"/>
    <cellStyle name="Calculation 2 3 2" xfId="761"/>
    <cellStyle name="Calculation 2 3 2 2" xfId="22362"/>
    <cellStyle name="Calculation 2 3 2 3" xfId="22446"/>
    <cellStyle name="Calculation 2 3 2 4" xfId="22532"/>
    <cellStyle name="Calculation 2 3 2 5" xfId="22618"/>
    <cellStyle name="Calculation 2 3 2 6" xfId="23044"/>
    <cellStyle name="Calculation 2 3 3" xfId="762"/>
    <cellStyle name="Calculation 2 3 3 2" xfId="22361"/>
    <cellStyle name="Calculation 2 3 3 3" xfId="22445"/>
    <cellStyle name="Calculation 2 3 3 4" xfId="22531"/>
    <cellStyle name="Calculation 2 3 3 5" xfId="22617"/>
    <cellStyle name="Calculation 2 3 3 6" xfId="23043"/>
    <cellStyle name="Calculation 2 3 4" xfId="763"/>
    <cellStyle name="Calculation 2 3 4 2" xfId="22360"/>
    <cellStyle name="Calculation 2 3 4 3" xfId="22444"/>
    <cellStyle name="Calculation 2 3 4 4" xfId="22530"/>
    <cellStyle name="Calculation 2 3 4 5" xfId="22616"/>
    <cellStyle name="Calculation 2 3 4 6" xfId="23042"/>
    <cellStyle name="Calculation 2 3 5" xfId="764"/>
    <cellStyle name="Calculation 2 3 5 2" xfId="22359"/>
    <cellStyle name="Calculation 2 3 5 3" xfId="22443"/>
    <cellStyle name="Calculation 2 3 5 4" xfId="22529"/>
    <cellStyle name="Calculation 2 3 5 5" xfId="22615"/>
    <cellStyle name="Calculation 2 3 5 6" xfId="23041"/>
    <cellStyle name="Calculation 2 4" xfId="765"/>
    <cellStyle name="Calculation 2 4 2" xfId="766"/>
    <cellStyle name="Calculation 2 4 2 2" xfId="22358"/>
    <cellStyle name="Calculation 2 4 2 3" xfId="22442"/>
    <cellStyle name="Calculation 2 4 2 4" xfId="22528"/>
    <cellStyle name="Calculation 2 4 2 5" xfId="22614"/>
    <cellStyle name="Calculation 2 4 2 6" xfId="23040"/>
    <cellStyle name="Calculation 2 4 3" xfId="767"/>
    <cellStyle name="Calculation 2 4 3 2" xfId="22357"/>
    <cellStyle name="Calculation 2 4 3 3" xfId="22441"/>
    <cellStyle name="Calculation 2 4 3 4" xfId="22527"/>
    <cellStyle name="Calculation 2 4 3 5" xfId="22613"/>
    <cellStyle name="Calculation 2 4 3 6" xfId="23039"/>
    <cellStyle name="Calculation 2 4 4" xfId="768"/>
    <cellStyle name="Calculation 2 4 4 2" xfId="22356"/>
    <cellStyle name="Calculation 2 4 4 3" xfId="22440"/>
    <cellStyle name="Calculation 2 4 4 4" xfId="22526"/>
    <cellStyle name="Calculation 2 4 4 5" xfId="22612"/>
    <cellStyle name="Calculation 2 4 4 6" xfId="23038"/>
    <cellStyle name="Calculation 2 4 5" xfId="769"/>
    <cellStyle name="Calculation 2 4 5 2" xfId="22355"/>
    <cellStyle name="Calculation 2 4 5 3" xfId="22439"/>
    <cellStyle name="Calculation 2 4 5 4" xfId="22525"/>
    <cellStyle name="Calculation 2 4 5 5" xfId="22611"/>
    <cellStyle name="Calculation 2 4 5 6" xfId="23037"/>
    <cellStyle name="Calculation 2 5" xfId="770"/>
    <cellStyle name="Calculation 2 5 2" xfId="771"/>
    <cellStyle name="Calculation 2 5 2 2" xfId="22354"/>
    <cellStyle name="Calculation 2 5 2 3" xfId="22438"/>
    <cellStyle name="Calculation 2 5 2 4" xfId="22524"/>
    <cellStyle name="Calculation 2 5 2 5" xfId="22610"/>
    <cellStyle name="Calculation 2 5 2 6" xfId="23036"/>
    <cellStyle name="Calculation 2 5 3" xfId="772"/>
    <cellStyle name="Calculation 2 5 3 2" xfId="22353"/>
    <cellStyle name="Calculation 2 5 3 3" xfId="22437"/>
    <cellStyle name="Calculation 2 5 3 4" xfId="22523"/>
    <cellStyle name="Calculation 2 5 3 5" xfId="22609"/>
    <cellStyle name="Calculation 2 5 3 6" xfId="23035"/>
    <cellStyle name="Calculation 2 5 4" xfId="773"/>
    <cellStyle name="Calculation 2 5 4 2" xfId="22352"/>
    <cellStyle name="Calculation 2 5 4 3" xfId="22436"/>
    <cellStyle name="Calculation 2 5 4 4" xfId="22522"/>
    <cellStyle name="Calculation 2 5 4 5" xfId="22608"/>
    <cellStyle name="Calculation 2 5 4 6" xfId="23034"/>
    <cellStyle name="Calculation 2 5 5" xfId="774"/>
    <cellStyle name="Calculation 2 5 5 2" xfId="22351"/>
    <cellStyle name="Calculation 2 5 5 3" xfId="22435"/>
    <cellStyle name="Calculation 2 5 5 4" xfId="22521"/>
    <cellStyle name="Calculation 2 5 5 5" xfId="22607"/>
    <cellStyle name="Calculation 2 5 5 6" xfId="23033"/>
    <cellStyle name="Calculation 2 6" xfId="775"/>
    <cellStyle name="Calculation 2 6 2" xfId="776"/>
    <cellStyle name="Calculation 2 6 2 2" xfId="22350"/>
    <cellStyle name="Calculation 2 6 2 3" xfId="22434"/>
    <cellStyle name="Calculation 2 6 2 4" xfId="22520"/>
    <cellStyle name="Calculation 2 6 2 5" xfId="22606"/>
    <cellStyle name="Calculation 2 6 2 6" xfId="23032"/>
    <cellStyle name="Calculation 2 6 3" xfId="777"/>
    <cellStyle name="Calculation 2 6 3 2" xfId="22349"/>
    <cellStyle name="Calculation 2 6 3 3" xfId="22433"/>
    <cellStyle name="Calculation 2 6 3 4" xfId="22519"/>
    <cellStyle name="Calculation 2 6 3 5" xfId="22605"/>
    <cellStyle name="Calculation 2 6 3 6" xfId="23031"/>
    <cellStyle name="Calculation 2 6 4" xfId="778"/>
    <cellStyle name="Calculation 2 6 4 2" xfId="22348"/>
    <cellStyle name="Calculation 2 6 4 3" xfId="22432"/>
    <cellStyle name="Calculation 2 6 4 4" xfId="22518"/>
    <cellStyle name="Calculation 2 6 4 5" xfId="22604"/>
    <cellStyle name="Calculation 2 6 4 6" xfId="23030"/>
    <cellStyle name="Calculation 2 6 5" xfId="779"/>
    <cellStyle name="Calculation 2 6 5 2" xfId="22347"/>
    <cellStyle name="Calculation 2 6 5 3" xfId="22431"/>
    <cellStyle name="Calculation 2 6 5 4" xfId="22517"/>
    <cellStyle name="Calculation 2 6 5 5" xfId="22603"/>
    <cellStyle name="Calculation 2 6 5 6" xfId="23029"/>
    <cellStyle name="Calculation 2 7" xfId="780"/>
    <cellStyle name="Calculation 2 7 2" xfId="781"/>
    <cellStyle name="Calculation 2 7 2 2" xfId="22346"/>
    <cellStyle name="Calculation 2 7 2 3" xfId="22430"/>
    <cellStyle name="Calculation 2 7 2 4" xfId="22516"/>
    <cellStyle name="Calculation 2 7 2 5" xfId="22602"/>
    <cellStyle name="Calculation 2 7 2 6" xfId="23028"/>
    <cellStyle name="Calculation 2 7 3" xfId="782"/>
    <cellStyle name="Calculation 2 7 3 2" xfId="22345"/>
    <cellStyle name="Calculation 2 7 3 3" xfId="22429"/>
    <cellStyle name="Calculation 2 7 3 4" xfId="22515"/>
    <cellStyle name="Calculation 2 7 3 5" xfId="22601"/>
    <cellStyle name="Calculation 2 7 3 6" xfId="23027"/>
    <cellStyle name="Calculation 2 7 4" xfId="783"/>
    <cellStyle name="Calculation 2 7 4 2" xfId="22344"/>
    <cellStyle name="Calculation 2 7 4 3" xfId="22428"/>
    <cellStyle name="Calculation 2 7 4 4" xfId="22514"/>
    <cellStyle name="Calculation 2 7 4 5" xfId="22600"/>
    <cellStyle name="Calculation 2 7 4 6" xfId="23026"/>
    <cellStyle name="Calculation 2 7 5" xfId="784"/>
    <cellStyle name="Calculation 2 7 5 2" xfId="22343"/>
    <cellStyle name="Calculation 2 7 5 3" xfId="22427"/>
    <cellStyle name="Calculation 2 7 5 4" xfId="22513"/>
    <cellStyle name="Calculation 2 7 5 5" xfId="22599"/>
    <cellStyle name="Calculation 2 7 5 6" xfId="23025"/>
    <cellStyle name="Calculation 2 8" xfId="785"/>
    <cellStyle name="Calculation 2 8 2" xfId="786"/>
    <cellStyle name="Calculation 2 8 2 2" xfId="22342"/>
    <cellStyle name="Calculation 2 8 2 3" xfId="22426"/>
    <cellStyle name="Calculation 2 8 2 4" xfId="22512"/>
    <cellStyle name="Calculation 2 8 2 5" xfId="22598"/>
    <cellStyle name="Calculation 2 8 2 6" xfId="23024"/>
    <cellStyle name="Calculation 2 8 3" xfId="787"/>
    <cellStyle name="Calculation 2 8 3 2" xfId="22341"/>
    <cellStyle name="Calculation 2 8 3 3" xfId="22425"/>
    <cellStyle name="Calculation 2 8 3 4" xfId="22511"/>
    <cellStyle name="Calculation 2 8 3 5" xfId="22597"/>
    <cellStyle name="Calculation 2 8 3 6" xfId="23023"/>
    <cellStyle name="Calculation 2 8 4" xfId="788"/>
    <cellStyle name="Calculation 2 8 4 2" xfId="22340"/>
    <cellStyle name="Calculation 2 8 4 3" xfId="22424"/>
    <cellStyle name="Calculation 2 8 4 4" xfId="22510"/>
    <cellStyle name="Calculation 2 8 4 5" xfId="22596"/>
    <cellStyle name="Calculation 2 8 4 6" xfId="23022"/>
    <cellStyle name="Calculation 2 8 5" xfId="789"/>
    <cellStyle name="Calculation 2 8 5 2" xfId="22339"/>
    <cellStyle name="Calculation 2 8 5 3" xfId="22423"/>
    <cellStyle name="Calculation 2 8 5 4" xfId="22509"/>
    <cellStyle name="Calculation 2 8 5 5" xfId="22595"/>
    <cellStyle name="Calculation 2 8 5 6" xfId="23021"/>
    <cellStyle name="Calculation 2 9" xfId="790"/>
    <cellStyle name="Calculation 2 9 2" xfId="791"/>
    <cellStyle name="Calculation 2 9 2 2" xfId="22338"/>
    <cellStyle name="Calculation 2 9 2 3" xfId="22422"/>
    <cellStyle name="Calculation 2 9 2 4" xfId="22508"/>
    <cellStyle name="Calculation 2 9 2 5" xfId="22594"/>
    <cellStyle name="Calculation 2 9 2 6" xfId="23020"/>
    <cellStyle name="Calculation 2 9 3" xfId="792"/>
    <cellStyle name="Calculation 2 9 3 2" xfId="22337"/>
    <cellStyle name="Calculation 2 9 3 3" xfId="22421"/>
    <cellStyle name="Calculation 2 9 3 4" xfId="22507"/>
    <cellStyle name="Calculation 2 9 3 5" xfId="22593"/>
    <cellStyle name="Calculation 2 9 3 6" xfId="23019"/>
    <cellStyle name="Calculation 2 9 4" xfId="793"/>
    <cellStyle name="Calculation 2 9 4 2" xfId="22336"/>
    <cellStyle name="Calculation 2 9 4 3" xfId="22420"/>
    <cellStyle name="Calculation 2 9 4 4" xfId="22506"/>
    <cellStyle name="Calculation 2 9 4 5" xfId="22592"/>
    <cellStyle name="Calculation 2 9 4 6" xfId="23018"/>
    <cellStyle name="Calculation 2 9 5" xfId="794"/>
    <cellStyle name="Calculation 2 9 5 2" xfId="22335"/>
    <cellStyle name="Calculation 2 9 5 3" xfId="22419"/>
    <cellStyle name="Calculation 2 9 5 4" xfId="22505"/>
    <cellStyle name="Calculation 2 9 5 5" xfId="22591"/>
    <cellStyle name="Calculation 2 9 5 6" xfId="23017"/>
    <cellStyle name="Calculation 3" xfId="795"/>
    <cellStyle name="Calculation 3 2" xfId="796"/>
    <cellStyle name="Calculation 3 2 2" xfId="22333"/>
    <cellStyle name="Calculation 3 2 3" xfId="22417"/>
    <cellStyle name="Calculation 3 2 4" xfId="22503"/>
    <cellStyle name="Calculation 3 2 5" xfId="22589"/>
    <cellStyle name="Calculation 3 2 6" xfId="23015"/>
    <cellStyle name="Calculation 3 3" xfId="797"/>
    <cellStyle name="Calculation 3 3 2" xfId="22332"/>
    <cellStyle name="Calculation 3 3 3" xfId="22416"/>
    <cellStyle name="Calculation 3 3 4" xfId="22502"/>
    <cellStyle name="Calculation 3 3 5" xfId="22588"/>
    <cellStyle name="Calculation 3 3 6" xfId="23014"/>
    <cellStyle name="Calculation 3 4" xfId="22334"/>
    <cellStyle name="Calculation 3 5" xfId="22418"/>
    <cellStyle name="Calculation 3 6" xfId="22504"/>
    <cellStyle name="Calculation 3 7" xfId="22590"/>
    <cellStyle name="Calculation 3 8" xfId="23016"/>
    <cellStyle name="Calculation 4" xfId="798"/>
    <cellStyle name="Calculation 4 2" xfId="799"/>
    <cellStyle name="Calculation 4 2 2" xfId="22330"/>
    <cellStyle name="Calculation 4 2 3" xfId="22414"/>
    <cellStyle name="Calculation 4 2 4" xfId="22500"/>
    <cellStyle name="Calculation 4 2 5" xfId="22586"/>
    <cellStyle name="Calculation 4 2 6" xfId="23012"/>
    <cellStyle name="Calculation 4 3" xfId="800"/>
    <cellStyle name="Calculation 4 3 2" xfId="22329"/>
    <cellStyle name="Calculation 4 3 3" xfId="22413"/>
    <cellStyle name="Calculation 4 3 4" xfId="22499"/>
    <cellStyle name="Calculation 4 3 5" xfId="22585"/>
    <cellStyle name="Calculation 4 3 6" xfId="23011"/>
    <cellStyle name="Calculation 4 4" xfId="22331"/>
    <cellStyle name="Calculation 4 5" xfId="22415"/>
    <cellStyle name="Calculation 4 6" xfId="22501"/>
    <cellStyle name="Calculation 4 7" xfId="22587"/>
    <cellStyle name="Calculation 4 8" xfId="23013"/>
    <cellStyle name="Calculation 5" xfId="801"/>
    <cellStyle name="Calculation 5 2" xfId="802"/>
    <cellStyle name="Calculation 5 2 2" xfId="22327"/>
    <cellStyle name="Calculation 5 2 3" xfId="22411"/>
    <cellStyle name="Calculation 5 2 4" xfId="22497"/>
    <cellStyle name="Calculation 5 2 5" xfId="22583"/>
    <cellStyle name="Calculation 5 2 6" xfId="23009"/>
    <cellStyle name="Calculation 5 3" xfId="803"/>
    <cellStyle name="Calculation 5 3 2" xfId="22326"/>
    <cellStyle name="Calculation 5 3 3" xfId="22410"/>
    <cellStyle name="Calculation 5 3 4" xfId="22496"/>
    <cellStyle name="Calculation 5 3 5" xfId="22582"/>
    <cellStyle name="Calculation 5 3 6" xfId="23008"/>
    <cellStyle name="Calculation 5 4" xfId="22328"/>
    <cellStyle name="Calculation 5 5" xfId="22412"/>
    <cellStyle name="Calculation 5 6" xfId="22498"/>
    <cellStyle name="Calculation 5 7" xfId="22584"/>
    <cellStyle name="Calculation 5 8" xfId="23010"/>
    <cellStyle name="Calculation 6" xfId="804"/>
    <cellStyle name="Calculation 6 2" xfId="805"/>
    <cellStyle name="Calculation 6 2 2" xfId="22324"/>
    <cellStyle name="Calculation 6 2 3" xfId="22408"/>
    <cellStyle name="Calculation 6 2 4" xfId="22494"/>
    <cellStyle name="Calculation 6 2 5" xfId="22580"/>
    <cellStyle name="Calculation 6 2 6" xfId="23006"/>
    <cellStyle name="Calculation 6 3" xfId="806"/>
    <cellStyle name="Calculation 6 3 2" xfId="22323"/>
    <cellStyle name="Calculation 6 3 3" xfId="22407"/>
    <cellStyle name="Calculation 6 3 4" xfId="22493"/>
    <cellStyle name="Calculation 6 3 5" xfId="22579"/>
    <cellStyle name="Calculation 6 3 6" xfId="23005"/>
    <cellStyle name="Calculation 6 4" xfId="22325"/>
    <cellStyle name="Calculation 6 5" xfId="22409"/>
    <cellStyle name="Calculation 6 6" xfId="22495"/>
    <cellStyle name="Calculation 6 7" xfId="22581"/>
    <cellStyle name="Calculation 6 8" xfId="23007"/>
    <cellStyle name="Calculation 7" xfId="807"/>
    <cellStyle name="Calculation 7 2" xfId="22322"/>
    <cellStyle name="Calculation 7 3" xfId="22406"/>
    <cellStyle name="Calculation 7 4" xfId="22492"/>
    <cellStyle name="Calculation 7 5" xfId="22578"/>
    <cellStyle name="Calculation 7 6" xfId="23004"/>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7"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2 2" xfId="22071"/>
    <cellStyle name="Input 2 10 2 3" xfId="22154"/>
    <cellStyle name="Input 2 10 2 4" xfId="22237"/>
    <cellStyle name="Input 2 10 2 5" xfId="22320"/>
    <cellStyle name="Input 2 10 2 6" xfId="23002"/>
    <cellStyle name="Input 2 10 3" xfId="9331"/>
    <cellStyle name="Input 2 10 3 2" xfId="22070"/>
    <cellStyle name="Input 2 10 3 3" xfId="22153"/>
    <cellStyle name="Input 2 10 3 4" xfId="22236"/>
    <cellStyle name="Input 2 10 3 5" xfId="22319"/>
    <cellStyle name="Input 2 10 3 6" xfId="23001"/>
    <cellStyle name="Input 2 10 4" xfId="9332"/>
    <cellStyle name="Input 2 10 4 2" xfId="22069"/>
    <cellStyle name="Input 2 10 4 3" xfId="22152"/>
    <cellStyle name="Input 2 10 4 4" xfId="22235"/>
    <cellStyle name="Input 2 10 4 5" xfId="22318"/>
    <cellStyle name="Input 2 10 4 6" xfId="23000"/>
    <cellStyle name="Input 2 10 5" xfId="9333"/>
    <cellStyle name="Input 2 10 5 2" xfId="22068"/>
    <cellStyle name="Input 2 10 5 3" xfId="22151"/>
    <cellStyle name="Input 2 10 5 4" xfId="22234"/>
    <cellStyle name="Input 2 10 5 5" xfId="22317"/>
    <cellStyle name="Input 2 10 5 6" xfId="22999"/>
    <cellStyle name="Input 2 11" xfId="9334"/>
    <cellStyle name="Input 2 11 10" xfId="22998"/>
    <cellStyle name="Input 2 11 2" xfId="9335"/>
    <cellStyle name="Input 2 11 2 2" xfId="22066"/>
    <cellStyle name="Input 2 11 2 3" xfId="22149"/>
    <cellStyle name="Input 2 11 2 4" xfId="22232"/>
    <cellStyle name="Input 2 11 2 5" xfId="22315"/>
    <cellStyle name="Input 2 11 2 6" xfId="22997"/>
    <cellStyle name="Input 2 11 3" xfId="9336"/>
    <cellStyle name="Input 2 11 3 2" xfId="22065"/>
    <cellStyle name="Input 2 11 3 3" xfId="22491"/>
    <cellStyle name="Input 2 11 3 4" xfId="22231"/>
    <cellStyle name="Input 2 11 3 5" xfId="22314"/>
    <cellStyle name="Input 2 11 3 6" xfId="22996"/>
    <cellStyle name="Input 2 11 4" xfId="9337"/>
    <cellStyle name="Input 2 11 4 2" xfId="22064"/>
    <cellStyle name="Input 2 11 4 3" xfId="22148"/>
    <cellStyle name="Input 2 11 4 4" xfId="22577"/>
    <cellStyle name="Input 2 11 4 5" xfId="22661"/>
    <cellStyle name="Input 2 11 4 6" xfId="22995"/>
    <cellStyle name="Input 2 11 5" xfId="9338"/>
    <cellStyle name="Input 2 11 5 2" xfId="22063"/>
    <cellStyle name="Input 2 11 5 3" xfId="22147"/>
    <cellStyle name="Input 2 11 5 4" xfId="22230"/>
    <cellStyle name="Input 2 11 5 5" xfId="22313"/>
    <cellStyle name="Input 2 11 5 6" xfId="22994"/>
    <cellStyle name="Input 2 11 6" xfId="22067"/>
    <cellStyle name="Input 2 11 7" xfId="22150"/>
    <cellStyle name="Input 2 11 8" xfId="22233"/>
    <cellStyle name="Input 2 11 9" xfId="22316"/>
    <cellStyle name="Input 2 12" xfId="9339"/>
    <cellStyle name="Input 2 12 10" xfId="22993"/>
    <cellStyle name="Input 2 12 2" xfId="9340"/>
    <cellStyle name="Input 2 12 2 2" xfId="22061"/>
    <cellStyle name="Input 2 12 2 3" xfId="22145"/>
    <cellStyle name="Input 2 12 2 4" xfId="22228"/>
    <cellStyle name="Input 2 12 2 5" xfId="22311"/>
    <cellStyle name="Input 2 12 2 6" xfId="22992"/>
    <cellStyle name="Input 2 12 3" xfId="9341"/>
    <cellStyle name="Input 2 12 3 2" xfId="22060"/>
    <cellStyle name="Input 2 12 3 3" xfId="22144"/>
    <cellStyle name="Input 2 12 3 4" xfId="22227"/>
    <cellStyle name="Input 2 12 3 5" xfId="22310"/>
    <cellStyle name="Input 2 12 3 6" xfId="22991"/>
    <cellStyle name="Input 2 12 4" xfId="9342"/>
    <cellStyle name="Input 2 12 4 2" xfId="22059"/>
    <cellStyle name="Input 2 12 4 3" xfId="22143"/>
    <cellStyle name="Input 2 12 4 4" xfId="22226"/>
    <cellStyle name="Input 2 12 4 5" xfId="22309"/>
    <cellStyle name="Input 2 12 4 6" xfId="22990"/>
    <cellStyle name="Input 2 12 5" xfId="9343"/>
    <cellStyle name="Input 2 12 5 2" xfId="22058"/>
    <cellStyle name="Input 2 12 5 3" xfId="22142"/>
    <cellStyle name="Input 2 12 5 4" xfId="22225"/>
    <cellStyle name="Input 2 12 5 5" xfId="22308"/>
    <cellStyle name="Input 2 12 5 6" xfId="22989"/>
    <cellStyle name="Input 2 12 6" xfId="22062"/>
    <cellStyle name="Input 2 12 7" xfId="22146"/>
    <cellStyle name="Input 2 12 8" xfId="22229"/>
    <cellStyle name="Input 2 12 9" xfId="22312"/>
    <cellStyle name="Input 2 13" xfId="9344"/>
    <cellStyle name="Input 2 13 2" xfId="9345"/>
    <cellStyle name="Input 2 13 2 2" xfId="22056"/>
    <cellStyle name="Input 2 13 2 3" xfId="22140"/>
    <cellStyle name="Input 2 13 2 4" xfId="22223"/>
    <cellStyle name="Input 2 13 2 5" xfId="22306"/>
    <cellStyle name="Input 2 13 2 6" xfId="22987"/>
    <cellStyle name="Input 2 13 3" xfId="9346"/>
    <cellStyle name="Input 2 13 3 2" xfId="22055"/>
    <cellStyle name="Input 2 13 3 3" xfId="22139"/>
    <cellStyle name="Input 2 13 3 4" xfId="22222"/>
    <cellStyle name="Input 2 13 3 5" xfId="22305"/>
    <cellStyle name="Input 2 13 3 6" xfId="22986"/>
    <cellStyle name="Input 2 13 4" xfId="9347"/>
    <cellStyle name="Input 2 13 4 2" xfId="22054"/>
    <cellStyle name="Input 2 13 4 3" xfId="22138"/>
    <cellStyle name="Input 2 13 4 4" xfId="22221"/>
    <cellStyle name="Input 2 13 4 5" xfId="22304"/>
    <cellStyle name="Input 2 13 4 6" xfId="22985"/>
    <cellStyle name="Input 2 13 5" xfId="22057"/>
    <cellStyle name="Input 2 13 6" xfId="22141"/>
    <cellStyle name="Input 2 13 7" xfId="22224"/>
    <cellStyle name="Input 2 13 8" xfId="22307"/>
    <cellStyle name="Input 2 13 9" xfId="22988"/>
    <cellStyle name="Input 2 14" xfId="9348"/>
    <cellStyle name="Input 2 14 2" xfId="22053"/>
    <cellStyle name="Input 2 14 3" xfId="22137"/>
    <cellStyle name="Input 2 14 4" xfId="22220"/>
    <cellStyle name="Input 2 14 5" xfId="22303"/>
    <cellStyle name="Input 2 14 6" xfId="22984"/>
    <cellStyle name="Input 2 15" xfId="9349"/>
    <cellStyle name="Input 2 15 2" xfId="22052"/>
    <cellStyle name="Input 2 15 3" xfId="22136"/>
    <cellStyle name="Input 2 15 4" xfId="22219"/>
    <cellStyle name="Input 2 15 5" xfId="22302"/>
    <cellStyle name="Input 2 15 6" xfId="22983"/>
    <cellStyle name="Input 2 16" xfId="9350"/>
    <cellStyle name="Input 2 16 2" xfId="22051"/>
    <cellStyle name="Input 2 16 3" xfId="22135"/>
    <cellStyle name="Input 2 16 4" xfId="22218"/>
    <cellStyle name="Input 2 16 5" xfId="22301"/>
    <cellStyle name="Input 2 16 6" xfId="22982"/>
    <cellStyle name="Input 2 17" xfId="22072"/>
    <cellStyle name="Input 2 18" xfId="22155"/>
    <cellStyle name="Input 2 19" xfId="22238"/>
    <cellStyle name="Input 2 2" xfId="9351"/>
    <cellStyle name="Input 2 2 10" xfId="22050"/>
    <cellStyle name="Input 2 2 11" xfId="22134"/>
    <cellStyle name="Input 2 2 12" xfId="22217"/>
    <cellStyle name="Input 2 2 13" xfId="22300"/>
    <cellStyle name="Input 2 2 14" xfId="22981"/>
    <cellStyle name="Input 2 2 2" xfId="9352"/>
    <cellStyle name="Input 2 2 2 2" xfId="9353"/>
    <cellStyle name="Input 2 2 2 2 2" xfId="22048"/>
    <cellStyle name="Input 2 2 2 2 3" xfId="22132"/>
    <cellStyle name="Input 2 2 2 2 4" xfId="22215"/>
    <cellStyle name="Input 2 2 2 2 5" xfId="22298"/>
    <cellStyle name="Input 2 2 2 2 6" xfId="22979"/>
    <cellStyle name="Input 2 2 2 3" xfId="9354"/>
    <cellStyle name="Input 2 2 2 3 2" xfId="22047"/>
    <cellStyle name="Input 2 2 2 3 3" xfId="22131"/>
    <cellStyle name="Input 2 2 2 3 4" xfId="22214"/>
    <cellStyle name="Input 2 2 2 3 5" xfId="22297"/>
    <cellStyle name="Input 2 2 2 3 6" xfId="22978"/>
    <cellStyle name="Input 2 2 2 4" xfId="9355"/>
    <cellStyle name="Input 2 2 2 4 2" xfId="22046"/>
    <cellStyle name="Input 2 2 2 4 3" xfId="22130"/>
    <cellStyle name="Input 2 2 2 4 4" xfId="22213"/>
    <cellStyle name="Input 2 2 2 4 5" xfId="22296"/>
    <cellStyle name="Input 2 2 2 4 6" xfId="22977"/>
    <cellStyle name="Input 2 2 2 5" xfId="22049"/>
    <cellStyle name="Input 2 2 2 6" xfId="22133"/>
    <cellStyle name="Input 2 2 2 7" xfId="22216"/>
    <cellStyle name="Input 2 2 2 8" xfId="22299"/>
    <cellStyle name="Input 2 2 2 9" xfId="22980"/>
    <cellStyle name="Input 2 2 3" xfId="9356"/>
    <cellStyle name="Input 2 2 3 2" xfId="9357"/>
    <cellStyle name="Input 2 2 3 2 2" xfId="22044"/>
    <cellStyle name="Input 2 2 3 2 3" xfId="22128"/>
    <cellStyle name="Input 2 2 3 2 4" xfId="22211"/>
    <cellStyle name="Input 2 2 3 2 5" xfId="22294"/>
    <cellStyle name="Input 2 2 3 2 6" xfId="22975"/>
    <cellStyle name="Input 2 2 3 3" xfId="9358"/>
    <cellStyle name="Input 2 2 3 3 2" xfId="22043"/>
    <cellStyle name="Input 2 2 3 3 3" xfId="22127"/>
    <cellStyle name="Input 2 2 3 3 4" xfId="22210"/>
    <cellStyle name="Input 2 2 3 3 5" xfId="22293"/>
    <cellStyle name="Input 2 2 3 3 6" xfId="22974"/>
    <cellStyle name="Input 2 2 3 4" xfId="9359"/>
    <cellStyle name="Input 2 2 3 4 2" xfId="22042"/>
    <cellStyle name="Input 2 2 3 4 3" xfId="22126"/>
    <cellStyle name="Input 2 2 3 4 4" xfId="22209"/>
    <cellStyle name="Input 2 2 3 4 5" xfId="22292"/>
    <cellStyle name="Input 2 2 3 4 6" xfId="22973"/>
    <cellStyle name="Input 2 2 3 5" xfId="22045"/>
    <cellStyle name="Input 2 2 3 6" xfId="22129"/>
    <cellStyle name="Input 2 2 3 7" xfId="22212"/>
    <cellStyle name="Input 2 2 3 8" xfId="22295"/>
    <cellStyle name="Input 2 2 3 9" xfId="22976"/>
    <cellStyle name="Input 2 2 4" xfId="9360"/>
    <cellStyle name="Input 2 2 4 2" xfId="9361"/>
    <cellStyle name="Input 2 2 4 2 2" xfId="22040"/>
    <cellStyle name="Input 2 2 4 2 3" xfId="22124"/>
    <cellStyle name="Input 2 2 4 2 4" xfId="22207"/>
    <cellStyle name="Input 2 2 4 2 5" xfId="22290"/>
    <cellStyle name="Input 2 2 4 2 6" xfId="22971"/>
    <cellStyle name="Input 2 2 4 3" xfId="9362"/>
    <cellStyle name="Input 2 2 4 3 2" xfId="22039"/>
    <cellStyle name="Input 2 2 4 3 3" xfId="22123"/>
    <cellStyle name="Input 2 2 4 3 4" xfId="22206"/>
    <cellStyle name="Input 2 2 4 3 5" xfId="22289"/>
    <cellStyle name="Input 2 2 4 3 6" xfId="22970"/>
    <cellStyle name="Input 2 2 4 4" xfId="9363"/>
    <cellStyle name="Input 2 2 4 4 2" xfId="22038"/>
    <cellStyle name="Input 2 2 4 4 3" xfId="22122"/>
    <cellStyle name="Input 2 2 4 4 4" xfId="22205"/>
    <cellStyle name="Input 2 2 4 4 5" xfId="22288"/>
    <cellStyle name="Input 2 2 4 4 6" xfId="22969"/>
    <cellStyle name="Input 2 2 4 5" xfId="22041"/>
    <cellStyle name="Input 2 2 4 6" xfId="22125"/>
    <cellStyle name="Input 2 2 4 7" xfId="22208"/>
    <cellStyle name="Input 2 2 4 8" xfId="22291"/>
    <cellStyle name="Input 2 2 4 9" xfId="22972"/>
    <cellStyle name="Input 2 2 5" xfId="9364"/>
    <cellStyle name="Input 2 2 5 2" xfId="9365"/>
    <cellStyle name="Input 2 2 5 2 2" xfId="22036"/>
    <cellStyle name="Input 2 2 5 2 3" xfId="22120"/>
    <cellStyle name="Input 2 2 5 2 4" xfId="22203"/>
    <cellStyle name="Input 2 2 5 2 5" xfId="22286"/>
    <cellStyle name="Input 2 2 5 2 6" xfId="22967"/>
    <cellStyle name="Input 2 2 5 3" xfId="9366"/>
    <cellStyle name="Input 2 2 5 3 2" xfId="22035"/>
    <cellStyle name="Input 2 2 5 3 3" xfId="22119"/>
    <cellStyle name="Input 2 2 5 3 4" xfId="22202"/>
    <cellStyle name="Input 2 2 5 3 5" xfId="22285"/>
    <cellStyle name="Input 2 2 5 3 6" xfId="22966"/>
    <cellStyle name="Input 2 2 5 4" xfId="9367"/>
    <cellStyle name="Input 2 2 5 4 2" xfId="22034"/>
    <cellStyle name="Input 2 2 5 4 3" xfId="22118"/>
    <cellStyle name="Input 2 2 5 4 4" xfId="22201"/>
    <cellStyle name="Input 2 2 5 4 5" xfId="22284"/>
    <cellStyle name="Input 2 2 5 4 6" xfId="22965"/>
    <cellStyle name="Input 2 2 5 5" xfId="22037"/>
    <cellStyle name="Input 2 2 5 6" xfId="22121"/>
    <cellStyle name="Input 2 2 5 7" xfId="22204"/>
    <cellStyle name="Input 2 2 5 8" xfId="22287"/>
    <cellStyle name="Input 2 2 5 9" xfId="22968"/>
    <cellStyle name="Input 2 2 6" xfId="9368"/>
    <cellStyle name="Input 2 2 6 2" xfId="22033"/>
    <cellStyle name="Input 2 2 6 3" xfId="22117"/>
    <cellStyle name="Input 2 2 6 4" xfId="22200"/>
    <cellStyle name="Input 2 2 6 5" xfId="22283"/>
    <cellStyle name="Input 2 2 6 6" xfId="22964"/>
    <cellStyle name="Input 2 2 7" xfId="9369"/>
    <cellStyle name="Input 2 2 7 2" xfId="22032"/>
    <cellStyle name="Input 2 2 7 3" xfId="22116"/>
    <cellStyle name="Input 2 2 7 4" xfId="22199"/>
    <cellStyle name="Input 2 2 7 5" xfId="22282"/>
    <cellStyle name="Input 2 2 7 6" xfId="22963"/>
    <cellStyle name="Input 2 2 8" xfId="9370"/>
    <cellStyle name="Input 2 2 8 2" xfId="22031"/>
    <cellStyle name="Input 2 2 8 3" xfId="22115"/>
    <cellStyle name="Input 2 2 8 4" xfId="22198"/>
    <cellStyle name="Input 2 2 8 5" xfId="22281"/>
    <cellStyle name="Input 2 2 8 6" xfId="22962"/>
    <cellStyle name="Input 2 2 9" xfId="9371"/>
    <cellStyle name="Input 2 2 9 2" xfId="22030"/>
    <cellStyle name="Input 2 2 9 3" xfId="22114"/>
    <cellStyle name="Input 2 2 9 4" xfId="22197"/>
    <cellStyle name="Input 2 2 9 5" xfId="22280"/>
    <cellStyle name="Input 2 2 9 6" xfId="22961"/>
    <cellStyle name="Input 2 20" xfId="22321"/>
    <cellStyle name="Input 2 21" xfId="23003"/>
    <cellStyle name="Input 2 3" xfId="9372"/>
    <cellStyle name="Input 2 3 2" xfId="9373"/>
    <cellStyle name="Input 2 3 2 2" xfId="22029"/>
    <cellStyle name="Input 2 3 2 3" xfId="22113"/>
    <cellStyle name="Input 2 3 2 4" xfId="22196"/>
    <cellStyle name="Input 2 3 2 5" xfId="22279"/>
    <cellStyle name="Input 2 3 2 6" xfId="22960"/>
    <cellStyle name="Input 2 3 3" xfId="9374"/>
    <cellStyle name="Input 2 3 3 2" xfId="22028"/>
    <cellStyle name="Input 2 3 3 3" xfId="22112"/>
    <cellStyle name="Input 2 3 3 4" xfId="22195"/>
    <cellStyle name="Input 2 3 3 5" xfId="22278"/>
    <cellStyle name="Input 2 3 3 6" xfId="22959"/>
    <cellStyle name="Input 2 3 4" xfId="9375"/>
    <cellStyle name="Input 2 3 4 2" xfId="22027"/>
    <cellStyle name="Input 2 3 4 3" xfId="22111"/>
    <cellStyle name="Input 2 3 4 4" xfId="22194"/>
    <cellStyle name="Input 2 3 4 5" xfId="22277"/>
    <cellStyle name="Input 2 3 4 6" xfId="22958"/>
    <cellStyle name="Input 2 3 5" xfId="9376"/>
    <cellStyle name="Input 2 3 5 2" xfId="22026"/>
    <cellStyle name="Input 2 3 5 3" xfId="22110"/>
    <cellStyle name="Input 2 3 5 4" xfId="22193"/>
    <cellStyle name="Input 2 3 5 5" xfId="22276"/>
    <cellStyle name="Input 2 3 5 6" xfId="22957"/>
    <cellStyle name="Input 2 4" xfId="9377"/>
    <cellStyle name="Input 2 4 2" xfId="9378"/>
    <cellStyle name="Input 2 4 2 2" xfId="22025"/>
    <cellStyle name="Input 2 4 2 3" xfId="22109"/>
    <cellStyle name="Input 2 4 2 4" xfId="22192"/>
    <cellStyle name="Input 2 4 2 5" xfId="22275"/>
    <cellStyle name="Input 2 4 2 6" xfId="22956"/>
    <cellStyle name="Input 2 4 3" xfId="9379"/>
    <cellStyle name="Input 2 4 3 2" xfId="22024"/>
    <cellStyle name="Input 2 4 3 3" xfId="22108"/>
    <cellStyle name="Input 2 4 3 4" xfId="22191"/>
    <cellStyle name="Input 2 4 3 5" xfId="22274"/>
    <cellStyle name="Input 2 4 3 6" xfId="22955"/>
    <cellStyle name="Input 2 4 4" xfId="9380"/>
    <cellStyle name="Input 2 4 4 2" xfId="22023"/>
    <cellStyle name="Input 2 4 4 3" xfId="22107"/>
    <cellStyle name="Input 2 4 4 4" xfId="22190"/>
    <cellStyle name="Input 2 4 4 5" xfId="22273"/>
    <cellStyle name="Input 2 4 4 6" xfId="22954"/>
    <cellStyle name="Input 2 4 5" xfId="9381"/>
    <cellStyle name="Input 2 4 5 2" xfId="22022"/>
    <cellStyle name="Input 2 4 5 3" xfId="22106"/>
    <cellStyle name="Input 2 4 5 4" xfId="22189"/>
    <cellStyle name="Input 2 4 5 5" xfId="22272"/>
    <cellStyle name="Input 2 4 5 6" xfId="22953"/>
    <cellStyle name="Input 2 5" xfId="9382"/>
    <cellStyle name="Input 2 5 2" xfId="9383"/>
    <cellStyle name="Input 2 5 2 2" xfId="22021"/>
    <cellStyle name="Input 2 5 2 3" xfId="22105"/>
    <cellStyle name="Input 2 5 2 4" xfId="22188"/>
    <cellStyle name="Input 2 5 2 5" xfId="22271"/>
    <cellStyle name="Input 2 5 2 6" xfId="22952"/>
    <cellStyle name="Input 2 5 3" xfId="9384"/>
    <cellStyle name="Input 2 5 3 2" xfId="22020"/>
    <cellStyle name="Input 2 5 3 3" xfId="22104"/>
    <cellStyle name="Input 2 5 3 4" xfId="22187"/>
    <cellStyle name="Input 2 5 3 5" xfId="22270"/>
    <cellStyle name="Input 2 5 3 6" xfId="22951"/>
    <cellStyle name="Input 2 5 4" xfId="9385"/>
    <cellStyle name="Input 2 5 4 2" xfId="22019"/>
    <cellStyle name="Input 2 5 4 3" xfId="22103"/>
    <cellStyle name="Input 2 5 4 4" xfId="22186"/>
    <cellStyle name="Input 2 5 4 5" xfId="22269"/>
    <cellStyle name="Input 2 5 4 6" xfId="22950"/>
    <cellStyle name="Input 2 5 5" xfId="9386"/>
    <cellStyle name="Input 2 5 5 2" xfId="22018"/>
    <cellStyle name="Input 2 5 5 3" xfId="22102"/>
    <cellStyle name="Input 2 5 5 4" xfId="22185"/>
    <cellStyle name="Input 2 5 5 5" xfId="22268"/>
    <cellStyle name="Input 2 5 5 6" xfId="22949"/>
    <cellStyle name="Input 2 6" xfId="9387"/>
    <cellStyle name="Input 2 6 2" xfId="9388"/>
    <cellStyle name="Input 2 6 2 2" xfId="22017"/>
    <cellStyle name="Input 2 6 2 3" xfId="22101"/>
    <cellStyle name="Input 2 6 2 4" xfId="22184"/>
    <cellStyle name="Input 2 6 2 5" xfId="22267"/>
    <cellStyle name="Input 2 6 2 6" xfId="22948"/>
    <cellStyle name="Input 2 6 3" xfId="9389"/>
    <cellStyle name="Input 2 6 3 2" xfId="22016"/>
    <cellStyle name="Input 2 6 3 3" xfId="22100"/>
    <cellStyle name="Input 2 6 3 4" xfId="22183"/>
    <cellStyle name="Input 2 6 3 5" xfId="22266"/>
    <cellStyle name="Input 2 6 3 6" xfId="22947"/>
    <cellStyle name="Input 2 6 4" xfId="9390"/>
    <cellStyle name="Input 2 6 4 2" xfId="22015"/>
    <cellStyle name="Input 2 6 4 3" xfId="22099"/>
    <cellStyle name="Input 2 6 4 4" xfId="22182"/>
    <cellStyle name="Input 2 6 4 5" xfId="22265"/>
    <cellStyle name="Input 2 6 4 6" xfId="22946"/>
    <cellStyle name="Input 2 6 5" xfId="9391"/>
    <cellStyle name="Input 2 6 5 2" xfId="22014"/>
    <cellStyle name="Input 2 6 5 3" xfId="22098"/>
    <cellStyle name="Input 2 6 5 4" xfId="22181"/>
    <cellStyle name="Input 2 6 5 5" xfId="22264"/>
    <cellStyle name="Input 2 6 5 6" xfId="22945"/>
    <cellStyle name="Input 2 7" xfId="9392"/>
    <cellStyle name="Input 2 7 2" xfId="9393"/>
    <cellStyle name="Input 2 7 2 2" xfId="22013"/>
    <cellStyle name="Input 2 7 2 3" xfId="22097"/>
    <cellStyle name="Input 2 7 2 4" xfId="22180"/>
    <cellStyle name="Input 2 7 2 5" xfId="22263"/>
    <cellStyle name="Input 2 7 2 6" xfId="22944"/>
    <cellStyle name="Input 2 7 3" xfId="9394"/>
    <cellStyle name="Input 2 7 3 2" xfId="22012"/>
    <cellStyle name="Input 2 7 3 3" xfId="22096"/>
    <cellStyle name="Input 2 7 3 4" xfId="22179"/>
    <cellStyle name="Input 2 7 3 5" xfId="22262"/>
    <cellStyle name="Input 2 7 3 6" xfId="22943"/>
    <cellStyle name="Input 2 7 4" xfId="9395"/>
    <cellStyle name="Input 2 7 4 2" xfId="22011"/>
    <cellStyle name="Input 2 7 4 3" xfId="22095"/>
    <cellStyle name="Input 2 7 4 4" xfId="22178"/>
    <cellStyle name="Input 2 7 4 5" xfId="22261"/>
    <cellStyle name="Input 2 7 4 6" xfId="22942"/>
    <cellStyle name="Input 2 7 5" xfId="9396"/>
    <cellStyle name="Input 2 7 5 2" xfId="22010"/>
    <cellStyle name="Input 2 7 5 3" xfId="22094"/>
    <cellStyle name="Input 2 7 5 4" xfId="22177"/>
    <cellStyle name="Input 2 7 5 5" xfId="22260"/>
    <cellStyle name="Input 2 7 5 6" xfId="22941"/>
    <cellStyle name="Input 2 8" xfId="9397"/>
    <cellStyle name="Input 2 8 2" xfId="9398"/>
    <cellStyle name="Input 2 8 2 2" xfId="22009"/>
    <cellStyle name="Input 2 8 2 3" xfId="22093"/>
    <cellStyle name="Input 2 8 2 4" xfId="22176"/>
    <cellStyle name="Input 2 8 2 5" xfId="22259"/>
    <cellStyle name="Input 2 8 2 6" xfId="22940"/>
    <cellStyle name="Input 2 8 3" xfId="9399"/>
    <cellStyle name="Input 2 8 3 2" xfId="22008"/>
    <cellStyle name="Input 2 8 3 3" xfId="22092"/>
    <cellStyle name="Input 2 8 3 4" xfId="22175"/>
    <cellStyle name="Input 2 8 3 5" xfId="22258"/>
    <cellStyle name="Input 2 8 3 6" xfId="22939"/>
    <cellStyle name="Input 2 8 4" xfId="9400"/>
    <cellStyle name="Input 2 8 4 2" xfId="22007"/>
    <cellStyle name="Input 2 8 4 3" xfId="22091"/>
    <cellStyle name="Input 2 8 4 4" xfId="22174"/>
    <cellStyle name="Input 2 8 4 5" xfId="22257"/>
    <cellStyle name="Input 2 8 4 6" xfId="22938"/>
    <cellStyle name="Input 2 8 5" xfId="9401"/>
    <cellStyle name="Input 2 8 5 2" xfId="22006"/>
    <cellStyle name="Input 2 8 5 3" xfId="22090"/>
    <cellStyle name="Input 2 8 5 4" xfId="22173"/>
    <cellStyle name="Input 2 8 5 5" xfId="22256"/>
    <cellStyle name="Input 2 8 5 6" xfId="22937"/>
    <cellStyle name="Input 2 9" xfId="9402"/>
    <cellStyle name="Input 2 9 2" xfId="9403"/>
    <cellStyle name="Input 2 9 2 2" xfId="22005"/>
    <cellStyle name="Input 2 9 2 3" xfId="22089"/>
    <cellStyle name="Input 2 9 2 4" xfId="22172"/>
    <cellStyle name="Input 2 9 2 5" xfId="22255"/>
    <cellStyle name="Input 2 9 2 6" xfId="22936"/>
    <cellStyle name="Input 2 9 3" xfId="9404"/>
    <cellStyle name="Input 2 9 3 2" xfId="22004"/>
    <cellStyle name="Input 2 9 3 3" xfId="22088"/>
    <cellStyle name="Input 2 9 3 4" xfId="22171"/>
    <cellStyle name="Input 2 9 3 5" xfId="22254"/>
    <cellStyle name="Input 2 9 3 6" xfId="22935"/>
    <cellStyle name="Input 2 9 4" xfId="9405"/>
    <cellStyle name="Input 2 9 4 2" xfId="22003"/>
    <cellStyle name="Input 2 9 4 3" xfId="22087"/>
    <cellStyle name="Input 2 9 4 4" xfId="22170"/>
    <cellStyle name="Input 2 9 4 5" xfId="22253"/>
    <cellStyle name="Input 2 9 4 6" xfId="22934"/>
    <cellStyle name="Input 2 9 5" xfId="9406"/>
    <cellStyle name="Input 2 9 5 2" xfId="22002"/>
    <cellStyle name="Input 2 9 5 3" xfId="22086"/>
    <cellStyle name="Input 2 9 5 4" xfId="22169"/>
    <cellStyle name="Input 2 9 5 5" xfId="22252"/>
    <cellStyle name="Input 2 9 5 6" xfId="22933"/>
    <cellStyle name="Input 3" xfId="9407"/>
    <cellStyle name="Input 3 2" xfId="9408"/>
    <cellStyle name="Input 3 2 2" xfId="22000"/>
    <cellStyle name="Input 3 2 3" xfId="22084"/>
    <cellStyle name="Input 3 2 4" xfId="22167"/>
    <cellStyle name="Input 3 2 5" xfId="22250"/>
    <cellStyle name="Input 3 2 6" xfId="22931"/>
    <cellStyle name="Input 3 3" xfId="9409"/>
    <cellStyle name="Input 3 3 2" xfId="21999"/>
    <cellStyle name="Input 3 3 3" xfId="22083"/>
    <cellStyle name="Input 3 3 4" xfId="22166"/>
    <cellStyle name="Input 3 3 5" xfId="22249"/>
    <cellStyle name="Input 3 3 6" xfId="22930"/>
    <cellStyle name="Input 3 4" xfId="22001"/>
    <cellStyle name="Input 3 5" xfId="22085"/>
    <cellStyle name="Input 3 6" xfId="22168"/>
    <cellStyle name="Input 3 7" xfId="22251"/>
    <cellStyle name="Input 3 8" xfId="22932"/>
    <cellStyle name="Input 4" xfId="9410"/>
    <cellStyle name="Input 4 2" xfId="9411"/>
    <cellStyle name="Input 4 2 2" xfId="21997"/>
    <cellStyle name="Input 4 2 3" xfId="22081"/>
    <cellStyle name="Input 4 2 4" xfId="22164"/>
    <cellStyle name="Input 4 2 5" xfId="22247"/>
    <cellStyle name="Input 4 2 6" xfId="22928"/>
    <cellStyle name="Input 4 3" xfId="9412"/>
    <cellStyle name="Input 4 3 2" xfId="21996"/>
    <cellStyle name="Input 4 3 3" xfId="22080"/>
    <cellStyle name="Input 4 3 4" xfId="22163"/>
    <cellStyle name="Input 4 3 5" xfId="22246"/>
    <cellStyle name="Input 4 3 6" xfId="22927"/>
    <cellStyle name="Input 4 4" xfId="21998"/>
    <cellStyle name="Input 4 5" xfId="22082"/>
    <cellStyle name="Input 4 6" xfId="22165"/>
    <cellStyle name="Input 4 7" xfId="22248"/>
    <cellStyle name="Input 4 8" xfId="22929"/>
    <cellStyle name="Input 5" xfId="9413"/>
    <cellStyle name="Input 5 2" xfId="9414"/>
    <cellStyle name="Input 5 2 2" xfId="21994"/>
    <cellStyle name="Input 5 2 3" xfId="22078"/>
    <cellStyle name="Input 5 2 4" xfId="22161"/>
    <cellStyle name="Input 5 2 5" xfId="22244"/>
    <cellStyle name="Input 5 2 6" xfId="22925"/>
    <cellStyle name="Input 5 3" xfId="9415"/>
    <cellStyle name="Input 5 3 2" xfId="21993"/>
    <cellStyle name="Input 5 3 3" xfId="22077"/>
    <cellStyle name="Input 5 3 4" xfId="22160"/>
    <cellStyle name="Input 5 3 5" xfId="22243"/>
    <cellStyle name="Input 5 3 6" xfId="22924"/>
    <cellStyle name="Input 5 4" xfId="21995"/>
    <cellStyle name="Input 5 5" xfId="22079"/>
    <cellStyle name="Input 5 6" xfId="22162"/>
    <cellStyle name="Input 5 7" xfId="22245"/>
    <cellStyle name="Input 5 8" xfId="22926"/>
    <cellStyle name="Input 6" xfId="9416"/>
    <cellStyle name="Input 6 2" xfId="9417"/>
    <cellStyle name="Input 6 2 2" xfId="21991"/>
    <cellStyle name="Input 6 2 3" xfId="22075"/>
    <cellStyle name="Input 6 2 4" xfId="22158"/>
    <cellStyle name="Input 6 2 5" xfId="22241"/>
    <cellStyle name="Input 6 2 6" xfId="22922"/>
    <cellStyle name="Input 6 3" xfId="9418"/>
    <cellStyle name="Input 6 3 2" xfId="21990"/>
    <cellStyle name="Input 6 3 3" xfId="22074"/>
    <cellStyle name="Input 6 3 4" xfId="22157"/>
    <cellStyle name="Input 6 3 5" xfId="22240"/>
    <cellStyle name="Input 6 3 6" xfId="22921"/>
    <cellStyle name="Input 6 4" xfId="21992"/>
    <cellStyle name="Input 6 5" xfId="22076"/>
    <cellStyle name="Input 6 6" xfId="22159"/>
    <cellStyle name="Input 6 7" xfId="22242"/>
    <cellStyle name="Input 6 8" xfId="22923"/>
    <cellStyle name="Input 7" xfId="9419"/>
    <cellStyle name="Input 7 2" xfId="21989"/>
    <cellStyle name="Input 7 3" xfId="22073"/>
    <cellStyle name="Input 7 4" xfId="22156"/>
    <cellStyle name="Input 7 5" xfId="22239"/>
    <cellStyle name="Input 7 6" xfId="22920"/>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2 9" xfId="20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2 2" xfId="21439"/>
    <cellStyle name="Note 2 10 2 3" xfId="21640"/>
    <cellStyle name="Note 2 10 2 4" xfId="21813"/>
    <cellStyle name="Note 2 10 2 5" xfId="21987"/>
    <cellStyle name="Note 2 10 2 6" xfId="22918"/>
    <cellStyle name="Note 2 10 3" xfId="20381"/>
    <cellStyle name="Note 2 10 3 2" xfId="21438"/>
    <cellStyle name="Note 2 10 3 3" xfId="21639"/>
    <cellStyle name="Note 2 10 3 4" xfId="21812"/>
    <cellStyle name="Note 2 10 3 5" xfId="21986"/>
    <cellStyle name="Note 2 10 3 6" xfId="22917"/>
    <cellStyle name="Note 2 10 4" xfId="20382"/>
    <cellStyle name="Note 2 10 4 2" xfId="21437"/>
    <cellStyle name="Note 2 10 4 3" xfId="21638"/>
    <cellStyle name="Note 2 10 4 4" xfId="21811"/>
    <cellStyle name="Note 2 10 4 5" xfId="21985"/>
    <cellStyle name="Note 2 10 4 6" xfId="22916"/>
    <cellStyle name="Note 2 10 5" xfId="20383"/>
    <cellStyle name="Note 2 10 5 2" xfId="21436"/>
    <cellStyle name="Note 2 10 5 3" xfId="21637"/>
    <cellStyle name="Note 2 10 5 4" xfId="21810"/>
    <cellStyle name="Note 2 10 5 5" xfId="21984"/>
    <cellStyle name="Note 2 10 5 6" xfId="22915"/>
    <cellStyle name="Note 2 11" xfId="20384"/>
    <cellStyle name="Note 2 11 2" xfId="20385"/>
    <cellStyle name="Note 2 11 2 2" xfId="21434"/>
    <cellStyle name="Note 2 11 2 3" xfId="21636"/>
    <cellStyle name="Note 2 11 2 4" xfId="21809"/>
    <cellStyle name="Note 2 11 2 5" xfId="21983"/>
    <cellStyle name="Note 2 11 2 6" xfId="22914"/>
    <cellStyle name="Note 2 11 3" xfId="20386"/>
    <cellStyle name="Note 2 11 3 2" xfId="21433"/>
    <cellStyle name="Note 2 11 3 3" xfId="21635"/>
    <cellStyle name="Note 2 11 3 4" xfId="21808"/>
    <cellStyle name="Note 2 11 3 5" xfId="21982"/>
    <cellStyle name="Note 2 11 3 6" xfId="22913"/>
    <cellStyle name="Note 2 11 4" xfId="20387"/>
    <cellStyle name="Note 2 11 4 2" xfId="21432"/>
    <cellStyle name="Note 2 11 4 3" xfId="21634"/>
    <cellStyle name="Note 2 11 4 4" xfId="21807"/>
    <cellStyle name="Note 2 11 4 5" xfId="21981"/>
    <cellStyle name="Note 2 11 4 6" xfId="22912"/>
    <cellStyle name="Note 2 11 5" xfId="20388"/>
    <cellStyle name="Note 2 11 5 2" xfId="21431"/>
    <cellStyle name="Note 2 11 5 3" xfId="21633"/>
    <cellStyle name="Note 2 11 5 4" xfId="21806"/>
    <cellStyle name="Note 2 11 5 5" xfId="21980"/>
    <cellStyle name="Note 2 11 5 6" xfId="22911"/>
    <cellStyle name="Note 2 12" xfId="20389"/>
    <cellStyle name="Note 2 12 2" xfId="20390"/>
    <cellStyle name="Note 2 12 2 2" xfId="21429"/>
    <cellStyle name="Note 2 12 2 3" xfId="21632"/>
    <cellStyle name="Note 2 12 2 4" xfId="21805"/>
    <cellStyle name="Note 2 12 2 5" xfId="21979"/>
    <cellStyle name="Note 2 12 2 6" xfId="22910"/>
    <cellStyle name="Note 2 12 3" xfId="20391"/>
    <cellStyle name="Note 2 12 3 2" xfId="21428"/>
    <cellStyle name="Note 2 12 3 3" xfId="21631"/>
    <cellStyle name="Note 2 12 3 4" xfId="21804"/>
    <cellStyle name="Note 2 12 3 5" xfId="21978"/>
    <cellStyle name="Note 2 12 3 6" xfId="22909"/>
    <cellStyle name="Note 2 12 4" xfId="20392"/>
    <cellStyle name="Note 2 12 4 2" xfId="21427"/>
    <cellStyle name="Note 2 12 4 3" xfId="21630"/>
    <cellStyle name="Note 2 12 4 4" xfId="21803"/>
    <cellStyle name="Note 2 12 4 5" xfId="21977"/>
    <cellStyle name="Note 2 12 4 6" xfId="22908"/>
    <cellStyle name="Note 2 12 5" xfId="20393"/>
    <cellStyle name="Note 2 12 5 2" xfId="21426"/>
    <cellStyle name="Note 2 12 5 3" xfId="21629"/>
    <cellStyle name="Note 2 12 5 4" xfId="21802"/>
    <cellStyle name="Note 2 12 5 5" xfId="21976"/>
    <cellStyle name="Note 2 12 5 6" xfId="22907"/>
    <cellStyle name="Note 2 13" xfId="20394"/>
    <cellStyle name="Note 2 13 2" xfId="20395"/>
    <cellStyle name="Note 2 13 2 2" xfId="21424"/>
    <cellStyle name="Note 2 13 2 3" xfId="21628"/>
    <cellStyle name="Note 2 13 2 4" xfId="21801"/>
    <cellStyle name="Note 2 13 2 5" xfId="21975"/>
    <cellStyle name="Note 2 13 2 6" xfId="22906"/>
    <cellStyle name="Note 2 13 3" xfId="20396"/>
    <cellStyle name="Note 2 13 3 2" xfId="21423"/>
    <cellStyle name="Note 2 13 3 3" xfId="21627"/>
    <cellStyle name="Note 2 13 3 4" xfId="21800"/>
    <cellStyle name="Note 2 13 3 5" xfId="21974"/>
    <cellStyle name="Note 2 13 3 6" xfId="22905"/>
    <cellStyle name="Note 2 13 4" xfId="20397"/>
    <cellStyle name="Note 2 13 4 2" xfId="21422"/>
    <cellStyle name="Note 2 13 4 3" xfId="21626"/>
    <cellStyle name="Note 2 13 4 4" xfId="21799"/>
    <cellStyle name="Note 2 13 4 5" xfId="21973"/>
    <cellStyle name="Note 2 13 4 6" xfId="22904"/>
    <cellStyle name="Note 2 13 5" xfId="20398"/>
    <cellStyle name="Note 2 13 5 2" xfId="21421"/>
    <cellStyle name="Note 2 13 5 3" xfId="21625"/>
    <cellStyle name="Note 2 13 5 4" xfId="21798"/>
    <cellStyle name="Note 2 13 5 5" xfId="21972"/>
    <cellStyle name="Note 2 13 5 6" xfId="22903"/>
    <cellStyle name="Note 2 14" xfId="20399"/>
    <cellStyle name="Note 2 14 2" xfId="20400"/>
    <cellStyle name="Note 2 14 2 2" xfId="21419"/>
    <cellStyle name="Note 2 14 2 3" xfId="21623"/>
    <cellStyle name="Note 2 14 2 4" xfId="21796"/>
    <cellStyle name="Note 2 14 2 5" xfId="21970"/>
    <cellStyle name="Note 2 14 2 6" xfId="22901"/>
    <cellStyle name="Note 2 14 3" xfId="21420"/>
    <cellStyle name="Note 2 14 4" xfId="21624"/>
    <cellStyle name="Note 2 14 5" xfId="21797"/>
    <cellStyle name="Note 2 14 6" xfId="21971"/>
    <cellStyle name="Note 2 14 7" xfId="22902"/>
    <cellStyle name="Note 2 15" xfId="20401"/>
    <cellStyle name="Note 2 15 2" xfId="20402"/>
    <cellStyle name="Note 2 15 2 2" xfId="21417"/>
    <cellStyle name="Note 2 15 2 3" xfId="21622"/>
    <cellStyle name="Note 2 15 2 4" xfId="21795"/>
    <cellStyle name="Note 2 15 2 5" xfId="21969"/>
    <cellStyle name="Note 2 15 2 6" xfId="22900"/>
    <cellStyle name="Note 2 16" xfId="20403"/>
    <cellStyle name="Note 2 16 2" xfId="21416"/>
    <cellStyle name="Note 2 16 3" xfId="21621"/>
    <cellStyle name="Note 2 16 4" xfId="21794"/>
    <cellStyle name="Note 2 16 5" xfId="21968"/>
    <cellStyle name="Note 2 16 6" xfId="22899"/>
    <cellStyle name="Note 2 17" xfId="20404"/>
    <cellStyle name="Note 2 17 2" xfId="21415"/>
    <cellStyle name="Note 2 17 3" xfId="21620"/>
    <cellStyle name="Note 2 17 4" xfId="21793"/>
    <cellStyle name="Note 2 17 5" xfId="21967"/>
    <cellStyle name="Note 2 17 6" xfId="22898"/>
    <cellStyle name="Note 2 18" xfId="21441"/>
    <cellStyle name="Note 2 19" xfId="21641"/>
    <cellStyle name="Note 2 2" xfId="20405"/>
    <cellStyle name="Note 2 2 10" xfId="20406"/>
    <cellStyle name="Note 2 2 10 2" xfId="21413"/>
    <cellStyle name="Note 2 2 10 3" xfId="21618"/>
    <cellStyle name="Note 2 2 10 4" xfId="21791"/>
    <cellStyle name="Note 2 2 10 5" xfId="21965"/>
    <cellStyle name="Note 2 2 10 6" xfId="22896"/>
    <cellStyle name="Note 2 2 11" xfId="21414"/>
    <cellStyle name="Note 2 2 12" xfId="21619"/>
    <cellStyle name="Note 2 2 13" xfId="21792"/>
    <cellStyle name="Note 2 2 14" xfId="21966"/>
    <cellStyle name="Note 2 2 15" xfId="22897"/>
    <cellStyle name="Note 2 2 2" xfId="20407"/>
    <cellStyle name="Note 2 2 2 10" xfId="22895"/>
    <cellStyle name="Note 2 2 2 2" xfId="20408"/>
    <cellStyle name="Note 2 2 2 2 2" xfId="21411"/>
    <cellStyle name="Note 2 2 2 2 3" xfId="21616"/>
    <cellStyle name="Note 2 2 2 2 4" xfId="21789"/>
    <cellStyle name="Note 2 2 2 2 5" xfId="21963"/>
    <cellStyle name="Note 2 2 2 2 6" xfId="22894"/>
    <cellStyle name="Note 2 2 2 3" xfId="20409"/>
    <cellStyle name="Note 2 2 2 3 2" xfId="21410"/>
    <cellStyle name="Note 2 2 2 3 3" xfId="21615"/>
    <cellStyle name="Note 2 2 2 3 4" xfId="21788"/>
    <cellStyle name="Note 2 2 2 3 5" xfId="21962"/>
    <cellStyle name="Note 2 2 2 3 6" xfId="22893"/>
    <cellStyle name="Note 2 2 2 4" xfId="20410"/>
    <cellStyle name="Note 2 2 2 4 2" xfId="21409"/>
    <cellStyle name="Note 2 2 2 4 3" xfId="21614"/>
    <cellStyle name="Note 2 2 2 4 4" xfId="21787"/>
    <cellStyle name="Note 2 2 2 4 5" xfId="21961"/>
    <cellStyle name="Note 2 2 2 4 6" xfId="22892"/>
    <cellStyle name="Note 2 2 2 5" xfId="20411"/>
    <cellStyle name="Note 2 2 2 5 2" xfId="21408"/>
    <cellStyle name="Note 2 2 2 5 3" xfId="21613"/>
    <cellStyle name="Note 2 2 2 5 4" xfId="21786"/>
    <cellStyle name="Note 2 2 2 5 5" xfId="21960"/>
    <cellStyle name="Note 2 2 2 5 6" xfId="22891"/>
    <cellStyle name="Note 2 2 2 6" xfId="21412"/>
    <cellStyle name="Note 2 2 2 7" xfId="21617"/>
    <cellStyle name="Note 2 2 2 8" xfId="21790"/>
    <cellStyle name="Note 2 2 2 9" xfId="21964"/>
    <cellStyle name="Note 2 2 3" xfId="20412"/>
    <cellStyle name="Note 2 2 3 2" xfId="20413"/>
    <cellStyle name="Note 2 2 3 2 2" xfId="21406"/>
    <cellStyle name="Note 2 2 3 2 3" xfId="21612"/>
    <cellStyle name="Note 2 2 3 2 4" xfId="21785"/>
    <cellStyle name="Note 2 2 3 2 5" xfId="21959"/>
    <cellStyle name="Note 2 2 3 2 6" xfId="22890"/>
    <cellStyle name="Note 2 2 3 3" xfId="20414"/>
    <cellStyle name="Note 2 2 3 3 2" xfId="21405"/>
    <cellStyle name="Note 2 2 3 3 3" xfId="21611"/>
    <cellStyle name="Note 2 2 3 3 4" xfId="21784"/>
    <cellStyle name="Note 2 2 3 3 5" xfId="21958"/>
    <cellStyle name="Note 2 2 3 3 6" xfId="22889"/>
    <cellStyle name="Note 2 2 3 4" xfId="20415"/>
    <cellStyle name="Note 2 2 3 4 2" xfId="21404"/>
    <cellStyle name="Note 2 2 3 4 3" xfId="21610"/>
    <cellStyle name="Note 2 2 3 4 4" xfId="21783"/>
    <cellStyle name="Note 2 2 3 4 5" xfId="21957"/>
    <cellStyle name="Note 2 2 3 4 6" xfId="22888"/>
    <cellStyle name="Note 2 2 3 5" xfId="20416"/>
    <cellStyle name="Note 2 2 3 5 2" xfId="21403"/>
    <cellStyle name="Note 2 2 3 5 3" xfId="21609"/>
    <cellStyle name="Note 2 2 3 5 4" xfId="21782"/>
    <cellStyle name="Note 2 2 3 5 5" xfId="21956"/>
    <cellStyle name="Note 2 2 3 5 6" xfId="22887"/>
    <cellStyle name="Note 2 2 4" xfId="20417"/>
    <cellStyle name="Note 2 2 4 2" xfId="20418"/>
    <cellStyle name="Note 2 2 4 2 2" xfId="21401"/>
    <cellStyle name="Note 2 2 4 2 3" xfId="21607"/>
    <cellStyle name="Note 2 2 4 2 4" xfId="21780"/>
    <cellStyle name="Note 2 2 4 2 5" xfId="21954"/>
    <cellStyle name="Note 2 2 4 2 6" xfId="22885"/>
    <cellStyle name="Note 2 2 4 3" xfId="20419"/>
    <cellStyle name="Note 2 2 4 3 2" xfId="21400"/>
    <cellStyle name="Note 2 2 4 3 3" xfId="21606"/>
    <cellStyle name="Note 2 2 4 3 4" xfId="21779"/>
    <cellStyle name="Note 2 2 4 3 5" xfId="21953"/>
    <cellStyle name="Note 2 2 4 3 6" xfId="22884"/>
    <cellStyle name="Note 2 2 4 4" xfId="20420"/>
    <cellStyle name="Note 2 2 4 4 2" xfId="21399"/>
    <cellStyle name="Note 2 2 4 4 3" xfId="21605"/>
    <cellStyle name="Note 2 2 4 4 4" xfId="21778"/>
    <cellStyle name="Note 2 2 4 4 5" xfId="21952"/>
    <cellStyle name="Note 2 2 4 4 6" xfId="22883"/>
    <cellStyle name="Note 2 2 4 5" xfId="21402"/>
    <cellStyle name="Note 2 2 4 6" xfId="21608"/>
    <cellStyle name="Note 2 2 4 7" xfId="21781"/>
    <cellStyle name="Note 2 2 4 8" xfId="21955"/>
    <cellStyle name="Note 2 2 4 9" xfId="22886"/>
    <cellStyle name="Note 2 2 5" xfId="20421"/>
    <cellStyle name="Note 2 2 5 2" xfId="20422"/>
    <cellStyle name="Note 2 2 5 2 2" xfId="21397"/>
    <cellStyle name="Note 2 2 5 2 3" xfId="21603"/>
    <cellStyle name="Note 2 2 5 2 4" xfId="21776"/>
    <cellStyle name="Note 2 2 5 2 5" xfId="21950"/>
    <cellStyle name="Note 2 2 5 2 6" xfId="22881"/>
    <cellStyle name="Note 2 2 5 3" xfId="20423"/>
    <cellStyle name="Note 2 2 5 3 2" xfId="21396"/>
    <cellStyle name="Note 2 2 5 3 3" xfId="21602"/>
    <cellStyle name="Note 2 2 5 3 4" xfId="21775"/>
    <cellStyle name="Note 2 2 5 3 5" xfId="21949"/>
    <cellStyle name="Note 2 2 5 3 6" xfId="22880"/>
    <cellStyle name="Note 2 2 5 4" xfId="20424"/>
    <cellStyle name="Note 2 2 5 4 2" xfId="21395"/>
    <cellStyle name="Note 2 2 5 4 3" xfId="21601"/>
    <cellStyle name="Note 2 2 5 4 4" xfId="21774"/>
    <cellStyle name="Note 2 2 5 4 5" xfId="21948"/>
    <cellStyle name="Note 2 2 5 4 6" xfId="22879"/>
    <cellStyle name="Note 2 2 5 5" xfId="21398"/>
    <cellStyle name="Note 2 2 5 6" xfId="21604"/>
    <cellStyle name="Note 2 2 5 7" xfId="21777"/>
    <cellStyle name="Note 2 2 5 8" xfId="21951"/>
    <cellStyle name="Note 2 2 5 9" xfId="22882"/>
    <cellStyle name="Note 2 2 6" xfId="20425"/>
    <cellStyle name="Note 2 2 6 2" xfId="21394"/>
    <cellStyle name="Note 2 2 6 3" xfId="21600"/>
    <cellStyle name="Note 2 2 6 4" xfId="21773"/>
    <cellStyle name="Note 2 2 6 5" xfId="21947"/>
    <cellStyle name="Note 2 2 6 6" xfId="22878"/>
    <cellStyle name="Note 2 2 7" xfId="20426"/>
    <cellStyle name="Note 2 2 7 2" xfId="21393"/>
    <cellStyle name="Note 2 2 7 3" xfId="21599"/>
    <cellStyle name="Note 2 2 7 4" xfId="21772"/>
    <cellStyle name="Note 2 2 7 5" xfId="21946"/>
    <cellStyle name="Note 2 2 7 6" xfId="22877"/>
    <cellStyle name="Note 2 2 8" xfId="20427"/>
    <cellStyle name="Note 2 2 8 2" xfId="21392"/>
    <cellStyle name="Note 2 2 8 3" xfId="21598"/>
    <cellStyle name="Note 2 2 8 4" xfId="21771"/>
    <cellStyle name="Note 2 2 8 5" xfId="21945"/>
    <cellStyle name="Note 2 2 8 6" xfId="22876"/>
    <cellStyle name="Note 2 2 9" xfId="20428"/>
    <cellStyle name="Note 2 2 9 2" xfId="21391"/>
    <cellStyle name="Note 2 2 9 3" xfId="21597"/>
    <cellStyle name="Note 2 2 9 4" xfId="21770"/>
    <cellStyle name="Note 2 2 9 5" xfId="21944"/>
    <cellStyle name="Note 2 2 9 6" xfId="22875"/>
    <cellStyle name="Note 2 20" xfId="21814"/>
    <cellStyle name="Note 2 21" xfId="21988"/>
    <cellStyle name="Note 2 22" xfId="22919"/>
    <cellStyle name="Note 2 3" xfId="20429"/>
    <cellStyle name="Note 2 3 2" xfId="20430"/>
    <cellStyle name="Note 2 3 2 2" xfId="21389"/>
    <cellStyle name="Note 2 3 2 3" xfId="21596"/>
    <cellStyle name="Note 2 3 2 4" xfId="21769"/>
    <cellStyle name="Note 2 3 2 5" xfId="21943"/>
    <cellStyle name="Note 2 3 2 6" xfId="22874"/>
    <cellStyle name="Note 2 3 3" xfId="20431"/>
    <cellStyle name="Note 2 3 3 2" xfId="21388"/>
    <cellStyle name="Note 2 3 3 3" xfId="21595"/>
    <cellStyle name="Note 2 3 3 4" xfId="21768"/>
    <cellStyle name="Note 2 3 3 5" xfId="21942"/>
    <cellStyle name="Note 2 3 3 6" xfId="22873"/>
    <cellStyle name="Note 2 3 4" xfId="20432"/>
    <cellStyle name="Note 2 3 4 2" xfId="21387"/>
    <cellStyle name="Note 2 3 4 3" xfId="21594"/>
    <cellStyle name="Note 2 3 4 4" xfId="21767"/>
    <cellStyle name="Note 2 3 4 5" xfId="21941"/>
    <cellStyle name="Note 2 3 4 6" xfId="22872"/>
    <cellStyle name="Note 2 3 5" xfId="20433"/>
    <cellStyle name="Note 2 3 5 2" xfId="21386"/>
    <cellStyle name="Note 2 3 5 3" xfId="21593"/>
    <cellStyle name="Note 2 3 5 4" xfId="21766"/>
    <cellStyle name="Note 2 3 5 5" xfId="21940"/>
    <cellStyle name="Note 2 3 5 6" xfId="22871"/>
    <cellStyle name="Note 2 4" xfId="20434"/>
    <cellStyle name="Note 2 4 2" xfId="20435"/>
    <cellStyle name="Note 2 4 2 2" xfId="20436"/>
    <cellStyle name="Note 2 4 2 2 2" xfId="21383"/>
    <cellStyle name="Note 2 4 2 2 3" xfId="21592"/>
    <cellStyle name="Note 2 4 2 2 4" xfId="21765"/>
    <cellStyle name="Note 2 4 2 2 5" xfId="21939"/>
    <cellStyle name="Note 2 4 2 2 6" xfId="22870"/>
    <cellStyle name="Note 2 4 3" xfId="20437"/>
    <cellStyle name="Note 2 4 3 2" xfId="20438"/>
    <cellStyle name="Note 2 4 3 2 2" xfId="21381"/>
    <cellStyle name="Note 2 4 3 2 3" xfId="21591"/>
    <cellStyle name="Note 2 4 3 2 4" xfId="21764"/>
    <cellStyle name="Note 2 4 3 2 5" xfId="21938"/>
    <cellStyle name="Note 2 4 3 2 6" xfId="22869"/>
    <cellStyle name="Note 2 4 4" xfId="20439"/>
    <cellStyle name="Note 2 4 4 2" xfId="20440"/>
    <cellStyle name="Note 2 4 4 2 2" xfId="21379"/>
    <cellStyle name="Note 2 4 4 2 3" xfId="21590"/>
    <cellStyle name="Note 2 4 4 2 4" xfId="21763"/>
    <cellStyle name="Note 2 4 4 2 5" xfId="21937"/>
    <cellStyle name="Note 2 4 4 2 6" xfId="22868"/>
    <cellStyle name="Note 2 4 5" xfId="20441"/>
    <cellStyle name="Note 2 4 6" xfId="20442"/>
    <cellStyle name="Note 2 4 7" xfId="20443"/>
    <cellStyle name="Note 2 4 7 2" xfId="21376"/>
    <cellStyle name="Note 2 4 7 3" xfId="21589"/>
    <cellStyle name="Note 2 4 7 4" xfId="20958"/>
    <cellStyle name="Note 2 4 7 5" xfId="21936"/>
    <cellStyle name="Note 2 4 7 6" xfId="22867"/>
    <cellStyle name="Note 2 5" xfId="20444"/>
    <cellStyle name="Note 2 5 2" xfId="20445"/>
    <cellStyle name="Note 2 5 2 2" xfId="20446"/>
    <cellStyle name="Note 2 5 2 2 2" xfId="21373"/>
    <cellStyle name="Note 2 5 2 2 3" xfId="21588"/>
    <cellStyle name="Note 2 5 2 2 4" xfId="21762"/>
    <cellStyle name="Note 2 5 2 2 5" xfId="21935"/>
    <cellStyle name="Note 2 5 2 2 6" xfId="22866"/>
    <cellStyle name="Note 2 5 3" xfId="20447"/>
    <cellStyle name="Note 2 5 3 2" xfId="20448"/>
    <cellStyle name="Note 2 5 3 2 2" xfId="21371"/>
    <cellStyle name="Note 2 5 3 2 3" xfId="21587"/>
    <cellStyle name="Note 2 5 3 2 4" xfId="21761"/>
    <cellStyle name="Note 2 5 3 2 5" xfId="21934"/>
    <cellStyle name="Note 2 5 3 2 6" xfId="22865"/>
    <cellStyle name="Note 2 5 4" xfId="20449"/>
    <cellStyle name="Note 2 5 4 2" xfId="20450"/>
    <cellStyle name="Note 2 5 4 2 2" xfId="21370"/>
    <cellStyle name="Note 2 5 4 2 3" xfId="21586"/>
    <cellStyle name="Note 2 5 4 2 4" xfId="21760"/>
    <cellStyle name="Note 2 5 4 2 5" xfId="21933"/>
    <cellStyle name="Note 2 5 4 2 6" xfId="22864"/>
    <cellStyle name="Note 2 5 5" xfId="20451"/>
    <cellStyle name="Note 2 5 6" xfId="20452"/>
    <cellStyle name="Note 2 5 7" xfId="20453"/>
    <cellStyle name="Note 2 5 7 2" xfId="21367"/>
    <cellStyle name="Note 2 5 7 3" xfId="21585"/>
    <cellStyle name="Note 2 5 7 4" xfId="21759"/>
    <cellStyle name="Note 2 5 7 5" xfId="21932"/>
    <cellStyle name="Note 2 5 7 6" xfId="22863"/>
    <cellStyle name="Note 2 6" xfId="20454"/>
    <cellStyle name="Note 2 6 2" xfId="20455"/>
    <cellStyle name="Note 2 6 2 2" xfId="20456"/>
    <cellStyle name="Note 2 6 2 2 2" xfId="21364"/>
    <cellStyle name="Note 2 6 2 2 3" xfId="21584"/>
    <cellStyle name="Note 2 6 2 2 4" xfId="21758"/>
    <cellStyle name="Note 2 6 2 2 5" xfId="21931"/>
    <cellStyle name="Note 2 6 2 2 6" xfId="22862"/>
    <cellStyle name="Note 2 6 3" xfId="20457"/>
    <cellStyle name="Note 2 6 3 2" xfId="20458"/>
    <cellStyle name="Note 2 6 3 2 2" xfId="21363"/>
    <cellStyle name="Note 2 6 3 2 3" xfId="21583"/>
    <cellStyle name="Note 2 6 3 2 4" xfId="21757"/>
    <cellStyle name="Note 2 6 3 2 5" xfId="21930"/>
    <cellStyle name="Note 2 6 3 2 6" xfId="22861"/>
    <cellStyle name="Note 2 6 4" xfId="20459"/>
    <cellStyle name="Note 2 6 4 2" xfId="20460"/>
    <cellStyle name="Note 2 6 4 2 2" xfId="21361"/>
    <cellStyle name="Note 2 6 4 2 3" xfId="21582"/>
    <cellStyle name="Note 2 6 4 2 4" xfId="21756"/>
    <cellStyle name="Note 2 6 4 2 5" xfId="21929"/>
    <cellStyle name="Note 2 6 4 2 6" xfId="22860"/>
    <cellStyle name="Note 2 6 5" xfId="20461"/>
    <cellStyle name="Note 2 6 6" xfId="20462"/>
    <cellStyle name="Note 2 6 7" xfId="20463"/>
    <cellStyle name="Note 2 6 7 2" xfId="21358"/>
    <cellStyle name="Note 2 6 7 3" xfId="21581"/>
    <cellStyle name="Note 2 6 7 4" xfId="21755"/>
    <cellStyle name="Note 2 6 7 5" xfId="21928"/>
    <cellStyle name="Note 2 6 7 6" xfId="22859"/>
    <cellStyle name="Note 2 7" xfId="20464"/>
    <cellStyle name="Note 2 7 2" xfId="20465"/>
    <cellStyle name="Note 2 7 2 2" xfId="20466"/>
    <cellStyle name="Note 2 7 2 2 2" xfId="21356"/>
    <cellStyle name="Note 2 7 2 2 3" xfId="21580"/>
    <cellStyle name="Note 2 7 2 2 4" xfId="21754"/>
    <cellStyle name="Note 2 7 2 2 5" xfId="21927"/>
    <cellStyle name="Note 2 7 2 2 6" xfId="22858"/>
    <cellStyle name="Note 2 7 3" xfId="20467"/>
    <cellStyle name="Note 2 7 3 2" xfId="20468"/>
    <cellStyle name="Note 2 7 3 2 2" xfId="21354"/>
    <cellStyle name="Note 2 7 3 2 3" xfId="21579"/>
    <cellStyle name="Note 2 7 3 2 4" xfId="21753"/>
    <cellStyle name="Note 2 7 3 2 5" xfId="21926"/>
    <cellStyle name="Note 2 7 3 2 6" xfId="22857"/>
    <cellStyle name="Note 2 7 4" xfId="20469"/>
    <cellStyle name="Note 2 7 4 2" xfId="20470"/>
    <cellStyle name="Note 2 7 4 2 2" xfId="21352"/>
    <cellStyle name="Note 2 7 4 2 3" xfId="21578"/>
    <cellStyle name="Note 2 7 4 2 4" xfId="21752"/>
    <cellStyle name="Note 2 7 4 2 5" xfId="21925"/>
    <cellStyle name="Note 2 7 4 2 6" xfId="22856"/>
    <cellStyle name="Note 2 7 5" xfId="20471"/>
    <cellStyle name="Note 2 7 6" xfId="20472"/>
    <cellStyle name="Note 2 7 7" xfId="20473"/>
    <cellStyle name="Note 2 7 7 2" xfId="21349"/>
    <cellStyle name="Note 2 7 7 3" xfId="21577"/>
    <cellStyle name="Note 2 7 7 4" xfId="21751"/>
    <cellStyle name="Note 2 7 7 5" xfId="21924"/>
    <cellStyle name="Note 2 7 7 6" xfId="22855"/>
    <cellStyle name="Note 2 8" xfId="20474"/>
    <cellStyle name="Note 2 8 2" xfId="20475"/>
    <cellStyle name="Note 2 8 2 2" xfId="21348"/>
    <cellStyle name="Note 2 8 2 3" xfId="21576"/>
    <cellStyle name="Note 2 8 2 4" xfId="21750"/>
    <cellStyle name="Note 2 8 2 5" xfId="21923"/>
    <cellStyle name="Note 2 8 2 6" xfId="22854"/>
    <cellStyle name="Note 2 8 3" xfId="20476"/>
    <cellStyle name="Note 2 8 3 2" xfId="21347"/>
    <cellStyle name="Note 2 8 3 3" xfId="21575"/>
    <cellStyle name="Note 2 8 3 4" xfId="21749"/>
    <cellStyle name="Note 2 8 3 5" xfId="21922"/>
    <cellStyle name="Note 2 8 3 6" xfId="22853"/>
    <cellStyle name="Note 2 8 4" xfId="20477"/>
    <cellStyle name="Note 2 8 4 2" xfId="21346"/>
    <cellStyle name="Note 2 8 4 3" xfId="21574"/>
    <cellStyle name="Note 2 8 4 4" xfId="21748"/>
    <cellStyle name="Note 2 8 4 5" xfId="21921"/>
    <cellStyle name="Note 2 8 4 6" xfId="22852"/>
    <cellStyle name="Note 2 8 5" xfId="20478"/>
    <cellStyle name="Note 2 8 5 2" xfId="21345"/>
    <cellStyle name="Note 2 8 5 3" xfId="21573"/>
    <cellStyle name="Note 2 8 5 4" xfId="21747"/>
    <cellStyle name="Note 2 8 5 5" xfId="21920"/>
    <cellStyle name="Note 2 8 5 6" xfId="22851"/>
    <cellStyle name="Note 2 9" xfId="20479"/>
    <cellStyle name="Note 2 9 2" xfId="20480"/>
    <cellStyle name="Note 2 9 2 2" xfId="21343"/>
    <cellStyle name="Note 2 9 2 3" xfId="21572"/>
    <cellStyle name="Note 2 9 2 4" xfId="21746"/>
    <cellStyle name="Note 2 9 2 5" xfId="21919"/>
    <cellStyle name="Note 2 9 2 6" xfId="22850"/>
    <cellStyle name="Note 2 9 3" xfId="20481"/>
    <cellStyle name="Note 2 9 3 2" xfId="21342"/>
    <cellStyle name="Note 2 9 3 3" xfId="21571"/>
    <cellStyle name="Note 2 9 3 4" xfId="21745"/>
    <cellStyle name="Note 2 9 3 5" xfId="21918"/>
    <cellStyle name="Note 2 9 3 6" xfId="22849"/>
    <cellStyle name="Note 2 9 4" xfId="20482"/>
    <cellStyle name="Note 2 9 4 2" xfId="21341"/>
    <cellStyle name="Note 2 9 4 3" xfId="21570"/>
    <cellStyle name="Note 2 9 4 4" xfId="21744"/>
    <cellStyle name="Note 2 9 4 5" xfId="21917"/>
    <cellStyle name="Note 2 9 4 6" xfId="22848"/>
    <cellStyle name="Note 2 9 5" xfId="20483"/>
    <cellStyle name="Note 2 9 5 2" xfId="21340"/>
    <cellStyle name="Note 2 9 5 3" xfId="21569"/>
    <cellStyle name="Note 2 9 5 4" xfId="21743"/>
    <cellStyle name="Note 2 9 5 5" xfId="21916"/>
    <cellStyle name="Note 2 9 5 6" xfId="22847"/>
    <cellStyle name="Note 3 2" xfId="20484"/>
    <cellStyle name="Note 3 2 2" xfId="20485"/>
    <cellStyle name="Note 3 2 2 2" xfId="21338"/>
    <cellStyle name="Note 3 2 2 3" xfId="21567"/>
    <cellStyle name="Note 3 2 2 4" xfId="21741"/>
    <cellStyle name="Note 3 2 2 5" xfId="21914"/>
    <cellStyle name="Note 3 2 2 6" xfId="22845"/>
    <cellStyle name="Note 3 2 3" xfId="20486"/>
    <cellStyle name="Note 3 2 4" xfId="21339"/>
    <cellStyle name="Note 3 2 5" xfId="21568"/>
    <cellStyle name="Note 3 2 6" xfId="21742"/>
    <cellStyle name="Note 3 2 7" xfId="21915"/>
    <cellStyle name="Note 3 2 8" xfId="22846"/>
    <cellStyle name="Note 3 3" xfId="20487"/>
    <cellStyle name="Note 3 3 2" xfId="20488"/>
    <cellStyle name="Note 3 3 3" xfId="21336"/>
    <cellStyle name="Note 3 3 4" xfId="21566"/>
    <cellStyle name="Note 3 3 5" xfId="21740"/>
    <cellStyle name="Note 3 3 6" xfId="21913"/>
    <cellStyle name="Note 3 3 7" xfId="22844"/>
    <cellStyle name="Note 3 4" xfId="20489"/>
    <cellStyle name="Note 3 4 2" xfId="21334"/>
    <cellStyle name="Note 3 4 3" xfId="21565"/>
    <cellStyle name="Note 3 4 4" xfId="21739"/>
    <cellStyle name="Note 3 4 5" xfId="21912"/>
    <cellStyle name="Note 3 4 6" xfId="22843"/>
    <cellStyle name="Note 3 5" xfId="20490"/>
    <cellStyle name="Note 4 2" xfId="20491"/>
    <cellStyle name="Note 4 2 2" xfId="20492"/>
    <cellStyle name="Note 4 2 2 2" xfId="21332"/>
    <cellStyle name="Note 4 2 2 3" xfId="21563"/>
    <cellStyle name="Note 4 2 2 4" xfId="21737"/>
    <cellStyle name="Note 4 2 2 5" xfId="21910"/>
    <cellStyle name="Note 4 2 2 6" xfId="22841"/>
    <cellStyle name="Note 4 2 3" xfId="20493"/>
    <cellStyle name="Note 4 2 4" xfId="21333"/>
    <cellStyle name="Note 4 2 5" xfId="21564"/>
    <cellStyle name="Note 4 2 6" xfId="21738"/>
    <cellStyle name="Note 4 2 7" xfId="21911"/>
    <cellStyle name="Note 4 2 8" xfId="22842"/>
    <cellStyle name="Note 4 3" xfId="20494"/>
    <cellStyle name="Note 4 4" xfId="20495"/>
    <cellStyle name="Note 4 4 2" xfId="21329"/>
    <cellStyle name="Note 4 4 3" xfId="21562"/>
    <cellStyle name="Note 4 4 4" xfId="21736"/>
    <cellStyle name="Note 4 4 5" xfId="21909"/>
    <cellStyle name="Note 4 4 6" xfId="22840"/>
    <cellStyle name="Note 4 5" xfId="20496"/>
    <cellStyle name="Note 5" xfId="20497"/>
    <cellStyle name="Note 5 10" xfId="22839"/>
    <cellStyle name="Note 5 2" xfId="20498"/>
    <cellStyle name="Note 5 2 2" xfId="20499"/>
    <cellStyle name="Note 5 2 3" xfId="21326"/>
    <cellStyle name="Note 5 2 4" xfId="21560"/>
    <cellStyle name="Note 5 2 5" xfId="21734"/>
    <cellStyle name="Note 5 2 6" xfId="21907"/>
    <cellStyle name="Note 5 2 7" xfId="22838"/>
    <cellStyle name="Note 5 3" xfId="20500"/>
    <cellStyle name="Note 5 3 2" xfId="20501"/>
    <cellStyle name="Note 5 3 3" xfId="21324"/>
    <cellStyle name="Note 5 3 4" xfId="21559"/>
    <cellStyle name="Note 5 3 5" xfId="21733"/>
    <cellStyle name="Note 5 3 6" xfId="21906"/>
    <cellStyle name="Note 5 3 7" xfId="22837"/>
    <cellStyle name="Note 5 4" xfId="20502"/>
    <cellStyle name="Note 5 4 2" xfId="21323"/>
    <cellStyle name="Note 5 4 3" xfId="21558"/>
    <cellStyle name="Note 5 4 4" xfId="21732"/>
    <cellStyle name="Note 5 4 5" xfId="21905"/>
    <cellStyle name="Note 5 4 6" xfId="22836"/>
    <cellStyle name="Note 5 5" xfId="20503"/>
    <cellStyle name="Note 5 6" xfId="21327"/>
    <cellStyle name="Note 5 7" xfId="21561"/>
    <cellStyle name="Note 5 8" xfId="21735"/>
    <cellStyle name="Note 5 9" xfId="21908"/>
    <cellStyle name="Note 6" xfId="20504"/>
    <cellStyle name="Note 6 2" xfId="20505"/>
    <cellStyle name="Note 6 2 2" xfId="20506"/>
    <cellStyle name="Note 6 2 3" xfId="21320"/>
    <cellStyle name="Note 6 2 4" xfId="21556"/>
    <cellStyle name="Note 6 2 5" xfId="21730"/>
    <cellStyle name="Note 6 2 6" xfId="21903"/>
    <cellStyle name="Note 6 2 7" xfId="22834"/>
    <cellStyle name="Note 6 3" xfId="20507"/>
    <cellStyle name="Note 6 4" xfId="20508"/>
    <cellStyle name="Note 6 5" xfId="21321"/>
    <cellStyle name="Note 6 6" xfId="21557"/>
    <cellStyle name="Note 6 7" xfId="21731"/>
    <cellStyle name="Note 6 8" xfId="21904"/>
    <cellStyle name="Note 6 9" xfId="22835"/>
    <cellStyle name="Note 7" xfId="20509"/>
    <cellStyle name="Note 7 2" xfId="21316"/>
    <cellStyle name="Note 7 3" xfId="21555"/>
    <cellStyle name="Note 7 4" xfId="21729"/>
    <cellStyle name="Note 7 5" xfId="21902"/>
    <cellStyle name="Note 7 6" xfId="22833"/>
    <cellStyle name="Note 8" xfId="20510"/>
    <cellStyle name="Note 8 2" xfId="20511"/>
    <cellStyle name="Note 8 2 2" xfId="21314"/>
    <cellStyle name="Note 8 2 3" xfId="21553"/>
    <cellStyle name="Note 8 2 4" xfId="21727"/>
    <cellStyle name="Note 8 2 5" xfId="21900"/>
    <cellStyle name="Note 8 2 6" xfId="22831"/>
    <cellStyle name="Note 8 3" xfId="21315"/>
    <cellStyle name="Note 8 4" xfId="21554"/>
    <cellStyle name="Note 8 5" xfId="21728"/>
    <cellStyle name="Note 8 6" xfId="21901"/>
    <cellStyle name="Note 8 7" xfId="22832"/>
    <cellStyle name="Note 9" xfId="20512"/>
    <cellStyle name="Note 9 2" xfId="21313"/>
    <cellStyle name="Note 9 3" xfId="21552"/>
    <cellStyle name="Note 9 4" xfId="21726"/>
    <cellStyle name="Note 9 5" xfId="21899"/>
    <cellStyle name="Note 9 6" xfId="22830"/>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2 2" xfId="21301"/>
    <cellStyle name="Output 2 10 2 3" xfId="21550"/>
    <cellStyle name="Output 2 10 2 4" xfId="21724"/>
    <cellStyle name="Output 2 10 2 5" xfId="21897"/>
    <cellStyle name="Output 2 10 2 6" xfId="22828"/>
    <cellStyle name="Output 2 10 3" xfId="20526"/>
    <cellStyle name="Output 2 10 3 2" xfId="21300"/>
    <cellStyle name="Output 2 10 3 3" xfId="21549"/>
    <cellStyle name="Output 2 10 3 4" xfId="21723"/>
    <cellStyle name="Output 2 10 3 5" xfId="21896"/>
    <cellStyle name="Output 2 10 3 6" xfId="22827"/>
    <cellStyle name="Output 2 10 4" xfId="20527"/>
    <cellStyle name="Output 2 10 4 2" xfId="21299"/>
    <cellStyle name="Output 2 10 4 3" xfId="21548"/>
    <cellStyle name="Output 2 10 4 4" xfId="21722"/>
    <cellStyle name="Output 2 10 4 5" xfId="21895"/>
    <cellStyle name="Output 2 10 4 6" xfId="22826"/>
    <cellStyle name="Output 2 10 5" xfId="20528"/>
    <cellStyle name="Output 2 10 5 2" xfId="21298"/>
    <cellStyle name="Output 2 10 5 3" xfId="21547"/>
    <cellStyle name="Output 2 10 5 4" xfId="21721"/>
    <cellStyle name="Output 2 10 5 5" xfId="21894"/>
    <cellStyle name="Output 2 10 5 6" xfId="22825"/>
    <cellStyle name="Output 2 11" xfId="20529"/>
    <cellStyle name="Output 2 11 10" xfId="22824"/>
    <cellStyle name="Output 2 11 2" xfId="20530"/>
    <cellStyle name="Output 2 11 2 2" xfId="21296"/>
    <cellStyle name="Output 2 11 2 3" xfId="21545"/>
    <cellStyle name="Output 2 11 2 4" xfId="21719"/>
    <cellStyle name="Output 2 11 2 5" xfId="21892"/>
    <cellStyle name="Output 2 11 2 6" xfId="22823"/>
    <cellStyle name="Output 2 11 3" xfId="20531"/>
    <cellStyle name="Output 2 11 3 2" xfId="21295"/>
    <cellStyle name="Output 2 11 3 3" xfId="21544"/>
    <cellStyle name="Output 2 11 3 4" xfId="21718"/>
    <cellStyle name="Output 2 11 3 5" xfId="21891"/>
    <cellStyle name="Output 2 11 3 6" xfId="22822"/>
    <cellStyle name="Output 2 11 4" xfId="20532"/>
    <cellStyle name="Output 2 11 4 2" xfId="21294"/>
    <cellStyle name="Output 2 11 4 3" xfId="21543"/>
    <cellStyle name="Output 2 11 4 4" xfId="21717"/>
    <cellStyle name="Output 2 11 4 5" xfId="21890"/>
    <cellStyle name="Output 2 11 4 6" xfId="22821"/>
    <cellStyle name="Output 2 11 5" xfId="20533"/>
    <cellStyle name="Output 2 11 5 2" xfId="21293"/>
    <cellStyle name="Output 2 11 5 3" xfId="21542"/>
    <cellStyle name="Output 2 11 5 4" xfId="21716"/>
    <cellStyle name="Output 2 11 5 5" xfId="21889"/>
    <cellStyle name="Output 2 11 5 6" xfId="22820"/>
    <cellStyle name="Output 2 11 6" xfId="21297"/>
    <cellStyle name="Output 2 11 7" xfId="21546"/>
    <cellStyle name="Output 2 11 8" xfId="21720"/>
    <cellStyle name="Output 2 11 9" xfId="21893"/>
    <cellStyle name="Output 2 12" xfId="20534"/>
    <cellStyle name="Output 2 12 10" xfId="22819"/>
    <cellStyle name="Output 2 12 2" xfId="20535"/>
    <cellStyle name="Output 2 12 2 2" xfId="21291"/>
    <cellStyle name="Output 2 12 2 3" xfId="21540"/>
    <cellStyle name="Output 2 12 2 4" xfId="21714"/>
    <cellStyle name="Output 2 12 2 5" xfId="21887"/>
    <cellStyle name="Output 2 12 2 6" xfId="22818"/>
    <cellStyle name="Output 2 12 3" xfId="20536"/>
    <cellStyle name="Output 2 12 3 2" xfId="21290"/>
    <cellStyle name="Output 2 12 3 3" xfId="21539"/>
    <cellStyle name="Output 2 12 3 4" xfId="21713"/>
    <cellStyle name="Output 2 12 3 5" xfId="21886"/>
    <cellStyle name="Output 2 12 3 6" xfId="22817"/>
    <cellStyle name="Output 2 12 4" xfId="20537"/>
    <cellStyle name="Output 2 12 4 2" xfId="21289"/>
    <cellStyle name="Output 2 12 4 3" xfId="21538"/>
    <cellStyle name="Output 2 12 4 4" xfId="21712"/>
    <cellStyle name="Output 2 12 4 5" xfId="21885"/>
    <cellStyle name="Output 2 12 4 6" xfId="22816"/>
    <cellStyle name="Output 2 12 5" xfId="20538"/>
    <cellStyle name="Output 2 12 5 2" xfId="21288"/>
    <cellStyle name="Output 2 12 5 3" xfId="21537"/>
    <cellStyle name="Output 2 12 5 4" xfId="21711"/>
    <cellStyle name="Output 2 12 5 5" xfId="21884"/>
    <cellStyle name="Output 2 12 5 6" xfId="22815"/>
    <cellStyle name="Output 2 12 6" xfId="21292"/>
    <cellStyle name="Output 2 12 7" xfId="21541"/>
    <cellStyle name="Output 2 12 8" xfId="21715"/>
    <cellStyle name="Output 2 12 9" xfId="21888"/>
    <cellStyle name="Output 2 13" xfId="20539"/>
    <cellStyle name="Output 2 13 2" xfId="20540"/>
    <cellStyle name="Output 2 13 2 2" xfId="21286"/>
    <cellStyle name="Output 2 13 2 3" xfId="21535"/>
    <cellStyle name="Output 2 13 2 4" xfId="21709"/>
    <cellStyle name="Output 2 13 2 5" xfId="21882"/>
    <cellStyle name="Output 2 13 2 6" xfId="22813"/>
    <cellStyle name="Output 2 13 3" xfId="20541"/>
    <cellStyle name="Output 2 13 3 2" xfId="21285"/>
    <cellStyle name="Output 2 13 3 3" xfId="21534"/>
    <cellStyle name="Output 2 13 3 4" xfId="21708"/>
    <cellStyle name="Output 2 13 3 5" xfId="21881"/>
    <cellStyle name="Output 2 13 3 6" xfId="22812"/>
    <cellStyle name="Output 2 13 4" xfId="20542"/>
    <cellStyle name="Output 2 13 4 2" xfId="21284"/>
    <cellStyle name="Output 2 13 4 3" xfId="21533"/>
    <cellStyle name="Output 2 13 4 4" xfId="21707"/>
    <cellStyle name="Output 2 13 4 5" xfId="21880"/>
    <cellStyle name="Output 2 13 4 6" xfId="22811"/>
    <cellStyle name="Output 2 13 5" xfId="21287"/>
    <cellStyle name="Output 2 13 6" xfId="21536"/>
    <cellStyle name="Output 2 13 7" xfId="21710"/>
    <cellStyle name="Output 2 13 8" xfId="21883"/>
    <cellStyle name="Output 2 13 9" xfId="22814"/>
    <cellStyle name="Output 2 14" xfId="20543"/>
    <cellStyle name="Output 2 14 2" xfId="21283"/>
    <cellStyle name="Output 2 14 3" xfId="21532"/>
    <cellStyle name="Output 2 14 4" xfId="21706"/>
    <cellStyle name="Output 2 14 5" xfId="21879"/>
    <cellStyle name="Output 2 14 6" xfId="22810"/>
    <cellStyle name="Output 2 15" xfId="20544"/>
    <cellStyle name="Output 2 15 2" xfId="21282"/>
    <cellStyle name="Output 2 15 3" xfId="21531"/>
    <cellStyle name="Output 2 15 4" xfId="21705"/>
    <cellStyle name="Output 2 15 5" xfId="21878"/>
    <cellStyle name="Output 2 15 6" xfId="22809"/>
    <cellStyle name="Output 2 16" xfId="20545"/>
    <cellStyle name="Output 2 16 2" xfId="21281"/>
    <cellStyle name="Output 2 16 3" xfId="21530"/>
    <cellStyle name="Output 2 16 4" xfId="21704"/>
    <cellStyle name="Output 2 16 5" xfId="21877"/>
    <cellStyle name="Output 2 16 6" xfId="22808"/>
    <cellStyle name="Output 2 17" xfId="21303"/>
    <cellStyle name="Output 2 18" xfId="21551"/>
    <cellStyle name="Output 2 19" xfId="21725"/>
    <cellStyle name="Output 2 2" xfId="20546"/>
    <cellStyle name="Output 2 2 10" xfId="21280"/>
    <cellStyle name="Output 2 2 11" xfId="21529"/>
    <cellStyle name="Output 2 2 12" xfId="21703"/>
    <cellStyle name="Output 2 2 13" xfId="21876"/>
    <cellStyle name="Output 2 2 14" xfId="22807"/>
    <cellStyle name="Output 2 2 2" xfId="20547"/>
    <cellStyle name="Output 2 2 2 2" xfId="20548"/>
    <cellStyle name="Output 2 2 2 2 2" xfId="21278"/>
    <cellStyle name="Output 2 2 2 2 3" xfId="21527"/>
    <cellStyle name="Output 2 2 2 2 4" xfId="21701"/>
    <cellStyle name="Output 2 2 2 2 5" xfId="21874"/>
    <cellStyle name="Output 2 2 2 2 6" xfId="22805"/>
    <cellStyle name="Output 2 2 2 3" xfId="20549"/>
    <cellStyle name="Output 2 2 2 3 2" xfId="21277"/>
    <cellStyle name="Output 2 2 2 3 3" xfId="21526"/>
    <cellStyle name="Output 2 2 2 3 4" xfId="21700"/>
    <cellStyle name="Output 2 2 2 3 5" xfId="21873"/>
    <cellStyle name="Output 2 2 2 3 6" xfId="22804"/>
    <cellStyle name="Output 2 2 2 4" xfId="20550"/>
    <cellStyle name="Output 2 2 2 4 2" xfId="21276"/>
    <cellStyle name="Output 2 2 2 4 3" xfId="21525"/>
    <cellStyle name="Output 2 2 2 4 4" xfId="21699"/>
    <cellStyle name="Output 2 2 2 4 5" xfId="21872"/>
    <cellStyle name="Output 2 2 2 4 6" xfId="22803"/>
    <cellStyle name="Output 2 2 2 5" xfId="21279"/>
    <cellStyle name="Output 2 2 2 6" xfId="21528"/>
    <cellStyle name="Output 2 2 2 7" xfId="21702"/>
    <cellStyle name="Output 2 2 2 8" xfId="21875"/>
    <cellStyle name="Output 2 2 2 9" xfId="22806"/>
    <cellStyle name="Output 2 2 3" xfId="20551"/>
    <cellStyle name="Output 2 2 3 2" xfId="20552"/>
    <cellStyle name="Output 2 2 3 2 2" xfId="21274"/>
    <cellStyle name="Output 2 2 3 2 3" xfId="21523"/>
    <cellStyle name="Output 2 2 3 2 4" xfId="21697"/>
    <cellStyle name="Output 2 2 3 2 5" xfId="21870"/>
    <cellStyle name="Output 2 2 3 2 6" xfId="22801"/>
    <cellStyle name="Output 2 2 3 3" xfId="20553"/>
    <cellStyle name="Output 2 2 3 3 2" xfId="21273"/>
    <cellStyle name="Output 2 2 3 3 3" xfId="21522"/>
    <cellStyle name="Output 2 2 3 3 4" xfId="21696"/>
    <cellStyle name="Output 2 2 3 3 5" xfId="21869"/>
    <cellStyle name="Output 2 2 3 3 6" xfId="22800"/>
    <cellStyle name="Output 2 2 3 4" xfId="20554"/>
    <cellStyle name="Output 2 2 3 4 2" xfId="21272"/>
    <cellStyle name="Output 2 2 3 4 3" xfId="21521"/>
    <cellStyle name="Output 2 2 3 4 4" xfId="21695"/>
    <cellStyle name="Output 2 2 3 4 5" xfId="21868"/>
    <cellStyle name="Output 2 2 3 4 6" xfId="22799"/>
    <cellStyle name="Output 2 2 3 5" xfId="21275"/>
    <cellStyle name="Output 2 2 3 6" xfId="21524"/>
    <cellStyle name="Output 2 2 3 7" xfId="21698"/>
    <cellStyle name="Output 2 2 3 8" xfId="21871"/>
    <cellStyle name="Output 2 2 3 9" xfId="22802"/>
    <cellStyle name="Output 2 2 4" xfId="20555"/>
    <cellStyle name="Output 2 2 4 2" xfId="20556"/>
    <cellStyle name="Output 2 2 4 2 2" xfId="21270"/>
    <cellStyle name="Output 2 2 4 2 3" xfId="21519"/>
    <cellStyle name="Output 2 2 4 2 4" xfId="21693"/>
    <cellStyle name="Output 2 2 4 2 5" xfId="21866"/>
    <cellStyle name="Output 2 2 4 2 6" xfId="22797"/>
    <cellStyle name="Output 2 2 4 3" xfId="20557"/>
    <cellStyle name="Output 2 2 4 3 2" xfId="21269"/>
    <cellStyle name="Output 2 2 4 3 3" xfId="21518"/>
    <cellStyle name="Output 2 2 4 3 4" xfId="21692"/>
    <cellStyle name="Output 2 2 4 3 5" xfId="21865"/>
    <cellStyle name="Output 2 2 4 3 6" xfId="22796"/>
    <cellStyle name="Output 2 2 4 4" xfId="20558"/>
    <cellStyle name="Output 2 2 4 4 2" xfId="21268"/>
    <cellStyle name="Output 2 2 4 4 3" xfId="21517"/>
    <cellStyle name="Output 2 2 4 4 4" xfId="21691"/>
    <cellStyle name="Output 2 2 4 4 5" xfId="21864"/>
    <cellStyle name="Output 2 2 4 4 6" xfId="22795"/>
    <cellStyle name="Output 2 2 4 5" xfId="21271"/>
    <cellStyle name="Output 2 2 4 6" xfId="21520"/>
    <cellStyle name="Output 2 2 4 7" xfId="21694"/>
    <cellStyle name="Output 2 2 4 8" xfId="21867"/>
    <cellStyle name="Output 2 2 4 9" xfId="22798"/>
    <cellStyle name="Output 2 2 5" xfId="20559"/>
    <cellStyle name="Output 2 2 5 2" xfId="20560"/>
    <cellStyle name="Output 2 2 5 2 2" xfId="21266"/>
    <cellStyle name="Output 2 2 5 2 3" xfId="21515"/>
    <cellStyle name="Output 2 2 5 2 4" xfId="21689"/>
    <cellStyle name="Output 2 2 5 2 5" xfId="21862"/>
    <cellStyle name="Output 2 2 5 2 6" xfId="22793"/>
    <cellStyle name="Output 2 2 5 3" xfId="20561"/>
    <cellStyle name="Output 2 2 5 3 2" xfId="21265"/>
    <cellStyle name="Output 2 2 5 3 3" xfId="21514"/>
    <cellStyle name="Output 2 2 5 3 4" xfId="21688"/>
    <cellStyle name="Output 2 2 5 3 5" xfId="21861"/>
    <cellStyle name="Output 2 2 5 3 6" xfId="22792"/>
    <cellStyle name="Output 2 2 5 4" xfId="20562"/>
    <cellStyle name="Output 2 2 5 4 2" xfId="21264"/>
    <cellStyle name="Output 2 2 5 4 3" xfId="21513"/>
    <cellStyle name="Output 2 2 5 4 4" xfId="21687"/>
    <cellStyle name="Output 2 2 5 4 5" xfId="21860"/>
    <cellStyle name="Output 2 2 5 4 6" xfId="22791"/>
    <cellStyle name="Output 2 2 5 5" xfId="21267"/>
    <cellStyle name="Output 2 2 5 6" xfId="21516"/>
    <cellStyle name="Output 2 2 5 7" xfId="21690"/>
    <cellStyle name="Output 2 2 5 8" xfId="21863"/>
    <cellStyle name="Output 2 2 5 9" xfId="22794"/>
    <cellStyle name="Output 2 2 6" xfId="20563"/>
    <cellStyle name="Output 2 2 6 2" xfId="21263"/>
    <cellStyle name="Output 2 2 6 3" xfId="21512"/>
    <cellStyle name="Output 2 2 6 4" xfId="21686"/>
    <cellStyle name="Output 2 2 6 5" xfId="21859"/>
    <cellStyle name="Output 2 2 6 6" xfId="22790"/>
    <cellStyle name="Output 2 2 7" xfId="20564"/>
    <cellStyle name="Output 2 2 7 2" xfId="21262"/>
    <cellStyle name="Output 2 2 7 3" xfId="21511"/>
    <cellStyle name="Output 2 2 7 4" xfId="21685"/>
    <cellStyle name="Output 2 2 7 5" xfId="21858"/>
    <cellStyle name="Output 2 2 7 6" xfId="22789"/>
    <cellStyle name="Output 2 2 8" xfId="20565"/>
    <cellStyle name="Output 2 2 8 2" xfId="21261"/>
    <cellStyle name="Output 2 2 8 3" xfId="21510"/>
    <cellStyle name="Output 2 2 8 4" xfId="21684"/>
    <cellStyle name="Output 2 2 8 5" xfId="21857"/>
    <cellStyle name="Output 2 2 8 6" xfId="22788"/>
    <cellStyle name="Output 2 2 9" xfId="20566"/>
    <cellStyle name="Output 2 2 9 2" xfId="21260"/>
    <cellStyle name="Output 2 2 9 3" xfId="21509"/>
    <cellStyle name="Output 2 2 9 4" xfId="21683"/>
    <cellStyle name="Output 2 2 9 5" xfId="21856"/>
    <cellStyle name="Output 2 2 9 6" xfId="22787"/>
    <cellStyle name="Output 2 20" xfId="21898"/>
    <cellStyle name="Output 2 21" xfId="22829"/>
    <cellStyle name="Output 2 3" xfId="20567"/>
    <cellStyle name="Output 2 3 2" xfId="20568"/>
    <cellStyle name="Output 2 3 2 2" xfId="21258"/>
    <cellStyle name="Output 2 3 2 3" xfId="21508"/>
    <cellStyle name="Output 2 3 2 4" xfId="21682"/>
    <cellStyle name="Output 2 3 2 5" xfId="21855"/>
    <cellStyle name="Output 2 3 2 6" xfId="22786"/>
    <cellStyle name="Output 2 3 3" xfId="20569"/>
    <cellStyle name="Output 2 3 3 2" xfId="21257"/>
    <cellStyle name="Output 2 3 3 3" xfId="21507"/>
    <cellStyle name="Output 2 3 3 4" xfId="21681"/>
    <cellStyle name="Output 2 3 3 5" xfId="21854"/>
    <cellStyle name="Output 2 3 3 6" xfId="22785"/>
    <cellStyle name="Output 2 3 4" xfId="20570"/>
    <cellStyle name="Output 2 3 4 2" xfId="21256"/>
    <cellStyle name="Output 2 3 4 3" xfId="21506"/>
    <cellStyle name="Output 2 3 4 4" xfId="21680"/>
    <cellStyle name="Output 2 3 4 5" xfId="21853"/>
    <cellStyle name="Output 2 3 4 6" xfId="22784"/>
    <cellStyle name="Output 2 3 5" xfId="20571"/>
    <cellStyle name="Output 2 3 5 2" xfId="21255"/>
    <cellStyle name="Output 2 3 5 3" xfId="21505"/>
    <cellStyle name="Output 2 3 5 4" xfId="21679"/>
    <cellStyle name="Output 2 3 5 5" xfId="21852"/>
    <cellStyle name="Output 2 3 5 6" xfId="22783"/>
    <cellStyle name="Output 2 4" xfId="20572"/>
    <cellStyle name="Output 2 4 2" xfId="20573"/>
    <cellStyle name="Output 2 4 2 2" xfId="21253"/>
    <cellStyle name="Output 2 4 2 3" xfId="21504"/>
    <cellStyle name="Output 2 4 2 4" xfId="21678"/>
    <cellStyle name="Output 2 4 2 5" xfId="21851"/>
    <cellStyle name="Output 2 4 2 6" xfId="22782"/>
    <cellStyle name="Output 2 4 3" xfId="20574"/>
    <cellStyle name="Output 2 4 3 2" xfId="21252"/>
    <cellStyle name="Output 2 4 3 3" xfId="21503"/>
    <cellStyle name="Output 2 4 3 4" xfId="21677"/>
    <cellStyle name="Output 2 4 3 5" xfId="21850"/>
    <cellStyle name="Output 2 4 3 6" xfId="22781"/>
    <cellStyle name="Output 2 4 4" xfId="20575"/>
    <cellStyle name="Output 2 4 4 2" xfId="21251"/>
    <cellStyle name="Output 2 4 4 3" xfId="21502"/>
    <cellStyle name="Output 2 4 4 4" xfId="21676"/>
    <cellStyle name="Output 2 4 4 5" xfId="21849"/>
    <cellStyle name="Output 2 4 4 6" xfId="22780"/>
    <cellStyle name="Output 2 4 5" xfId="20576"/>
    <cellStyle name="Output 2 4 5 2" xfId="21250"/>
    <cellStyle name="Output 2 4 5 3" xfId="21501"/>
    <cellStyle name="Output 2 4 5 4" xfId="21675"/>
    <cellStyle name="Output 2 4 5 5" xfId="21848"/>
    <cellStyle name="Output 2 4 5 6" xfId="22779"/>
    <cellStyle name="Output 2 5" xfId="20577"/>
    <cellStyle name="Output 2 5 2" xfId="20578"/>
    <cellStyle name="Output 2 5 2 2" xfId="21248"/>
    <cellStyle name="Output 2 5 2 3" xfId="21500"/>
    <cellStyle name="Output 2 5 2 4" xfId="21674"/>
    <cellStyle name="Output 2 5 2 5" xfId="21847"/>
    <cellStyle name="Output 2 5 2 6" xfId="22778"/>
    <cellStyle name="Output 2 5 3" xfId="20579"/>
    <cellStyle name="Output 2 5 3 2" xfId="21247"/>
    <cellStyle name="Output 2 5 3 3" xfId="21499"/>
    <cellStyle name="Output 2 5 3 4" xfId="21673"/>
    <cellStyle name="Output 2 5 3 5" xfId="21846"/>
    <cellStyle name="Output 2 5 3 6" xfId="22777"/>
    <cellStyle name="Output 2 5 4" xfId="20580"/>
    <cellStyle name="Output 2 5 4 2" xfId="21246"/>
    <cellStyle name="Output 2 5 4 3" xfId="21498"/>
    <cellStyle name="Output 2 5 4 4" xfId="21672"/>
    <cellStyle name="Output 2 5 4 5" xfId="21845"/>
    <cellStyle name="Output 2 5 4 6" xfId="22776"/>
    <cellStyle name="Output 2 5 5" xfId="20581"/>
    <cellStyle name="Output 2 5 5 2" xfId="21245"/>
    <cellStyle name="Output 2 5 5 3" xfId="21497"/>
    <cellStyle name="Output 2 5 5 4" xfId="21671"/>
    <cellStyle name="Output 2 5 5 5" xfId="21844"/>
    <cellStyle name="Output 2 5 5 6" xfId="22775"/>
    <cellStyle name="Output 2 6" xfId="20582"/>
    <cellStyle name="Output 2 6 2" xfId="20583"/>
    <cellStyle name="Output 2 6 2 2" xfId="21243"/>
    <cellStyle name="Output 2 6 2 3" xfId="21496"/>
    <cellStyle name="Output 2 6 2 4" xfId="21670"/>
    <cellStyle name="Output 2 6 2 5" xfId="21843"/>
    <cellStyle name="Output 2 6 2 6" xfId="22774"/>
    <cellStyle name="Output 2 6 3" xfId="20584"/>
    <cellStyle name="Output 2 6 3 2" xfId="21242"/>
    <cellStyle name="Output 2 6 3 3" xfId="21495"/>
    <cellStyle name="Output 2 6 3 4" xfId="21669"/>
    <cellStyle name="Output 2 6 3 5" xfId="21842"/>
    <cellStyle name="Output 2 6 3 6" xfId="22773"/>
    <cellStyle name="Output 2 6 4" xfId="20585"/>
    <cellStyle name="Output 2 6 4 2" xfId="21241"/>
    <cellStyle name="Output 2 6 4 3" xfId="21494"/>
    <cellStyle name="Output 2 6 4 4" xfId="21668"/>
    <cellStyle name="Output 2 6 4 5" xfId="21841"/>
    <cellStyle name="Output 2 6 4 6" xfId="22772"/>
    <cellStyle name="Output 2 6 5" xfId="20586"/>
    <cellStyle name="Output 2 6 5 2" xfId="21240"/>
    <cellStyle name="Output 2 6 5 3" xfId="21493"/>
    <cellStyle name="Output 2 6 5 4" xfId="21667"/>
    <cellStyle name="Output 2 6 5 5" xfId="21840"/>
    <cellStyle name="Output 2 6 5 6" xfId="22771"/>
    <cellStyle name="Output 2 7" xfId="20587"/>
    <cellStyle name="Output 2 7 2" xfId="20588"/>
    <cellStyle name="Output 2 7 2 2" xfId="21238"/>
    <cellStyle name="Output 2 7 2 3" xfId="21492"/>
    <cellStyle name="Output 2 7 2 4" xfId="21666"/>
    <cellStyle name="Output 2 7 2 5" xfId="21839"/>
    <cellStyle name="Output 2 7 2 6" xfId="22770"/>
    <cellStyle name="Output 2 7 3" xfId="20589"/>
    <cellStyle name="Output 2 7 3 2" xfId="21237"/>
    <cellStyle name="Output 2 7 3 3" xfId="21491"/>
    <cellStyle name="Output 2 7 3 4" xfId="21665"/>
    <cellStyle name="Output 2 7 3 5" xfId="21838"/>
    <cellStyle name="Output 2 7 3 6" xfId="22769"/>
    <cellStyle name="Output 2 7 4" xfId="20590"/>
    <cellStyle name="Output 2 7 4 2" xfId="21236"/>
    <cellStyle name="Output 2 7 4 3" xfId="21490"/>
    <cellStyle name="Output 2 7 4 4" xfId="21664"/>
    <cellStyle name="Output 2 7 4 5" xfId="21837"/>
    <cellStyle name="Output 2 7 4 6" xfId="22768"/>
    <cellStyle name="Output 2 7 5" xfId="20591"/>
    <cellStyle name="Output 2 7 5 2" xfId="21235"/>
    <cellStyle name="Output 2 7 5 3" xfId="21489"/>
    <cellStyle name="Output 2 7 5 4" xfId="21663"/>
    <cellStyle name="Output 2 7 5 5" xfId="21836"/>
    <cellStyle name="Output 2 7 5 6" xfId="22767"/>
    <cellStyle name="Output 2 8" xfId="20592"/>
    <cellStyle name="Output 2 8 2" xfId="20593"/>
    <cellStyle name="Output 2 8 2 2" xfId="21233"/>
    <cellStyle name="Output 2 8 2 3" xfId="21488"/>
    <cellStyle name="Output 2 8 2 4" xfId="21662"/>
    <cellStyle name="Output 2 8 2 5" xfId="21835"/>
    <cellStyle name="Output 2 8 2 6" xfId="22766"/>
    <cellStyle name="Output 2 8 3" xfId="20594"/>
    <cellStyle name="Output 2 8 3 2" xfId="21232"/>
    <cellStyle name="Output 2 8 3 3" xfId="21487"/>
    <cellStyle name="Output 2 8 3 4" xfId="21661"/>
    <cellStyle name="Output 2 8 3 5" xfId="21834"/>
    <cellStyle name="Output 2 8 3 6" xfId="22765"/>
    <cellStyle name="Output 2 8 4" xfId="20595"/>
    <cellStyle name="Output 2 8 4 2" xfId="21231"/>
    <cellStyle name="Output 2 8 4 3" xfId="21486"/>
    <cellStyle name="Output 2 8 4 4" xfId="21660"/>
    <cellStyle name="Output 2 8 4 5" xfId="21833"/>
    <cellStyle name="Output 2 8 4 6" xfId="22764"/>
    <cellStyle name="Output 2 8 5" xfId="20596"/>
    <cellStyle name="Output 2 8 5 2" xfId="21230"/>
    <cellStyle name="Output 2 8 5 3" xfId="21485"/>
    <cellStyle name="Output 2 8 5 4" xfId="21659"/>
    <cellStyle name="Output 2 8 5 5" xfId="21832"/>
    <cellStyle name="Output 2 8 5 6" xfId="22763"/>
    <cellStyle name="Output 2 9" xfId="20597"/>
    <cellStyle name="Output 2 9 2" xfId="20598"/>
    <cellStyle name="Output 2 9 2 2" xfId="21228"/>
    <cellStyle name="Output 2 9 2 3" xfId="21484"/>
    <cellStyle name="Output 2 9 2 4" xfId="21658"/>
    <cellStyle name="Output 2 9 2 5" xfId="21831"/>
    <cellStyle name="Output 2 9 2 6" xfId="22762"/>
    <cellStyle name="Output 2 9 3" xfId="20599"/>
    <cellStyle name="Output 2 9 3 2" xfId="21227"/>
    <cellStyle name="Output 2 9 3 3" xfId="21483"/>
    <cellStyle name="Output 2 9 3 4" xfId="21657"/>
    <cellStyle name="Output 2 9 3 5" xfId="21830"/>
    <cellStyle name="Output 2 9 3 6" xfId="22761"/>
    <cellStyle name="Output 2 9 4" xfId="20600"/>
    <cellStyle name="Output 2 9 4 2" xfId="21226"/>
    <cellStyle name="Output 2 9 4 3" xfId="21482"/>
    <cellStyle name="Output 2 9 4 4" xfId="21656"/>
    <cellStyle name="Output 2 9 4 5" xfId="21829"/>
    <cellStyle name="Output 2 9 4 6" xfId="22760"/>
    <cellStyle name="Output 2 9 5" xfId="20601"/>
    <cellStyle name="Output 2 9 5 2" xfId="21225"/>
    <cellStyle name="Output 2 9 5 3" xfId="21481"/>
    <cellStyle name="Output 2 9 5 4" xfId="21655"/>
    <cellStyle name="Output 2 9 5 5" xfId="21828"/>
    <cellStyle name="Output 2 9 5 6" xfId="22759"/>
    <cellStyle name="Output 3" xfId="20602"/>
    <cellStyle name="Output 3 2" xfId="20603"/>
    <cellStyle name="Output 3 2 2" xfId="21223"/>
    <cellStyle name="Output 3 2 3" xfId="21479"/>
    <cellStyle name="Output 3 2 4" xfId="21653"/>
    <cellStyle name="Output 3 2 5" xfId="21826"/>
    <cellStyle name="Output 3 2 6" xfId="22757"/>
    <cellStyle name="Output 3 3" xfId="20604"/>
    <cellStyle name="Output 3 3 2" xfId="21222"/>
    <cellStyle name="Output 3 3 3" xfId="21478"/>
    <cellStyle name="Output 3 3 4" xfId="21652"/>
    <cellStyle name="Output 3 3 5" xfId="21825"/>
    <cellStyle name="Output 3 3 6" xfId="22756"/>
    <cellStyle name="Output 3 4" xfId="21224"/>
    <cellStyle name="Output 3 5" xfId="21480"/>
    <cellStyle name="Output 3 6" xfId="21654"/>
    <cellStyle name="Output 3 7" xfId="21827"/>
    <cellStyle name="Output 3 8" xfId="22758"/>
    <cellStyle name="Output 4" xfId="20605"/>
    <cellStyle name="Output 4 2" xfId="20606"/>
    <cellStyle name="Output 4 2 2" xfId="21220"/>
    <cellStyle name="Output 4 2 3" xfId="21476"/>
    <cellStyle name="Output 4 2 4" xfId="21650"/>
    <cellStyle name="Output 4 2 5" xfId="21823"/>
    <cellStyle name="Output 4 2 6" xfId="22754"/>
    <cellStyle name="Output 4 3" xfId="20607"/>
    <cellStyle name="Output 4 3 2" xfId="21219"/>
    <cellStyle name="Output 4 3 3" xfId="21475"/>
    <cellStyle name="Output 4 3 4" xfId="21649"/>
    <cellStyle name="Output 4 3 5" xfId="21822"/>
    <cellStyle name="Output 4 3 6" xfId="22753"/>
    <cellStyle name="Output 4 4" xfId="21221"/>
    <cellStyle name="Output 4 5" xfId="21477"/>
    <cellStyle name="Output 4 6" xfId="21651"/>
    <cellStyle name="Output 4 7" xfId="21824"/>
    <cellStyle name="Output 4 8" xfId="22755"/>
    <cellStyle name="Output 5" xfId="20608"/>
    <cellStyle name="Output 5 2" xfId="20609"/>
    <cellStyle name="Output 5 2 2" xfId="21217"/>
    <cellStyle name="Output 5 2 3" xfId="21473"/>
    <cellStyle name="Output 5 2 4" xfId="21647"/>
    <cellStyle name="Output 5 2 5" xfId="21820"/>
    <cellStyle name="Output 5 2 6" xfId="22751"/>
    <cellStyle name="Output 5 3" xfId="20610"/>
    <cellStyle name="Output 5 3 2" xfId="21216"/>
    <cellStyle name="Output 5 3 3" xfId="21472"/>
    <cellStyle name="Output 5 3 4" xfId="21646"/>
    <cellStyle name="Output 5 3 5" xfId="21819"/>
    <cellStyle name="Output 5 3 6" xfId="22750"/>
    <cellStyle name="Output 5 4" xfId="21218"/>
    <cellStyle name="Output 5 5" xfId="21474"/>
    <cellStyle name="Output 5 6" xfId="21648"/>
    <cellStyle name="Output 5 7" xfId="21821"/>
    <cellStyle name="Output 5 8" xfId="22752"/>
    <cellStyle name="Output 6" xfId="20611"/>
    <cellStyle name="Output 6 2" xfId="20612"/>
    <cellStyle name="Output 6 2 2" xfId="21214"/>
    <cellStyle name="Output 6 2 3" xfId="21470"/>
    <cellStyle name="Output 6 2 4" xfId="21644"/>
    <cellStyle name="Output 6 2 5" xfId="21817"/>
    <cellStyle name="Output 6 2 6" xfId="22748"/>
    <cellStyle name="Output 6 3" xfId="20613"/>
    <cellStyle name="Output 6 3 2" xfId="21213"/>
    <cellStyle name="Output 6 3 3" xfId="21469"/>
    <cellStyle name="Output 6 3 4" xfId="21643"/>
    <cellStyle name="Output 6 3 5" xfId="21816"/>
    <cellStyle name="Output 6 3 6" xfId="22747"/>
    <cellStyle name="Output 6 4" xfId="21215"/>
    <cellStyle name="Output 6 5" xfId="21471"/>
    <cellStyle name="Output 6 6" xfId="21645"/>
    <cellStyle name="Output 6 7" xfId="21818"/>
    <cellStyle name="Output 6 8" xfId="22749"/>
    <cellStyle name="Output 7" xfId="20614"/>
    <cellStyle name="Output 7 2" xfId="21212"/>
    <cellStyle name="Output 7 3" xfId="21468"/>
    <cellStyle name="Output 7 4" xfId="21642"/>
    <cellStyle name="Output 7 5" xfId="21815"/>
    <cellStyle name="Output 7 6" xfId="22746"/>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2 2" xfId="21044"/>
    <cellStyle name="Total 2 10 2 3" xfId="21128"/>
    <cellStyle name="Total 2 10 2 4" xfId="21210"/>
    <cellStyle name="Total 2 10 2 5" xfId="21466"/>
    <cellStyle name="Total 2 10 2 6" xfId="22744"/>
    <cellStyle name="Total 2 10 3" xfId="20821"/>
    <cellStyle name="Total 2 10 3 2" xfId="21043"/>
    <cellStyle name="Total 2 10 3 3" xfId="21127"/>
    <cellStyle name="Total 2 10 3 4" xfId="21209"/>
    <cellStyle name="Total 2 10 3 5" xfId="21465"/>
    <cellStyle name="Total 2 10 3 6" xfId="22743"/>
    <cellStyle name="Total 2 10 4" xfId="20822"/>
    <cellStyle name="Total 2 10 4 2" xfId="21042"/>
    <cellStyle name="Total 2 10 4 3" xfId="21126"/>
    <cellStyle name="Total 2 10 4 4" xfId="21208"/>
    <cellStyle name="Total 2 10 4 5" xfId="21464"/>
    <cellStyle name="Total 2 10 4 6" xfId="22742"/>
    <cellStyle name="Total 2 10 5" xfId="20823"/>
    <cellStyle name="Total 2 10 5 2" xfId="21041"/>
    <cellStyle name="Total 2 10 5 3" xfId="21125"/>
    <cellStyle name="Total 2 10 5 4" xfId="21207"/>
    <cellStyle name="Total 2 10 5 5" xfId="21463"/>
    <cellStyle name="Total 2 10 5 6" xfId="22741"/>
    <cellStyle name="Total 2 11" xfId="20824"/>
    <cellStyle name="Total 2 11 10" xfId="22740"/>
    <cellStyle name="Total 2 11 2" xfId="20825"/>
    <cellStyle name="Total 2 11 2 2" xfId="21039"/>
    <cellStyle name="Total 2 11 2 3" xfId="21123"/>
    <cellStyle name="Total 2 11 2 4" xfId="21205"/>
    <cellStyle name="Total 2 11 2 5" xfId="21461"/>
    <cellStyle name="Total 2 11 2 6" xfId="22739"/>
    <cellStyle name="Total 2 11 3" xfId="20826"/>
    <cellStyle name="Total 2 11 3 2" xfId="21038"/>
    <cellStyle name="Total 2 11 3 3" xfId="21122"/>
    <cellStyle name="Total 2 11 3 4" xfId="21204"/>
    <cellStyle name="Total 2 11 3 5" xfId="21460"/>
    <cellStyle name="Total 2 11 3 6" xfId="22738"/>
    <cellStyle name="Total 2 11 4" xfId="20827"/>
    <cellStyle name="Total 2 11 4 2" xfId="21037"/>
    <cellStyle name="Total 2 11 4 3" xfId="21121"/>
    <cellStyle name="Total 2 11 4 4" xfId="21203"/>
    <cellStyle name="Total 2 11 4 5" xfId="21459"/>
    <cellStyle name="Total 2 11 4 6" xfId="22737"/>
    <cellStyle name="Total 2 11 5" xfId="20828"/>
    <cellStyle name="Total 2 11 5 2" xfId="21036"/>
    <cellStyle name="Total 2 11 5 3" xfId="21120"/>
    <cellStyle name="Total 2 11 5 4" xfId="21202"/>
    <cellStyle name="Total 2 11 5 5" xfId="21458"/>
    <cellStyle name="Total 2 11 5 6" xfId="22736"/>
    <cellStyle name="Total 2 11 6" xfId="21040"/>
    <cellStyle name="Total 2 11 7" xfId="21124"/>
    <cellStyle name="Total 2 11 8" xfId="21206"/>
    <cellStyle name="Total 2 11 9" xfId="21462"/>
    <cellStyle name="Total 2 12" xfId="20829"/>
    <cellStyle name="Total 2 12 10" xfId="22735"/>
    <cellStyle name="Total 2 12 2" xfId="20830"/>
    <cellStyle name="Total 2 12 2 2" xfId="21034"/>
    <cellStyle name="Total 2 12 2 3" xfId="21118"/>
    <cellStyle name="Total 2 12 2 4" xfId="21200"/>
    <cellStyle name="Total 2 12 2 5" xfId="21456"/>
    <cellStyle name="Total 2 12 2 6" xfId="22734"/>
    <cellStyle name="Total 2 12 3" xfId="20831"/>
    <cellStyle name="Total 2 12 3 2" xfId="21033"/>
    <cellStyle name="Total 2 12 3 3" xfId="21117"/>
    <cellStyle name="Total 2 12 3 4" xfId="21199"/>
    <cellStyle name="Total 2 12 3 5" xfId="21455"/>
    <cellStyle name="Total 2 12 3 6" xfId="22733"/>
    <cellStyle name="Total 2 12 4" xfId="20832"/>
    <cellStyle name="Total 2 12 4 2" xfId="21032"/>
    <cellStyle name="Total 2 12 4 3" xfId="21116"/>
    <cellStyle name="Total 2 12 4 4" xfId="22490"/>
    <cellStyle name="Total 2 12 4 5" xfId="22576"/>
    <cellStyle name="Total 2 12 4 6" xfId="22732"/>
    <cellStyle name="Total 2 12 5" xfId="20833"/>
    <cellStyle name="Total 2 12 5 2" xfId="21031"/>
    <cellStyle name="Total 2 12 5 3" xfId="21115"/>
    <cellStyle name="Total 2 12 5 4" xfId="21198"/>
    <cellStyle name="Total 2 12 5 5" xfId="21454"/>
    <cellStyle name="Total 2 12 5 6" xfId="22731"/>
    <cellStyle name="Total 2 12 6" xfId="21035"/>
    <cellStyle name="Total 2 12 7" xfId="21119"/>
    <cellStyle name="Total 2 12 8" xfId="21201"/>
    <cellStyle name="Total 2 12 9" xfId="21457"/>
    <cellStyle name="Total 2 13" xfId="20834"/>
    <cellStyle name="Total 2 13 2" xfId="20835"/>
    <cellStyle name="Total 2 13 2 2" xfId="21029"/>
    <cellStyle name="Total 2 13 2 3" xfId="21113"/>
    <cellStyle name="Total 2 13 2 4" xfId="21196"/>
    <cellStyle name="Total 2 13 2 5" xfId="21452"/>
    <cellStyle name="Total 2 13 2 6" xfId="22729"/>
    <cellStyle name="Total 2 13 3" xfId="20836"/>
    <cellStyle name="Total 2 13 3 2" xfId="21028"/>
    <cellStyle name="Total 2 13 3 3" xfId="21112"/>
    <cellStyle name="Total 2 13 3 4" xfId="21195"/>
    <cellStyle name="Total 2 13 3 5" xfId="21451"/>
    <cellStyle name="Total 2 13 3 6" xfId="22728"/>
    <cellStyle name="Total 2 13 4" xfId="20837"/>
    <cellStyle name="Total 2 13 4 2" xfId="21027"/>
    <cellStyle name="Total 2 13 4 3" xfId="21111"/>
    <cellStyle name="Total 2 13 4 4" xfId="21194"/>
    <cellStyle name="Total 2 13 4 5" xfId="21450"/>
    <cellStyle name="Total 2 13 4 6" xfId="22727"/>
    <cellStyle name="Total 2 13 5" xfId="21030"/>
    <cellStyle name="Total 2 13 6" xfId="21114"/>
    <cellStyle name="Total 2 13 7" xfId="21197"/>
    <cellStyle name="Total 2 13 8" xfId="21453"/>
    <cellStyle name="Total 2 13 9" xfId="22730"/>
    <cellStyle name="Total 2 14" xfId="20838"/>
    <cellStyle name="Total 2 14 2" xfId="21026"/>
    <cellStyle name="Total 2 14 3" xfId="21110"/>
    <cellStyle name="Total 2 14 4" xfId="21193"/>
    <cellStyle name="Total 2 14 5" xfId="21449"/>
    <cellStyle name="Total 2 14 6" xfId="22726"/>
    <cellStyle name="Total 2 15" xfId="20839"/>
    <cellStyle name="Total 2 15 2" xfId="21025"/>
    <cellStyle name="Total 2 15 3" xfId="21109"/>
    <cellStyle name="Total 2 15 4" xfId="21192"/>
    <cellStyle name="Total 2 15 5" xfId="21448"/>
    <cellStyle name="Total 2 15 6" xfId="22725"/>
    <cellStyle name="Total 2 16" xfId="20840"/>
    <cellStyle name="Total 2 16 2" xfId="21024"/>
    <cellStyle name="Total 2 16 3" xfId="21108"/>
    <cellStyle name="Total 2 16 4" xfId="21191"/>
    <cellStyle name="Total 2 16 5" xfId="21447"/>
    <cellStyle name="Total 2 16 6" xfId="22724"/>
    <cellStyle name="Total 2 17" xfId="21045"/>
    <cellStyle name="Total 2 18" xfId="21129"/>
    <cellStyle name="Total 2 19" xfId="21211"/>
    <cellStyle name="Total 2 2" xfId="20841"/>
    <cellStyle name="Total 2 2 10" xfId="21023"/>
    <cellStyle name="Total 2 2 11" xfId="21107"/>
    <cellStyle name="Total 2 2 12" xfId="21190"/>
    <cellStyle name="Total 2 2 13" xfId="21446"/>
    <cellStyle name="Total 2 2 14" xfId="22723"/>
    <cellStyle name="Total 2 2 2" xfId="20842"/>
    <cellStyle name="Total 2 2 2 2" xfId="20843"/>
    <cellStyle name="Total 2 2 2 2 2" xfId="21021"/>
    <cellStyle name="Total 2 2 2 2 3" xfId="21105"/>
    <cellStyle name="Total 2 2 2 2 4" xfId="21188"/>
    <cellStyle name="Total 2 2 2 2 5" xfId="21444"/>
    <cellStyle name="Total 2 2 2 2 6" xfId="22721"/>
    <cellStyle name="Total 2 2 2 3" xfId="20844"/>
    <cellStyle name="Total 2 2 2 3 2" xfId="21020"/>
    <cellStyle name="Total 2 2 2 3 3" xfId="21104"/>
    <cellStyle name="Total 2 2 2 3 4" xfId="21187"/>
    <cellStyle name="Total 2 2 2 3 5" xfId="21443"/>
    <cellStyle name="Total 2 2 2 3 6" xfId="22720"/>
    <cellStyle name="Total 2 2 2 4" xfId="20845"/>
    <cellStyle name="Total 2 2 2 4 2" xfId="21019"/>
    <cellStyle name="Total 2 2 2 4 3" xfId="21103"/>
    <cellStyle name="Total 2 2 2 4 4" xfId="21186"/>
    <cellStyle name="Total 2 2 2 4 5" xfId="21442"/>
    <cellStyle name="Total 2 2 2 4 6" xfId="22719"/>
    <cellStyle name="Total 2 2 2 5" xfId="21022"/>
    <cellStyle name="Total 2 2 2 6" xfId="21106"/>
    <cellStyle name="Total 2 2 2 7" xfId="21189"/>
    <cellStyle name="Total 2 2 2 8" xfId="21445"/>
    <cellStyle name="Total 2 2 2 9" xfId="22722"/>
    <cellStyle name="Total 2 2 3" xfId="20846"/>
    <cellStyle name="Total 2 2 3 2" xfId="20847"/>
    <cellStyle name="Total 2 2 3 2 2" xfId="21017"/>
    <cellStyle name="Total 2 2 3 2 3" xfId="21101"/>
    <cellStyle name="Total 2 2 3 2 4" xfId="21184"/>
    <cellStyle name="Total 2 2 3 2 5" xfId="21435"/>
    <cellStyle name="Total 2 2 3 2 6" xfId="22717"/>
    <cellStyle name="Total 2 2 3 3" xfId="20848"/>
    <cellStyle name="Total 2 2 3 3 2" xfId="21016"/>
    <cellStyle name="Total 2 2 3 3 3" xfId="21100"/>
    <cellStyle name="Total 2 2 3 3 4" xfId="21183"/>
    <cellStyle name="Total 2 2 3 3 5" xfId="21430"/>
    <cellStyle name="Total 2 2 3 3 6" xfId="22716"/>
    <cellStyle name="Total 2 2 3 4" xfId="20849"/>
    <cellStyle name="Total 2 2 3 4 2" xfId="21015"/>
    <cellStyle name="Total 2 2 3 4 3" xfId="21099"/>
    <cellStyle name="Total 2 2 3 4 4" xfId="21182"/>
    <cellStyle name="Total 2 2 3 4 5" xfId="21425"/>
    <cellStyle name="Total 2 2 3 4 6" xfId="22715"/>
    <cellStyle name="Total 2 2 3 5" xfId="21018"/>
    <cellStyle name="Total 2 2 3 6" xfId="21102"/>
    <cellStyle name="Total 2 2 3 7" xfId="21185"/>
    <cellStyle name="Total 2 2 3 8" xfId="21440"/>
    <cellStyle name="Total 2 2 3 9" xfId="22718"/>
    <cellStyle name="Total 2 2 4" xfId="20850"/>
    <cellStyle name="Total 2 2 4 2" xfId="20851"/>
    <cellStyle name="Total 2 2 4 2 2" xfId="21013"/>
    <cellStyle name="Total 2 2 4 2 3" xfId="21097"/>
    <cellStyle name="Total 2 2 4 2 4" xfId="21180"/>
    <cellStyle name="Total 2 2 4 2 5" xfId="21407"/>
    <cellStyle name="Total 2 2 4 2 6" xfId="22713"/>
    <cellStyle name="Total 2 2 4 3" xfId="20852"/>
    <cellStyle name="Total 2 2 4 3 2" xfId="21012"/>
    <cellStyle name="Total 2 2 4 3 3" xfId="21096"/>
    <cellStyle name="Total 2 2 4 3 4" xfId="21179"/>
    <cellStyle name="Total 2 2 4 3 5" xfId="21390"/>
    <cellStyle name="Total 2 2 4 3 6" xfId="22712"/>
    <cellStyle name="Total 2 2 4 4" xfId="20853"/>
    <cellStyle name="Total 2 2 4 4 2" xfId="21011"/>
    <cellStyle name="Total 2 2 4 4 3" xfId="21095"/>
    <cellStyle name="Total 2 2 4 4 4" xfId="21178"/>
    <cellStyle name="Total 2 2 4 4 5" xfId="21385"/>
    <cellStyle name="Total 2 2 4 4 6" xfId="22711"/>
    <cellStyle name="Total 2 2 4 5" xfId="21014"/>
    <cellStyle name="Total 2 2 4 6" xfId="21098"/>
    <cellStyle name="Total 2 2 4 7" xfId="21181"/>
    <cellStyle name="Total 2 2 4 8" xfId="21418"/>
    <cellStyle name="Total 2 2 4 9" xfId="22714"/>
    <cellStyle name="Total 2 2 5" xfId="20854"/>
    <cellStyle name="Total 2 2 5 2" xfId="20855"/>
    <cellStyle name="Total 2 2 5 2 2" xfId="21009"/>
    <cellStyle name="Total 2 2 5 2 3" xfId="21093"/>
    <cellStyle name="Total 2 2 5 2 4" xfId="21176"/>
    <cellStyle name="Total 2 2 5 2 5" xfId="21382"/>
    <cellStyle name="Total 2 2 5 2 6" xfId="22709"/>
    <cellStyle name="Total 2 2 5 3" xfId="20856"/>
    <cellStyle name="Total 2 2 5 3 2" xfId="21008"/>
    <cellStyle name="Total 2 2 5 3 3" xfId="21092"/>
    <cellStyle name="Total 2 2 5 3 4" xfId="21175"/>
    <cellStyle name="Total 2 2 5 3 5" xfId="21380"/>
    <cellStyle name="Total 2 2 5 3 6" xfId="22708"/>
    <cellStyle name="Total 2 2 5 4" xfId="20857"/>
    <cellStyle name="Total 2 2 5 4 2" xfId="21007"/>
    <cellStyle name="Total 2 2 5 4 3" xfId="21091"/>
    <cellStyle name="Total 2 2 5 4 4" xfId="21174"/>
    <cellStyle name="Total 2 2 5 4 5" xfId="21378"/>
    <cellStyle name="Total 2 2 5 4 6" xfId="22707"/>
    <cellStyle name="Total 2 2 5 5" xfId="21010"/>
    <cellStyle name="Total 2 2 5 6" xfId="21094"/>
    <cellStyle name="Total 2 2 5 7" xfId="21177"/>
    <cellStyle name="Total 2 2 5 8" xfId="21384"/>
    <cellStyle name="Total 2 2 5 9" xfId="22710"/>
    <cellStyle name="Total 2 2 6" xfId="20858"/>
    <cellStyle name="Total 2 2 6 2" xfId="21006"/>
    <cellStyle name="Total 2 2 6 3" xfId="21090"/>
    <cellStyle name="Total 2 2 6 4" xfId="21173"/>
    <cellStyle name="Total 2 2 6 5" xfId="21377"/>
    <cellStyle name="Total 2 2 6 6" xfId="22706"/>
    <cellStyle name="Total 2 2 7" xfId="20859"/>
    <cellStyle name="Total 2 2 7 2" xfId="21005"/>
    <cellStyle name="Total 2 2 7 3" xfId="21089"/>
    <cellStyle name="Total 2 2 7 4" xfId="21172"/>
    <cellStyle name="Total 2 2 7 5" xfId="21375"/>
    <cellStyle name="Total 2 2 7 6" xfId="22705"/>
    <cellStyle name="Total 2 2 8" xfId="20860"/>
    <cellStyle name="Total 2 2 8 2" xfId="21004"/>
    <cellStyle name="Total 2 2 8 3" xfId="21088"/>
    <cellStyle name="Total 2 2 8 4" xfId="21171"/>
    <cellStyle name="Total 2 2 8 5" xfId="21374"/>
    <cellStyle name="Total 2 2 8 6" xfId="22704"/>
    <cellStyle name="Total 2 2 9" xfId="20861"/>
    <cellStyle name="Total 2 2 9 2" xfId="21003"/>
    <cellStyle name="Total 2 2 9 3" xfId="21087"/>
    <cellStyle name="Total 2 2 9 4" xfId="21170"/>
    <cellStyle name="Total 2 2 9 5" xfId="21372"/>
    <cellStyle name="Total 2 2 9 6" xfId="22703"/>
    <cellStyle name="Total 2 20" xfId="21467"/>
    <cellStyle name="Total 2 21" xfId="22745"/>
    <cellStyle name="Total 2 3" xfId="20862"/>
    <cellStyle name="Total 2 3 2" xfId="20863"/>
    <cellStyle name="Total 2 3 2 2" xfId="21002"/>
    <cellStyle name="Total 2 3 2 3" xfId="21086"/>
    <cellStyle name="Total 2 3 2 4" xfId="21169"/>
    <cellStyle name="Total 2 3 2 5" xfId="21369"/>
    <cellStyle name="Total 2 3 2 6" xfId="22702"/>
    <cellStyle name="Total 2 3 3" xfId="20864"/>
    <cellStyle name="Total 2 3 3 2" xfId="21001"/>
    <cellStyle name="Total 2 3 3 3" xfId="21085"/>
    <cellStyle name="Total 2 3 3 4" xfId="21168"/>
    <cellStyle name="Total 2 3 3 5" xfId="21368"/>
    <cellStyle name="Total 2 3 3 6" xfId="22701"/>
    <cellStyle name="Total 2 3 4" xfId="20865"/>
    <cellStyle name="Total 2 3 4 2" xfId="21000"/>
    <cellStyle name="Total 2 3 4 3" xfId="21084"/>
    <cellStyle name="Total 2 3 4 4" xfId="21167"/>
    <cellStyle name="Total 2 3 4 5" xfId="21366"/>
    <cellStyle name="Total 2 3 4 6" xfId="22700"/>
    <cellStyle name="Total 2 3 5" xfId="20866"/>
    <cellStyle name="Total 2 3 5 2" xfId="20999"/>
    <cellStyle name="Total 2 3 5 3" xfId="21083"/>
    <cellStyle name="Total 2 3 5 4" xfId="21166"/>
    <cellStyle name="Total 2 3 5 5" xfId="21365"/>
    <cellStyle name="Total 2 3 5 6" xfId="22699"/>
    <cellStyle name="Total 2 4" xfId="20867"/>
    <cellStyle name="Total 2 4 2" xfId="20868"/>
    <cellStyle name="Total 2 4 2 2" xfId="20998"/>
    <cellStyle name="Total 2 4 2 3" xfId="21082"/>
    <cellStyle name="Total 2 4 2 4" xfId="21165"/>
    <cellStyle name="Total 2 4 2 5" xfId="21362"/>
    <cellStyle name="Total 2 4 2 6" xfId="22698"/>
    <cellStyle name="Total 2 4 3" xfId="20869"/>
    <cellStyle name="Total 2 4 3 2" xfId="20997"/>
    <cellStyle name="Total 2 4 3 3" xfId="21081"/>
    <cellStyle name="Total 2 4 3 4" xfId="21164"/>
    <cellStyle name="Total 2 4 3 5" xfId="21360"/>
    <cellStyle name="Total 2 4 3 6" xfId="22697"/>
    <cellStyle name="Total 2 4 4" xfId="20870"/>
    <cellStyle name="Total 2 4 4 2" xfId="20996"/>
    <cellStyle name="Total 2 4 4 3" xfId="21080"/>
    <cellStyle name="Total 2 4 4 4" xfId="21163"/>
    <cellStyle name="Total 2 4 4 5" xfId="21359"/>
    <cellStyle name="Total 2 4 4 6" xfId="22696"/>
    <cellStyle name="Total 2 4 5" xfId="20871"/>
    <cellStyle name="Total 2 4 5 2" xfId="20995"/>
    <cellStyle name="Total 2 4 5 3" xfId="21079"/>
    <cellStyle name="Total 2 4 5 4" xfId="21162"/>
    <cellStyle name="Total 2 4 5 5" xfId="21357"/>
    <cellStyle name="Total 2 4 5 6" xfId="22695"/>
    <cellStyle name="Total 2 5" xfId="20872"/>
    <cellStyle name="Total 2 5 2" xfId="20873"/>
    <cellStyle name="Total 2 5 2 2" xfId="20994"/>
    <cellStyle name="Total 2 5 2 3" xfId="21078"/>
    <cellStyle name="Total 2 5 2 4" xfId="21161"/>
    <cellStyle name="Total 2 5 2 5" xfId="21355"/>
    <cellStyle name="Total 2 5 2 6" xfId="22694"/>
    <cellStyle name="Total 2 5 3" xfId="20874"/>
    <cellStyle name="Total 2 5 3 2" xfId="20993"/>
    <cellStyle name="Total 2 5 3 3" xfId="21077"/>
    <cellStyle name="Total 2 5 3 4" xfId="21160"/>
    <cellStyle name="Total 2 5 3 5" xfId="21353"/>
    <cellStyle name="Total 2 5 3 6" xfId="22693"/>
    <cellStyle name="Total 2 5 4" xfId="20875"/>
    <cellStyle name="Total 2 5 4 2" xfId="20992"/>
    <cellStyle name="Total 2 5 4 3" xfId="21076"/>
    <cellStyle name="Total 2 5 4 4" xfId="21159"/>
    <cellStyle name="Total 2 5 4 5" xfId="21351"/>
    <cellStyle name="Total 2 5 4 6" xfId="22692"/>
    <cellStyle name="Total 2 5 5" xfId="20876"/>
    <cellStyle name="Total 2 5 5 2" xfId="20991"/>
    <cellStyle name="Total 2 5 5 3" xfId="21075"/>
    <cellStyle name="Total 2 5 5 4" xfId="21158"/>
    <cellStyle name="Total 2 5 5 5" xfId="21350"/>
    <cellStyle name="Total 2 5 5 6" xfId="22691"/>
    <cellStyle name="Total 2 6" xfId="20877"/>
    <cellStyle name="Total 2 6 2" xfId="20878"/>
    <cellStyle name="Total 2 6 2 2" xfId="20990"/>
    <cellStyle name="Total 2 6 2 3" xfId="21074"/>
    <cellStyle name="Total 2 6 2 4" xfId="21157"/>
    <cellStyle name="Total 2 6 2 5" xfId="21344"/>
    <cellStyle name="Total 2 6 2 6" xfId="22690"/>
    <cellStyle name="Total 2 6 3" xfId="20879"/>
    <cellStyle name="Total 2 6 3 2" xfId="20989"/>
    <cellStyle name="Total 2 6 3 3" xfId="21073"/>
    <cellStyle name="Total 2 6 3 4" xfId="21156"/>
    <cellStyle name="Total 2 6 3 5" xfId="21337"/>
    <cellStyle name="Total 2 6 3 6" xfId="22689"/>
    <cellStyle name="Total 2 6 4" xfId="20880"/>
    <cellStyle name="Total 2 6 4 2" xfId="20988"/>
    <cellStyle name="Total 2 6 4 3" xfId="21072"/>
    <cellStyle name="Total 2 6 4 4" xfId="21155"/>
    <cellStyle name="Total 2 6 4 5" xfId="21335"/>
    <cellStyle name="Total 2 6 4 6" xfId="22688"/>
    <cellStyle name="Total 2 6 5" xfId="20881"/>
    <cellStyle name="Total 2 6 5 2" xfId="20987"/>
    <cellStyle name="Total 2 6 5 3" xfId="21071"/>
    <cellStyle name="Total 2 6 5 4" xfId="22489"/>
    <cellStyle name="Total 2 6 5 5" xfId="22575"/>
    <cellStyle name="Total 2 6 5 6" xfId="22687"/>
    <cellStyle name="Total 2 7" xfId="20882"/>
    <cellStyle name="Total 2 7 2" xfId="20883"/>
    <cellStyle name="Total 2 7 2 2" xfId="20986"/>
    <cellStyle name="Total 2 7 2 3" xfId="21070"/>
    <cellStyle name="Total 2 7 2 4" xfId="21154"/>
    <cellStyle name="Total 2 7 2 5" xfId="21331"/>
    <cellStyle name="Total 2 7 2 6" xfId="22686"/>
    <cellStyle name="Total 2 7 3" xfId="20884"/>
    <cellStyle name="Total 2 7 3 2" xfId="20985"/>
    <cellStyle name="Total 2 7 3 3" xfId="21069"/>
    <cellStyle name="Total 2 7 3 4" xfId="21153"/>
    <cellStyle name="Total 2 7 3 5" xfId="21330"/>
    <cellStyle name="Total 2 7 3 6" xfId="22685"/>
    <cellStyle name="Total 2 7 4" xfId="20885"/>
    <cellStyle name="Total 2 7 4 2" xfId="20984"/>
    <cellStyle name="Total 2 7 4 3" xfId="21068"/>
    <cellStyle name="Total 2 7 4 4" xfId="21152"/>
    <cellStyle name="Total 2 7 4 5" xfId="21328"/>
    <cellStyle name="Total 2 7 4 6" xfId="22684"/>
    <cellStyle name="Total 2 7 5" xfId="20886"/>
    <cellStyle name="Total 2 7 5 2" xfId="20983"/>
    <cellStyle name="Total 2 7 5 3" xfId="21067"/>
    <cellStyle name="Total 2 7 5 4" xfId="21151"/>
    <cellStyle name="Total 2 7 5 5" xfId="21325"/>
    <cellStyle name="Total 2 7 5 6" xfId="22683"/>
    <cellStyle name="Total 2 8" xfId="20887"/>
    <cellStyle name="Total 2 8 2" xfId="20888"/>
    <cellStyle name="Total 2 8 2 2" xfId="20982"/>
    <cellStyle name="Total 2 8 2 3" xfId="21066"/>
    <cellStyle name="Total 2 8 2 4" xfId="21150"/>
    <cellStyle name="Total 2 8 2 5" xfId="21322"/>
    <cellStyle name="Total 2 8 2 6" xfId="22682"/>
    <cellStyle name="Total 2 8 3" xfId="20889"/>
    <cellStyle name="Total 2 8 3 2" xfId="20981"/>
    <cellStyle name="Total 2 8 3 3" xfId="21065"/>
    <cellStyle name="Total 2 8 3 4" xfId="21149"/>
    <cellStyle name="Total 2 8 3 5" xfId="21319"/>
    <cellStyle name="Total 2 8 3 6" xfId="22681"/>
    <cellStyle name="Total 2 8 4" xfId="20890"/>
    <cellStyle name="Total 2 8 4 2" xfId="20980"/>
    <cellStyle name="Total 2 8 4 3" xfId="21064"/>
    <cellStyle name="Total 2 8 4 4" xfId="21148"/>
    <cellStyle name="Total 2 8 4 5" xfId="21318"/>
    <cellStyle name="Total 2 8 4 6" xfId="22680"/>
    <cellStyle name="Total 2 8 5" xfId="20891"/>
    <cellStyle name="Total 2 8 5 2" xfId="20979"/>
    <cellStyle name="Total 2 8 5 3" xfId="21063"/>
    <cellStyle name="Total 2 8 5 4" xfId="21147"/>
    <cellStyle name="Total 2 8 5 5" xfId="21317"/>
    <cellStyle name="Total 2 8 5 6" xfId="22679"/>
    <cellStyle name="Total 2 9" xfId="20892"/>
    <cellStyle name="Total 2 9 2" xfId="20893"/>
    <cellStyle name="Total 2 9 2 2" xfId="20978"/>
    <cellStyle name="Total 2 9 2 3" xfId="21062"/>
    <cellStyle name="Total 2 9 2 4" xfId="21146"/>
    <cellStyle name="Total 2 9 2 5" xfId="21312"/>
    <cellStyle name="Total 2 9 2 6" xfId="22678"/>
    <cellStyle name="Total 2 9 3" xfId="20894"/>
    <cellStyle name="Total 2 9 3 2" xfId="20977"/>
    <cellStyle name="Total 2 9 3 3" xfId="21061"/>
    <cellStyle name="Total 2 9 3 4" xfId="21145"/>
    <cellStyle name="Total 2 9 3 5" xfId="21311"/>
    <cellStyle name="Total 2 9 3 6" xfId="22677"/>
    <cellStyle name="Total 2 9 4" xfId="20895"/>
    <cellStyle name="Total 2 9 4 2" xfId="20976"/>
    <cellStyle name="Total 2 9 4 3" xfId="21060"/>
    <cellStyle name="Total 2 9 4 4" xfId="21144"/>
    <cellStyle name="Total 2 9 4 5" xfId="21310"/>
    <cellStyle name="Total 2 9 4 6" xfId="22676"/>
    <cellStyle name="Total 2 9 5" xfId="20896"/>
    <cellStyle name="Total 2 9 5 2" xfId="20975"/>
    <cellStyle name="Total 2 9 5 3" xfId="21059"/>
    <cellStyle name="Total 2 9 5 4" xfId="21143"/>
    <cellStyle name="Total 2 9 5 5" xfId="21309"/>
    <cellStyle name="Total 2 9 5 6" xfId="22675"/>
    <cellStyle name="Total 3" xfId="20897"/>
    <cellStyle name="Total 3 2" xfId="20898"/>
    <cellStyle name="Total 3 2 2" xfId="20973"/>
    <cellStyle name="Total 3 2 3" xfId="21057"/>
    <cellStyle name="Total 3 2 4" xfId="21141"/>
    <cellStyle name="Total 3 2 5" xfId="21307"/>
    <cellStyle name="Total 3 2 6" xfId="22673"/>
    <cellStyle name="Total 3 3" xfId="20899"/>
    <cellStyle name="Total 3 3 2" xfId="20972"/>
    <cellStyle name="Total 3 3 3" xfId="21056"/>
    <cellStyle name="Total 3 3 4" xfId="21140"/>
    <cellStyle name="Total 3 3 5" xfId="21306"/>
    <cellStyle name="Total 3 3 6" xfId="22672"/>
    <cellStyle name="Total 3 4" xfId="20974"/>
    <cellStyle name="Total 3 5" xfId="21058"/>
    <cellStyle name="Total 3 6" xfId="21142"/>
    <cellStyle name="Total 3 7" xfId="21308"/>
    <cellStyle name="Total 3 8" xfId="22674"/>
    <cellStyle name="Total 4" xfId="20900"/>
    <cellStyle name="Total 4 2" xfId="20901"/>
    <cellStyle name="Total 4 2 2" xfId="20970"/>
    <cellStyle name="Total 4 2 3" xfId="21054"/>
    <cellStyle name="Total 4 2 4" xfId="21138"/>
    <cellStyle name="Total 4 2 5" xfId="21304"/>
    <cellStyle name="Total 4 2 6" xfId="22670"/>
    <cellStyle name="Total 4 3" xfId="20902"/>
    <cellStyle name="Total 4 3 2" xfId="20969"/>
    <cellStyle name="Total 4 3 3" xfId="21053"/>
    <cellStyle name="Total 4 3 4" xfId="21137"/>
    <cellStyle name="Total 4 3 5" xfId="21302"/>
    <cellStyle name="Total 4 3 6" xfId="22669"/>
    <cellStyle name="Total 4 4" xfId="20971"/>
    <cellStyle name="Total 4 5" xfId="21055"/>
    <cellStyle name="Total 4 6" xfId="21139"/>
    <cellStyle name="Total 4 7" xfId="21305"/>
    <cellStyle name="Total 4 8" xfId="22671"/>
    <cellStyle name="Total 5" xfId="20903"/>
    <cellStyle name="Total 5 2" xfId="20904"/>
    <cellStyle name="Total 5 2 2" xfId="20967"/>
    <cellStyle name="Total 5 2 3" xfId="21051"/>
    <cellStyle name="Total 5 2 4" xfId="21135"/>
    <cellStyle name="Total 5 2 5" xfId="21254"/>
    <cellStyle name="Total 5 2 6" xfId="22667"/>
    <cellStyle name="Total 5 3" xfId="20905"/>
    <cellStyle name="Total 5 3 2" xfId="20966"/>
    <cellStyle name="Total 5 3 3" xfId="21050"/>
    <cellStyle name="Total 5 3 4" xfId="21134"/>
    <cellStyle name="Total 5 3 5" xfId="21249"/>
    <cellStyle name="Total 5 3 6" xfId="22666"/>
    <cellStyle name="Total 5 4" xfId="20968"/>
    <cellStyle name="Total 5 5" xfId="21052"/>
    <cellStyle name="Total 5 6" xfId="21136"/>
    <cellStyle name="Total 5 7" xfId="21259"/>
    <cellStyle name="Total 5 8" xfId="22668"/>
    <cellStyle name="Total 6" xfId="20906"/>
    <cellStyle name="Total 6 2" xfId="20907"/>
    <cellStyle name="Total 6 2 2" xfId="20964"/>
    <cellStyle name="Total 6 2 3" xfId="21048"/>
    <cellStyle name="Total 6 2 4" xfId="21132"/>
    <cellStyle name="Total 6 2 5" xfId="21239"/>
    <cellStyle name="Total 6 2 6" xfId="22664"/>
    <cellStyle name="Total 6 3" xfId="20908"/>
    <cellStyle name="Total 6 3 2" xfId="20963"/>
    <cellStyle name="Total 6 3 3" xfId="21047"/>
    <cellStyle name="Total 6 3 4" xfId="21131"/>
    <cellStyle name="Total 6 3 5" xfId="21234"/>
    <cellStyle name="Total 6 3 6" xfId="22663"/>
    <cellStyle name="Total 6 4" xfId="20965"/>
    <cellStyle name="Total 6 5" xfId="21049"/>
    <cellStyle name="Total 6 6" xfId="21133"/>
    <cellStyle name="Total 6 7" xfId="21244"/>
    <cellStyle name="Total 6 8" xfId="22665"/>
    <cellStyle name="Total 7" xfId="20909"/>
    <cellStyle name="Total 7 2" xfId="20962"/>
    <cellStyle name="Total 7 3" xfId="21046"/>
    <cellStyle name="Total 7 4" xfId="21130"/>
    <cellStyle name="Total 7 5" xfId="21229"/>
    <cellStyle name="Total 7 6" xfId="22662"/>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geo.com/uploads/annualreports/2017-75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B22" sqref="B22"/>
    </sheetView>
  </sheetViews>
  <sheetFormatPr defaultRowHeight="15"/>
  <cols>
    <col min="1" max="1" width="9.7109375" style="89" bestFit="1" customWidth="1"/>
    <col min="2" max="2" width="128.7109375" style="70" bestFit="1" customWidth="1"/>
    <col min="3" max="3" width="39.42578125" customWidth="1"/>
  </cols>
  <sheetData>
    <row r="1" spans="1:3" s="1" customFormat="1">
      <c r="A1" s="87" t="s">
        <v>136</v>
      </c>
      <c r="B1" s="71" t="s">
        <v>112</v>
      </c>
      <c r="C1" s="68"/>
    </row>
    <row r="2" spans="1:3" s="72" customFormat="1">
      <c r="A2" s="88">
        <v>20</v>
      </c>
      <c r="B2" s="69" t="s">
        <v>114</v>
      </c>
    </row>
    <row r="3" spans="1:3" s="72" customFormat="1">
      <c r="A3" s="88">
        <v>21</v>
      </c>
      <c r="B3" s="69" t="s">
        <v>83</v>
      </c>
    </row>
    <row r="4" spans="1:3" s="72" customFormat="1">
      <c r="A4" s="88">
        <v>22</v>
      </c>
      <c r="B4" s="74" t="s">
        <v>124</v>
      </c>
    </row>
    <row r="5" spans="1:3" s="72" customFormat="1">
      <c r="A5" s="88">
        <v>23</v>
      </c>
      <c r="B5" s="74" t="s">
        <v>107</v>
      </c>
    </row>
    <row r="6" spans="1:3" s="72" customFormat="1">
      <c r="A6" s="88">
        <v>24</v>
      </c>
      <c r="B6" s="69" t="s">
        <v>122</v>
      </c>
    </row>
    <row r="7" spans="1:3" s="72" customFormat="1">
      <c r="A7" s="88">
        <v>25</v>
      </c>
      <c r="B7" s="73" t="s">
        <v>108</v>
      </c>
    </row>
    <row r="8" spans="1:3" s="72" customFormat="1">
      <c r="A8" s="88">
        <v>26</v>
      </c>
      <c r="B8" s="73" t="s">
        <v>110</v>
      </c>
    </row>
    <row r="9" spans="1:3" s="72" customFormat="1">
      <c r="A9" s="88">
        <v>27</v>
      </c>
      <c r="B9" s="73" t="s">
        <v>109</v>
      </c>
    </row>
    <row r="10" spans="1:3" s="1" customFormat="1">
      <c r="A10" s="90"/>
      <c r="B10" s="70"/>
      <c r="C10" s="68"/>
    </row>
    <row r="11" spans="1:3" s="1" customFormat="1" ht="45">
      <c r="A11" s="90"/>
      <c r="B11" s="78" t="s">
        <v>150</v>
      </c>
      <c r="C11" s="68"/>
    </row>
    <row r="14" spans="1:3" ht="60">
      <c r="B14" s="189" t="s">
        <v>195</v>
      </c>
    </row>
    <row r="15" spans="1:3">
      <c r="B15" s="188" t="s">
        <v>194</v>
      </c>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 ref="B1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U88"/>
  <sheetViews>
    <sheetView tabSelected="1" zoomScaleNormal="100" workbookViewId="0">
      <pane xSplit="1" ySplit="4" topLeftCell="B5" activePane="bottomRight" state="frozen"/>
      <selection activeCell="B14" sqref="B14"/>
      <selection pane="topRight" activeCell="B14" sqref="B14"/>
      <selection pane="bottomLeft" activeCell="B14" sqref="B14"/>
      <selection pane="bottomRight" activeCell="B12" sqref="B12"/>
    </sheetView>
  </sheetViews>
  <sheetFormatPr defaultColWidth="42.28515625" defaultRowHeight="15"/>
  <cols>
    <col min="1" max="1" width="11.140625" style="3" bestFit="1" customWidth="1"/>
    <col min="2" max="2" width="44" style="115" customWidth="1"/>
    <col min="3" max="3" width="32.85546875" style="116" customWidth="1"/>
    <col min="4" max="4" width="32.7109375" style="116" customWidth="1"/>
    <col min="5" max="5" width="32.85546875" style="3" customWidth="1"/>
    <col min="6" max="6" width="68.5703125" style="149" customWidth="1"/>
    <col min="7" max="7" width="14.5703125" style="3" bestFit="1" customWidth="1"/>
    <col min="8" max="8" width="16.7109375" style="3" bestFit="1" customWidth="1"/>
    <col min="9" max="10" width="16" style="3" bestFit="1" customWidth="1"/>
    <col min="11" max="11" width="15.7109375" style="3" bestFit="1" customWidth="1"/>
    <col min="12" max="12" width="16.7109375" style="3" bestFit="1" customWidth="1"/>
    <col min="13" max="13" width="15.85546875" style="3" bestFit="1" customWidth="1"/>
    <col min="14" max="14" width="16.7109375" style="3" bestFit="1" customWidth="1"/>
    <col min="15" max="15" width="14.28515625" style="3" bestFit="1" customWidth="1"/>
    <col min="16" max="16" width="17.140625" style="3" bestFit="1" customWidth="1"/>
    <col min="17" max="18" width="14.5703125" style="3" bestFit="1" customWidth="1"/>
    <col min="19" max="19" width="14.28515625" style="3" bestFit="1" customWidth="1"/>
    <col min="20" max="20" width="17.140625" style="3" bestFit="1" customWidth="1"/>
    <col min="21" max="21" width="16.7109375" bestFit="1" customWidth="1"/>
  </cols>
  <sheetData>
    <row r="1" spans="1:21">
      <c r="A1" s="149"/>
      <c r="B1" s="152" t="s">
        <v>168</v>
      </c>
      <c r="D1" s="123"/>
      <c r="E1" s="111"/>
      <c r="J1" s="111"/>
    </row>
    <row r="2" spans="1:21" s="9" customFormat="1">
      <c r="A2" s="9" t="s">
        <v>55</v>
      </c>
      <c r="B2" s="153">
        <v>43830</v>
      </c>
      <c r="C2" s="117"/>
      <c r="D2" s="231"/>
      <c r="E2" s="202"/>
      <c r="F2" s="223"/>
      <c r="G2" s="202"/>
      <c r="H2" s="202"/>
      <c r="I2" s="202"/>
      <c r="J2" s="202"/>
      <c r="K2" s="202"/>
      <c r="L2" s="202"/>
      <c r="M2" s="202"/>
      <c r="N2" s="202"/>
      <c r="O2" s="202"/>
      <c r="P2" s="202"/>
      <c r="Q2" s="202"/>
      <c r="R2" s="202"/>
      <c r="S2" s="202"/>
      <c r="T2" s="202"/>
    </row>
    <row r="3" spans="1:21">
      <c r="A3" s="50"/>
      <c r="B3" s="113"/>
      <c r="C3" s="118"/>
      <c r="D3" s="118"/>
      <c r="E3" s="10"/>
      <c r="F3" s="148"/>
      <c r="G3" s="111"/>
      <c r="H3" s="111"/>
      <c r="I3" s="111"/>
      <c r="J3" s="111"/>
      <c r="K3" s="111"/>
      <c r="L3" s="111"/>
      <c r="M3" s="111"/>
      <c r="N3" s="111"/>
      <c r="O3" s="111"/>
      <c r="P3" s="111"/>
      <c r="Q3" s="111"/>
      <c r="R3" s="111"/>
      <c r="S3" s="111"/>
    </row>
    <row r="4" spans="1:21" ht="15.75" thickBot="1">
      <c r="A4" s="203" t="s">
        <v>137</v>
      </c>
      <c r="B4" s="132" t="s">
        <v>113</v>
      </c>
      <c r="C4" s="133"/>
      <c r="D4" s="133"/>
      <c r="E4" s="10"/>
      <c r="F4" s="148"/>
      <c r="G4" s="111"/>
      <c r="H4" s="111"/>
      <c r="I4" s="111"/>
      <c r="J4" s="111"/>
      <c r="K4" s="111"/>
      <c r="L4" s="111"/>
      <c r="M4" s="111"/>
      <c r="N4" s="111"/>
      <c r="O4" s="111"/>
    </row>
    <row r="5" spans="1:21" s="34" customFormat="1">
      <c r="A5" s="93"/>
      <c r="B5" s="240"/>
      <c r="C5" s="204"/>
      <c r="D5" s="205"/>
      <c r="E5" s="236"/>
      <c r="F5" s="219"/>
      <c r="G5" s="275"/>
      <c r="H5" s="275"/>
      <c r="I5" s="275"/>
      <c r="J5" s="275"/>
      <c r="K5" s="275"/>
      <c r="L5" s="275"/>
      <c r="M5" s="275"/>
      <c r="N5" s="275"/>
      <c r="O5" s="275"/>
      <c r="P5" s="275"/>
      <c r="Q5" s="275"/>
      <c r="R5" s="275"/>
      <c r="S5" s="275"/>
      <c r="T5" s="276"/>
    </row>
    <row r="6" spans="1:21" s="34" customFormat="1">
      <c r="A6" s="270"/>
      <c r="B6" s="267" t="s">
        <v>76</v>
      </c>
      <c r="C6" s="267" t="s">
        <v>75</v>
      </c>
      <c r="D6" s="267" t="s">
        <v>118</v>
      </c>
      <c r="E6" s="267" t="s">
        <v>70</v>
      </c>
      <c r="F6" s="267" t="s">
        <v>198</v>
      </c>
      <c r="G6" s="277" t="s">
        <v>71</v>
      </c>
      <c r="H6" s="277"/>
      <c r="I6" s="277"/>
      <c r="J6" s="277"/>
      <c r="K6" s="277"/>
      <c r="L6" s="277"/>
      <c r="M6" s="277"/>
      <c r="N6" s="277"/>
      <c r="O6" s="277"/>
      <c r="P6" s="277"/>
      <c r="Q6" s="277"/>
      <c r="R6" s="277"/>
      <c r="S6" s="277"/>
      <c r="T6" s="278"/>
    </row>
    <row r="7" spans="1:21" s="34" customFormat="1">
      <c r="A7" s="270"/>
      <c r="B7" s="267"/>
      <c r="C7" s="267"/>
      <c r="D7" s="267"/>
      <c r="E7" s="267"/>
      <c r="F7" s="267"/>
      <c r="G7" s="121">
        <v>1</v>
      </c>
      <c r="H7" s="121">
        <v>2</v>
      </c>
      <c r="I7" s="121">
        <v>3</v>
      </c>
      <c r="J7" s="121">
        <v>4</v>
      </c>
      <c r="K7" s="121">
        <v>5</v>
      </c>
      <c r="L7" s="121">
        <v>6.1</v>
      </c>
      <c r="M7" s="121">
        <v>6.2</v>
      </c>
      <c r="N7" s="121">
        <v>6</v>
      </c>
      <c r="O7" s="121">
        <v>7</v>
      </c>
      <c r="P7" s="121">
        <v>8</v>
      </c>
      <c r="Q7" s="121">
        <v>9</v>
      </c>
      <c r="R7" s="121">
        <v>10</v>
      </c>
      <c r="S7" s="121">
        <v>11</v>
      </c>
      <c r="T7" s="122">
        <v>12</v>
      </c>
    </row>
    <row r="8" spans="1:21" s="34" customFormat="1" ht="51.75">
      <c r="A8" s="270"/>
      <c r="B8" s="267"/>
      <c r="C8" s="267"/>
      <c r="D8" s="267"/>
      <c r="E8" s="267"/>
      <c r="F8" s="267"/>
      <c r="G8" s="48" t="s">
        <v>24</v>
      </c>
      <c r="H8" s="48" t="s">
        <v>25</v>
      </c>
      <c r="I8" s="48" t="s">
        <v>26</v>
      </c>
      <c r="J8" s="48" t="s">
        <v>27</v>
      </c>
      <c r="K8" s="48" t="s">
        <v>28</v>
      </c>
      <c r="L8" s="48" t="s">
        <v>29</v>
      </c>
      <c r="M8" s="48" t="s">
        <v>30</v>
      </c>
      <c r="N8" s="48" t="s">
        <v>31</v>
      </c>
      <c r="O8" s="48" t="s">
        <v>32</v>
      </c>
      <c r="P8" s="48" t="s">
        <v>33</v>
      </c>
      <c r="Q8" s="48" t="s">
        <v>34</v>
      </c>
      <c r="R8" s="48" t="s">
        <v>35</v>
      </c>
      <c r="S8" s="48" t="s">
        <v>36</v>
      </c>
      <c r="T8" s="51" t="s">
        <v>37</v>
      </c>
    </row>
    <row r="9" spans="1:21" ht="19.5" customHeight="1">
      <c r="A9" s="249">
        <v>8.6889434003485066E-236</v>
      </c>
      <c r="B9" s="248" t="s">
        <v>219</v>
      </c>
      <c r="C9" s="233">
        <v>2159205000</v>
      </c>
      <c r="D9" s="233">
        <v>1933646000</v>
      </c>
      <c r="E9" s="233">
        <f>T9</f>
        <v>2083779469.7236001</v>
      </c>
      <c r="F9" s="235" t="s">
        <v>207</v>
      </c>
      <c r="G9" s="233">
        <v>690317442.97000003</v>
      </c>
      <c r="H9" s="233">
        <v>309255417.30000001</v>
      </c>
      <c r="I9" s="233">
        <v>1077173975.1100001</v>
      </c>
      <c r="J9" s="233">
        <v>0</v>
      </c>
      <c r="K9" s="233">
        <v>0</v>
      </c>
      <c r="L9" s="233">
        <v>0</v>
      </c>
      <c r="M9" s="233">
        <v>0</v>
      </c>
      <c r="N9" s="233">
        <v>0</v>
      </c>
      <c r="O9" s="233">
        <v>404324.78</v>
      </c>
      <c r="P9" s="233">
        <v>0</v>
      </c>
      <c r="Q9" s="233">
        <v>0</v>
      </c>
      <c r="R9" s="233">
        <v>0</v>
      </c>
      <c r="S9" s="233">
        <v>6628309.5636</v>
      </c>
      <c r="T9" s="232">
        <f>SUM(G9:K9)+N9+SUM(O9:S9)</f>
        <v>2083779469.7236001</v>
      </c>
      <c r="U9" s="258"/>
    </row>
    <row r="10" spans="1:21" ht="19.5" customHeight="1">
      <c r="A10" s="134"/>
      <c r="B10" s="248" t="s">
        <v>220</v>
      </c>
      <c r="C10" s="233">
        <v>1613674000</v>
      </c>
      <c r="D10" s="233">
        <v>1600387000</v>
      </c>
      <c r="E10" s="255">
        <f t="shared" ref="E10:E24" si="0">T10</f>
        <v>1600683511.03</v>
      </c>
      <c r="F10" s="234" t="s">
        <v>199</v>
      </c>
      <c r="G10" s="233">
        <v>0</v>
      </c>
      <c r="H10" s="233">
        <v>1570021054.5699999</v>
      </c>
      <c r="I10" s="233">
        <v>0</v>
      </c>
      <c r="J10" s="233">
        <v>0</v>
      </c>
      <c r="K10" s="233">
        <v>0</v>
      </c>
      <c r="L10" s="233">
        <v>30413643</v>
      </c>
      <c r="M10" s="233">
        <v>0</v>
      </c>
      <c r="N10" s="233">
        <v>0</v>
      </c>
      <c r="O10" s="233">
        <v>248813.45999999996</v>
      </c>
      <c r="P10" s="233">
        <v>0</v>
      </c>
      <c r="Q10" s="233">
        <v>0</v>
      </c>
      <c r="R10" s="233">
        <v>0</v>
      </c>
      <c r="S10" s="233">
        <v>0</v>
      </c>
      <c r="T10" s="232">
        <f>SUM(G10:L10)+N10+SUM(O10:S10)</f>
        <v>1600683511.03</v>
      </c>
      <c r="U10" s="258"/>
    </row>
    <row r="11" spans="1:21" ht="19.5" customHeight="1">
      <c r="A11" s="134"/>
      <c r="B11" s="248" t="s">
        <v>28</v>
      </c>
      <c r="C11" s="233">
        <v>1761023000</v>
      </c>
      <c r="D11" s="233">
        <v>1679450000</v>
      </c>
      <c r="E11" s="255">
        <f t="shared" si="0"/>
        <v>1678029437.8371999</v>
      </c>
      <c r="F11" s="234" t="s">
        <v>199</v>
      </c>
      <c r="G11" s="233">
        <v>0</v>
      </c>
      <c r="H11" s="233">
        <v>0</v>
      </c>
      <c r="I11" s="233">
        <v>0</v>
      </c>
      <c r="J11" s="233">
        <v>0</v>
      </c>
      <c r="K11" s="233">
        <v>1650437884.2672</v>
      </c>
      <c r="L11" s="233">
        <v>0</v>
      </c>
      <c r="M11" s="233">
        <v>0</v>
      </c>
      <c r="N11" s="233">
        <v>0</v>
      </c>
      <c r="O11" s="233">
        <v>25828642.100000001</v>
      </c>
      <c r="P11" s="233">
        <v>0</v>
      </c>
      <c r="Q11" s="233">
        <v>1762911.47</v>
      </c>
      <c r="R11" s="233">
        <v>0</v>
      </c>
      <c r="S11" s="233">
        <v>0</v>
      </c>
      <c r="T11" s="232">
        <f t="shared" ref="T11:T24" si="1">SUM(G11:K11)+N11+SUM(O11:S11)</f>
        <v>1678029437.8371999</v>
      </c>
      <c r="U11" s="258"/>
    </row>
    <row r="12" spans="1:21" ht="19.5" customHeight="1">
      <c r="A12" s="134"/>
      <c r="B12" s="248" t="s">
        <v>221</v>
      </c>
      <c r="C12" s="233">
        <v>11766754000</v>
      </c>
      <c r="D12" s="233">
        <v>11063789000</v>
      </c>
      <c r="E12" s="255">
        <f t="shared" si="0"/>
        <v>10841346704.558598</v>
      </c>
      <c r="F12" s="235" t="s">
        <v>202</v>
      </c>
      <c r="G12" s="233">
        <v>0</v>
      </c>
      <c r="H12" s="233">
        <v>0</v>
      </c>
      <c r="I12" s="233">
        <v>0</v>
      </c>
      <c r="J12" s="233">
        <v>0</v>
      </c>
      <c r="K12" s="233">
        <v>0</v>
      </c>
      <c r="L12" s="233">
        <v>11135509061.491299</v>
      </c>
      <c r="M12" s="233">
        <v>-386048827.66600001</v>
      </c>
      <c r="N12" s="233">
        <v>10749460233.825298</v>
      </c>
      <c r="O12" s="233">
        <v>88446173.273100004</v>
      </c>
      <c r="P12" s="233">
        <v>0</v>
      </c>
      <c r="Q12" s="233">
        <v>0</v>
      </c>
      <c r="R12" s="233">
        <v>0</v>
      </c>
      <c r="S12" s="233">
        <v>3440297.4602000001</v>
      </c>
      <c r="T12" s="232">
        <f t="shared" si="1"/>
        <v>10841346704.558598</v>
      </c>
      <c r="U12" s="258"/>
    </row>
    <row r="13" spans="1:21" ht="19.5" customHeight="1">
      <c r="A13" s="134"/>
      <c r="B13" s="254" t="s">
        <v>240</v>
      </c>
      <c r="C13" s="233"/>
      <c r="D13" s="233">
        <v>158638000</v>
      </c>
      <c r="E13" s="255">
        <f t="shared" si="0"/>
        <v>140783724.34999999</v>
      </c>
      <c r="F13" s="234" t="s">
        <v>199</v>
      </c>
      <c r="G13" s="233"/>
      <c r="H13" s="233"/>
      <c r="I13" s="233"/>
      <c r="J13" s="233"/>
      <c r="K13" s="233"/>
      <c r="L13" s="233"/>
      <c r="M13" s="233"/>
      <c r="N13" s="233"/>
      <c r="O13" s="233"/>
      <c r="P13" s="233"/>
      <c r="Q13" s="233">
        <v>140783724.34999999</v>
      </c>
      <c r="R13" s="233"/>
      <c r="S13" s="233"/>
      <c r="T13" s="232">
        <f t="shared" si="1"/>
        <v>140783724.34999999</v>
      </c>
      <c r="U13" s="258"/>
    </row>
    <row r="14" spans="1:21" ht="19.5" customHeight="1">
      <c r="A14" s="134"/>
      <c r="B14" s="248" t="s">
        <v>222</v>
      </c>
      <c r="C14" s="233">
        <v>2585000</v>
      </c>
      <c r="D14" s="233">
        <v>0</v>
      </c>
      <c r="E14" s="255">
        <f t="shared" si="0"/>
        <v>0</v>
      </c>
      <c r="F14" s="234"/>
      <c r="G14" s="233">
        <v>0</v>
      </c>
      <c r="H14" s="233">
        <v>0</v>
      </c>
      <c r="I14" s="233">
        <v>0</v>
      </c>
      <c r="J14" s="233">
        <v>0</v>
      </c>
      <c r="K14" s="233">
        <v>0</v>
      </c>
      <c r="L14" s="233">
        <v>0</v>
      </c>
      <c r="M14" s="233">
        <v>0</v>
      </c>
      <c r="N14" s="233">
        <v>0</v>
      </c>
      <c r="O14" s="233">
        <v>0</v>
      </c>
      <c r="P14" s="233">
        <v>0</v>
      </c>
      <c r="Q14" s="233">
        <v>0</v>
      </c>
      <c r="R14" s="233">
        <v>0</v>
      </c>
      <c r="S14" s="233">
        <v>0</v>
      </c>
      <c r="T14" s="232">
        <f t="shared" si="1"/>
        <v>0</v>
      </c>
      <c r="U14" s="258"/>
    </row>
    <row r="15" spans="1:21" ht="19.5" customHeight="1">
      <c r="A15" s="134"/>
      <c r="B15" s="248" t="s">
        <v>223</v>
      </c>
      <c r="C15" s="233">
        <v>51117000</v>
      </c>
      <c r="D15" s="233">
        <v>34848000</v>
      </c>
      <c r="E15" s="255">
        <f t="shared" si="0"/>
        <v>33259877.009999998</v>
      </c>
      <c r="F15" s="234"/>
      <c r="G15" s="233">
        <v>0</v>
      </c>
      <c r="H15" s="233">
        <v>0</v>
      </c>
      <c r="I15" s="233">
        <v>0</v>
      </c>
      <c r="J15" s="233">
        <v>0</v>
      </c>
      <c r="K15" s="233">
        <v>0</v>
      </c>
      <c r="L15" s="233">
        <v>0</v>
      </c>
      <c r="M15" s="233">
        <v>0</v>
      </c>
      <c r="N15" s="233">
        <v>0</v>
      </c>
      <c r="O15" s="233">
        <v>0</v>
      </c>
      <c r="P15" s="233">
        <v>0</v>
      </c>
      <c r="Q15" s="233">
        <v>0</v>
      </c>
      <c r="R15" s="233">
        <v>0</v>
      </c>
      <c r="S15" s="233">
        <v>33259877.009999998</v>
      </c>
      <c r="T15" s="232">
        <f>SUM(G15:K15)+N15+SUM(O15:S15)</f>
        <v>33259877.009999998</v>
      </c>
      <c r="U15" s="258"/>
    </row>
    <row r="16" spans="1:21" ht="19.5" customHeight="1">
      <c r="A16" s="134"/>
      <c r="B16" s="248" t="s">
        <v>224</v>
      </c>
      <c r="C16" s="233">
        <v>5983000</v>
      </c>
      <c r="D16" s="233">
        <f>5719*1000</f>
        <v>5719000</v>
      </c>
      <c r="E16" s="255">
        <f t="shared" si="0"/>
        <v>5719000</v>
      </c>
      <c r="F16" s="234"/>
      <c r="G16" s="233">
        <v>0</v>
      </c>
      <c r="H16" s="233">
        <v>0</v>
      </c>
      <c r="I16" s="233">
        <v>0</v>
      </c>
      <c r="J16" s="233">
        <v>0</v>
      </c>
      <c r="K16" s="233">
        <v>0</v>
      </c>
      <c r="L16" s="233">
        <v>0</v>
      </c>
      <c r="M16" s="233">
        <v>0</v>
      </c>
      <c r="N16" s="233">
        <v>0</v>
      </c>
      <c r="O16" s="233">
        <v>0</v>
      </c>
      <c r="P16" s="233">
        <v>0</v>
      </c>
      <c r="Q16" s="233">
        <v>0</v>
      </c>
      <c r="R16" s="233">
        <v>0</v>
      </c>
      <c r="S16" s="233">
        <f>D16</f>
        <v>5719000</v>
      </c>
      <c r="T16" s="232">
        <f t="shared" si="1"/>
        <v>5719000</v>
      </c>
      <c r="U16" s="258"/>
    </row>
    <row r="17" spans="1:21" ht="19.5" customHeight="1">
      <c r="A17" s="134"/>
      <c r="B17" s="248" t="s">
        <v>225</v>
      </c>
      <c r="C17" s="233">
        <v>95990000</v>
      </c>
      <c r="D17" s="233">
        <v>90039000</v>
      </c>
      <c r="E17" s="255">
        <f t="shared" si="0"/>
        <v>103012497</v>
      </c>
      <c r="F17" s="257" t="s">
        <v>244</v>
      </c>
      <c r="G17" s="233">
        <v>0</v>
      </c>
      <c r="H17" s="233">
        <v>0</v>
      </c>
      <c r="I17" s="233">
        <v>0</v>
      </c>
      <c r="J17" s="233">
        <v>0</v>
      </c>
      <c r="K17" s="233">
        <v>0</v>
      </c>
      <c r="L17" s="233">
        <v>0</v>
      </c>
      <c r="M17" s="233">
        <v>0</v>
      </c>
      <c r="N17" s="233">
        <v>0</v>
      </c>
      <c r="O17" s="233">
        <v>0</v>
      </c>
      <c r="P17" s="233">
        <v>0</v>
      </c>
      <c r="Q17" s="233">
        <v>0</v>
      </c>
      <c r="R17" s="233">
        <v>103012497</v>
      </c>
      <c r="S17" s="233">
        <v>0</v>
      </c>
      <c r="T17" s="232">
        <f>SUM(G17:K17)+N17+SUM(O17:S17)</f>
        <v>103012497</v>
      </c>
      <c r="U17" s="258"/>
    </row>
    <row r="18" spans="1:21" ht="19.5" customHeight="1">
      <c r="A18" s="134"/>
      <c r="B18" s="248" t="s">
        <v>226</v>
      </c>
      <c r="C18" s="233">
        <v>228666000</v>
      </c>
      <c r="D18" s="233">
        <v>204885000</v>
      </c>
      <c r="E18" s="255">
        <f t="shared" si="0"/>
        <v>95183239.753000036</v>
      </c>
      <c r="F18" s="234" t="s">
        <v>241</v>
      </c>
      <c r="G18" s="233">
        <v>0</v>
      </c>
      <c r="H18" s="233">
        <v>0</v>
      </c>
      <c r="I18" s="233">
        <v>0</v>
      </c>
      <c r="J18" s="233">
        <v>0</v>
      </c>
      <c r="K18" s="233">
        <v>0</v>
      </c>
      <c r="L18" s="233">
        <v>0</v>
      </c>
      <c r="M18" s="233">
        <v>0</v>
      </c>
      <c r="N18" s="233">
        <v>0</v>
      </c>
      <c r="O18" s="233">
        <v>0</v>
      </c>
      <c r="P18" s="233">
        <v>91582455.643000036</v>
      </c>
      <c r="Q18" s="233">
        <v>0</v>
      </c>
      <c r="R18" s="233">
        <v>3600784.1100000003</v>
      </c>
      <c r="S18" s="233">
        <v>0</v>
      </c>
      <c r="T18" s="232">
        <f t="shared" si="1"/>
        <v>95183239.753000036</v>
      </c>
      <c r="U18" s="258"/>
    </row>
    <row r="19" spans="1:21" ht="19.5" customHeight="1">
      <c r="A19" s="134"/>
      <c r="B19" s="248" t="s">
        <v>227</v>
      </c>
      <c r="C19" s="233">
        <v>339726000</v>
      </c>
      <c r="D19" s="233">
        <v>322576000</v>
      </c>
      <c r="E19" s="255">
        <f t="shared" si="0"/>
        <v>303124124.89999998</v>
      </c>
      <c r="F19" s="234" t="s">
        <v>200</v>
      </c>
      <c r="G19" s="233">
        <v>0</v>
      </c>
      <c r="H19" s="233">
        <v>0</v>
      </c>
      <c r="I19" s="233">
        <v>0</v>
      </c>
      <c r="J19" s="233">
        <v>0</v>
      </c>
      <c r="K19" s="233">
        <v>0</v>
      </c>
      <c r="L19" s="233">
        <v>0</v>
      </c>
      <c r="M19" s="233">
        <v>0</v>
      </c>
      <c r="N19" s="233">
        <v>0</v>
      </c>
      <c r="O19" s="233">
        <v>0</v>
      </c>
      <c r="P19" s="233">
        <v>0</v>
      </c>
      <c r="Q19" s="233">
        <v>0</v>
      </c>
      <c r="R19" s="233">
        <v>303124124.89999998</v>
      </c>
      <c r="S19" s="233">
        <v>0</v>
      </c>
      <c r="T19" s="232">
        <f t="shared" si="1"/>
        <v>303124124.89999998</v>
      </c>
      <c r="U19" s="258"/>
    </row>
    <row r="20" spans="1:21" ht="19.5" customHeight="1">
      <c r="A20" s="134"/>
      <c r="B20" s="248" t="s">
        <v>205</v>
      </c>
      <c r="C20" s="233">
        <v>33453000</v>
      </c>
      <c r="D20" s="233">
        <v>33331000</v>
      </c>
      <c r="E20" s="255">
        <f t="shared" si="0"/>
        <v>33331000</v>
      </c>
      <c r="F20" s="234"/>
      <c r="G20" s="233"/>
      <c r="H20" s="233"/>
      <c r="I20" s="233"/>
      <c r="J20" s="233"/>
      <c r="K20" s="233"/>
      <c r="L20" s="233"/>
      <c r="M20" s="233"/>
      <c r="N20" s="233"/>
      <c r="O20" s="233"/>
      <c r="P20" s="233"/>
      <c r="Q20" s="233">
        <v>0</v>
      </c>
      <c r="R20" s="233">
        <v>33331000</v>
      </c>
      <c r="S20" s="233"/>
      <c r="T20" s="232">
        <f t="shared" si="1"/>
        <v>33331000</v>
      </c>
      <c r="U20" s="258"/>
    </row>
    <row r="21" spans="1:21" ht="19.5" customHeight="1">
      <c r="A21" s="134"/>
      <c r="B21" s="248" t="s">
        <v>206</v>
      </c>
      <c r="C21" s="233">
        <v>95471000</v>
      </c>
      <c r="D21" s="233">
        <v>90224000</v>
      </c>
      <c r="E21" s="255">
        <f t="shared" si="0"/>
        <v>83392192.079999998</v>
      </c>
      <c r="F21" s="234" t="s">
        <v>200</v>
      </c>
      <c r="G21" s="233">
        <v>0</v>
      </c>
      <c r="H21" s="233">
        <v>0</v>
      </c>
      <c r="I21" s="233">
        <v>0</v>
      </c>
      <c r="J21" s="233">
        <v>0</v>
      </c>
      <c r="K21" s="233">
        <v>0</v>
      </c>
      <c r="L21" s="233">
        <v>0</v>
      </c>
      <c r="M21" s="233">
        <v>0</v>
      </c>
      <c r="N21" s="233">
        <v>0</v>
      </c>
      <c r="O21" s="233">
        <v>0</v>
      </c>
      <c r="P21" s="233">
        <v>0</v>
      </c>
      <c r="Q21" s="233">
        <v>0</v>
      </c>
      <c r="R21" s="233">
        <v>83392192.079999998</v>
      </c>
      <c r="S21" s="233">
        <v>0</v>
      </c>
      <c r="T21" s="232">
        <f t="shared" si="1"/>
        <v>83392192.079999998</v>
      </c>
      <c r="U21" s="258"/>
    </row>
    <row r="22" spans="1:21" ht="19.5" customHeight="1">
      <c r="A22" s="134"/>
      <c r="B22" s="248" t="s">
        <v>228</v>
      </c>
      <c r="C22" s="233">
        <v>282000</v>
      </c>
      <c r="D22" s="233">
        <v>0</v>
      </c>
      <c r="E22" s="255">
        <f t="shared" si="0"/>
        <v>26729815.25</v>
      </c>
      <c r="F22" s="256" t="s">
        <v>203</v>
      </c>
      <c r="G22" s="233">
        <v>0</v>
      </c>
      <c r="H22" s="233">
        <v>0</v>
      </c>
      <c r="I22" s="233">
        <v>0</v>
      </c>
      <c r="J22" s="233">
        <v>0</v>
      </c>
      <c r="K22" s="233">
        <v>0</v>
      </c>
      <c r="L22" s="233">
        <v>0</v>
      </c>
      <c r="M22" s="233">
        <v>0</v>
      </c>
      <c r="N22" s="233">
        <v>0</v>
      </c>
      <c r="O22" s="233">
        <v>0</v>
      </c>
      <c r="P22" s="233">
        <v>0</v>
      </c>
      <c r="Q22" s="233">
        <v>0</v>
      </c>
      <c r="R22" s="233">
        <v>0</v>
      </c>
      <c r="S22" s="233">
        <v>26729815.25</v>
      </c>
      <c r="T22" s="232">
        <f t="shared" si="1"/>
        <v>26729815.25</v>
      </c>
      <c r="U22" s="258"/>
    </row>
    <row r="23" spans="1:21" ht="19.5" customHeight="1">
      <c r="A23" s="134"/>
      <c r="B23" s="248" t="s">
        <v>36</v>
      </c>
      <c r="C23" s="233">
        <v>133010000</v>
      </c>
      <c r="D23" s="233">
        <f>109494000-D16</f>
        <v>103775000</v>
      </c>
      <c r="E23" s="255">
        <f t="shared" si="0"/>
        <v>100670405.7454</v>
      </c>
      <c r="F23" s="235" t="s">
        <v>201</v>
      </c>
      <c r="G23" s="233">
        <v>0</v>
      </c>
      <c r="H23" s="233">
        <v>0</v>
      </c>
      <c r="I23" s="233">
        <v>0</v>
      </c>
      <c r="J23" s="233">
        <v>303</v>
      </c>
      <c r="K23" s="233">
        <v>0</v>
      </c>
      <c r="L23" s="233">
        <v>0</v>
      </c>
      <c r="M23" s="233">
        <v>0</v>
      </c>
      <c r="N23" s="233">
        <v>0</v>
      </c>
      <c r="O23" s="233">
        <v>241.90000000000003</v>
      </c>
      <c r="P23" s="233">
        <v>199270.00900000008</v>
      </c>
      <c r="Q23" s="233">
        <v>9720364.1799999997</v>
      </c>
      <c r="R23" s="233">
        <v>0</v>
      </c>
      <c r="S23" s="233">
        <f>96469226.6564-S16</f>
        <v>90750226.656399995</v>
      </c>
      <c r="T23" s="232">
        <f t="shared" si="1"/>
        <v>100670405.7454</v>
      </c>
      <c r="U23" s="258"/>
    </row>
    <row r="24" spans="1:21" ht="19.5" customHeight="1">
      <c r="A24" s="134"/>
      <c r="B24" s="248" t="s">
        <v>229</v>
      </c>
      <c r="C24" s="233">
        <v>36284000</v>
      </c>
      <c r="D24" s="233">
        <f>36285000</f>
        <v>36285000</v>
      </c>
      <c r="E24" s="255">
        <f t="shared" si="0"/>
        <v>10035625.689999972</v>
      </c>
      <c r="F24" s="234" t="s">
        <v>199</v>
      </c>
      <c r="G24" s="233">
        <v>0</v>
      </c>
      <c r="H24" s="233">
        <v>0</v>
      </c>
      <c r="I24" s="233">
        <v>0</v>
      </c>
      <c r="J24" s="233">
        <v>0</v>
      </c>
      <c r="K24" s="233">
        <v>0</v>
      </c>
      <c r="L24" s="233">
        <v>0</v>
      </c>
      <c r="M24" s="233">
        <v>0</v>
      </c>
      <c r="N24" s="233">
        <v>0</v>
      </c>
      <c r="O24" s="233">
        <v>0</v>
      </c>
      <c r="P24" s="233">
        <v>7284071.7099999711</v>
      </c>
      <c r="Q24" s="233">
        <v>0</v>
      </c>
      <c r="R24" s="233">
        <v>2751553.9799999995</v>
      </c>
      <c r="S24" s="233">
        <v>0</v>
      </c>
      <c r="T24" s="232">
        <f t="shared" si="1"/>
        <v>10035625.689999972</v>
      </c>
      <c r="U24" s="258"/>
    </row>
    <row r="25" spans="1:21" s="136" customFormat="1" ht="15.75" customHeight="1" thickBot="1">
      <c r="A25" s="135"/>
      <c r="B25" s="114" t="s">
        <v>37</v>
      </c>
      <c r="C25" s="120">
        <f>SUM(C9:C24)</f>
        <v>18323223000</v>
      </c>
      <c r="D25" s="120">
        <f>SUM(D9:D24)</f>
        <v>17357592000</v>
      </c>
      <c r="E25" s="120">
        <f>SUM(E9:E24)</f>
        <v>17139080624.927799</v>
      </c>
      <c r="F25" s="220"/>
      <c r="G25" s="120">
        <f t="shared" ref="G25:T25" si="2">SUM(G9:G24)</f>
        <v>690317442.97000003</v>
      </c>
      <c r="H25" s="120">
        <f t="shared" si="2"/>
        <v>1879276471.8699999</v>
      </c>
      <c r="I25" s="120">
        <f t="shared" si="2"/>
        <v>1077173975.1100001</v>
      </c>
      <c r="J25" s="120">
        <f t="shared" si="2"/>
        <v>303</v>
      </c>
      <c r="K25" s="120">
        <f t="shared" si="2"/>
        <v>1650437884.2672</v>
      </c>
      <c r="L25" s="120">
        <f t="shared" si="2"/>
        <v>11165922704.491299</v>
      </c>
      <c r="M25" s="120">
        <f t="shared" si="2"/>
        <v>-386048827.66600001</v>
      </c>
      <c r="N25" s="120">
        <f t="shared" si="2"/>
        <v>10749460233.825298</v>
      </c>
      <c r="O25" s="120">
        <f t="shared" si="2"/>
        <v>114928195.51310001</v>
      </c>
      <c r="P25" s="120">
        <f t="shared" si="2"/>
        <v>99065797.362000018</v>
      </c>
      <c r="Q25" s="120">
        <f t="shared" si="2"/>
        <v>152267000</v>
      </c>
      <c r="R25" s="120">
        <f t="shared" si="2"/>
        <v>529212152.06999999</v>
      </c>
      <c r="S25" s="120">
        <f t="shared" si="2"/>
        <v>166527525.9402</v>
      </c>
      <c r="T25" s="129">
        <f t="shared" si="2"/>
        <v>17139080624.927799</v>
      </c>
      <c r="U25" s="137"/>
    </row>
    <row r="26" spans="1:21" s="34" customFormat="1" ht="15.75" customHeight="1" thickBot="1">
      <c r="A26" s="43"/>
      <c r="B26" s="154"/>
      <c r="C26" s="155"/>
      <c r="D26" s="156"/>
      <c r="E26" s="154"/>
      <c r="F26" s="221"/>
      <c r="G26" s="273"/>
      <c r="H26" s="273"/>
      <c r="I26" s="273"/>
      <c r="J26" s="273"/>
      <c r="K26" s="273"/>
      <c r="L26" s="273"/>
      <c r="M26" s="273"/>
      <c r="N26" s="273"/>
      <c r="O26" s="273"/>
      <c r="P26" s="274"/>
      <c r="Q26"/>
      <c r="R26"/>
      <c r="S26"/>
      <c r="T26"/>
    </row>
    <row r="27" spans="1:21" s="34" customFormat="1" ht="15.75" customHeight="1">
      <c r="A27" s="271"/>
      <c r="B27" s="266" t="s">
        <v>74</v>
      </c>
      <c r="C27" s="266" t="s">
        <v>73</v>
      </c>
      <c r="D27" s="266" t="s">
        <v>119</v>
      </c>
      <c r="E27" s="266" t="s">
        <v>70</v>
      </c>
      <c r="F27" s="266" t="s">
        <v>197</v>
      </c>
      <c r="G27" s="260" t="s">
        <v>71</v>
      </c>
      <c r="H27" s="260"/>
      <c r="I27" s="260"/>
      <c r="J27" s="260"/>
      <c r="K27" s="260"/>
      <c r="L27" s="260"/>
      <c r="M27" s="260"/>
      <c r="N27" s="260"/>
      <c r="O27" s="260"/>
      <c r="P27" s="261"/>
      <c r="Q27" s="3"/>
      <c r="R27" s="3"/>
      <c r="S27" s="3"/>
      <c r="T27" s="3"/>
    </row>
    <row r="28" spans="1:21" s="34" customFormat="1" ht="15.75" customHeight="1">
      <c r="A28" s="272"/>
      <c r="B28" s="267"/>
      <c r="C28" s="267"/>
      <c r="D28" s="267"/>
      <c r="E28" s="267"/>
      <c r="F28" s="267"/>
      <c r="G28" s="49">
        <v>13</v>
      </c>
      <c r="H28" s="49">
        <v>14</v>
      </c>
      <c r="I28" s="49">
        <v>15</v>
      </c>
      <c r="J28" s="49">
        <v>16</v>
      </c>
      <c r="K28" s="49">
        <v>17</v>
      </c>
      <c r="L28" s="49">
        <v>18</v>
      </c>
      <c r="M28" s="49">
        <v>19</v>
      </c>
      <c r="N28" s="49">
        <v>20</v>
      </c>
      <c r="O28" s="49">
        <v>21</v>
      </c>
      <c r="P28" s="52">
        <v>22</v>
      </c>
      <c r="Q28" s="3"/>
      <c r="R28" s="3"/>
      <c r="S28" s="3"/>
      <c r="T28" s="3"/>
    </row>
    <row r="29" spans="1:21" s="34" customFormat="1" ht="45">
      <c r="A29" s="272"/>
      <c r="B29" s="267"/>
      <c r="C29" s="267"/>
      <c r="D29" s="267"/>
      <c r="E29" s="267"/>
      <c r="F29" s="267"/>
      <c r="G29" s="48" t="s">
        <v>38</v>
      </c>
      <c r="H29" s="48" t="s">
        <v>39</v>
      </c>
      <c r="I29" s="48" t="s">
        <v>40</v>
      </c>
      <c r="J29" s="48" t="s">
        <v>41</v>
      </c>
      <c r="K29" s="48" t="s">
        <v>42</v>
      </c>
      <c r="L29" s="48" t="s">
        <v>43</v>
      </c>
      <c r="M29" s="48" t="s">
        <v>44</v>
      </c>
      <c r="N29" s="48" t="s">
        <v>11</v>
      </c>
      <c r="O29" s="48" t="s">
        <v>45</v>
      </c>
      <c r="P29" s="51" t="s">
        <v>46</v>
      </c>
      <c r="Q29" s="3"/>
      <c r="R29" s="3"/>
      <c r="S29" s="3"/>
      <c r="T29" s="3"/>
    </row>
    <row r="30" spans="1:21" ht="15.75" customHeight="1">
      <c r="A30" s="134"/>
      <c r="B30" s="248" t="s">
        <v>230</v>
      </c>
      <c r="C30" s="233">
        <v>10136695000</v>
      </c>
      <c r="D30" s="233">
        <v>9537203000</v>
      </c>
      <c r="E30" s="233">
        <f>P30</f>
        <v>9583061002.4464989</v>
      </c>
      <c r="F30" s="235" t="s">
        <v>242</v>
      </c>
      <c r="G30" s="233">
        <v>0</v>
      </c>
      <c r="H30" s="233">
        <v>2573019897.3264999</v>
      </c>
      <c r="I30" s="233">
        <v>2422021778.6900001</v>
      </c>
      <c r="J30" s="233">
        <v>4522154592.0599995</v>
      </c>
      <c r="K30" s="233">
        <v>0</v>
      </c>
      <c r="L30" s="233">
        <v>0</v>
      </c>
      <c r="M30" s="233">
        <v>50587929.310000002</v>
      </c>
      <c r="N30" s="233">
        <v>15276805.060000002</v>
      </c>
      <c r="O30" s="233"/>
      <c r="P30" s="232">
        <f>SUM(G30:O30)</f>
        <v>9583061002.4464989</v>
      </c>
      <c r="Q30" s="258"/>
      <c r="R30" s="111"/>
    </row>
    <row r="31" spans="1:21" ht="15.75" customHeight="1">
      <c r="A31" s="134"/>
      <c r="B31" s="248" t="s">
        <v>231</v>
      </c>
      <c r="C31" s="233">
        <v>3684921000</v>
      </c>
      <c r="D31" s="233">
        <v>3479369000</v>
      </c>
      <c r="E31" s="255">
        <f t="shared" ref="E31:E36" si="3">P31</f>
        <v>3479367715.8356996</v>
      </c>
      <c r="F31" s="234"/>
      <c r="G31" s="233">
        <v>328527441.62</v>
      </c>
      <c r="H31" s="233">
        <v>0</v>
      </c>
      <c r="I31" s="233">
        <v>0</v>
      </c>
      <c r="J31" s="233">
        <v>0</v>
      </c>
      <c r="K31" s="233">
        <v>0</v>
      </c>
      <c r="L31" s="233">
        <v>2681556264.1356997</v>
      </c>
      <c r="M31" s="233">
        <v>4716610.08</v>
      </c>
      <c r="N31" s="233">
        <v>0</v>
      </c>
      <c r="O31" s="233">
        <v>464567400</v>
      </c>
      <c r="P31" s="232">
        <f t="shared" ref="P31:P36" si="4">SUM(G31:O31)</f>
        <v>3479367715.8356996</v>
      </c>
      <c r="Q31" s="258"/>
      <c r="R31" s="111"/>
    </row>
    <row r="32" spans="1:21" ht="15.75" customHeight="1">
      <c r="A32" s="134"/>
      <c r="B32" s="248" t="s">
        <v>232</v>
      </c>
      <c r="C32" s="233">
        <v>2140781000</v>
      </c>
      <c r="D32" s="233">
        <v>1998803000</v>
      </c>
      <c r="E32" s="255">
        <f t="shared" si="3"/>
        <v>1997189399.6100001</v>
      </c>
      <c r="F32" s="235" t="s">
        <v>208</v>
      </c>
      <c r="G32" s="233">
        <v>0</v>
      </c>
      <c r="H32" s="233">
        <v>0</v>
      </c>
      <c r="I32" s="233">
        <v>0</v>
      </c>
      <c r="J32" s="233">
        <v>0</v>
      </c>
      <c r="K32" s="233">
        <v>1687901769.8600001</v>
      </c>
      <c r="L32" s="233">
        <v>0</v>
      </c>
      <c r="M32" s="233">
        <v>22517629.75</v>
      </c>
      <c r="N32" s="233">
        <v>0</v>
      </c>
      <c r="O32" s="233">
        <v>286770000</v>
      </c>
      <c r="P32" s="232">
        <f t="shared" si="4"/>
        <v>1997189399.6100001</v>
      </c>
      <c r="Q32" s="258"/>
      <c r="R32" s="111"/>
    </row>
    <row r="33" spans="1:20" ht="15.75" customHeight="1">
      <c r="A33" s="134"/>
      <c r="B33" s="248" t="s">
        <v>233</v>
      </c>
      <c r="C33" s="233">
        <v>94518000</v>
      </c>
      <c r="D33" s="233">
        <v>0</v>
      </c>
      <c r="E33" s="255">
        <f t="shared" si="3"/>
        <v>0</v>
      </c>
      <c r="F33" s="234" t="s">
        <v>203</v>
      </c>
      <c r="G33" s="233">
        <v>0</v>
      </c>
      <c r="H33" s="233">
        <v>0</v>
      </c>
      <c r="I33" s="233">
        <v>0</v>
      </c>
      <c r="J33" s="233">
        <v>0</v>
      </c>
      <c r="K33" s="233">
        <v>0</v>
      </c>
      <c r="L33" s="233">
        <v>0</v>
      </c>
      <c r="M33" s="233">
        <v>0</v>
      </c>
      <c r="N33" s="206">
        <v>0</v>
      </c>
      <c r="O33" s="233"/>
      <c r="P33" s="232">
        <f t="shared" si="4"/>
        <v>0</v>
      </c>
      <c r="Q33" s="259"/>
      <c r="R33" s="111"/>
    </row>
    <row r="34" spans="1:20" ht="15.75" customHeight="1">
      <c r="A34" s="134"/>
      <c r="B34" s="248" t="s">
        <v>234</v>
      </c>
      <c r="C34" s="233">
        <v>50064000</v>
      </c>
      <c r="D34" s="233">
        <v>44070000</v>
      </c>
      <c r="E34" s="255">
        <f t="shared" si="3"/>
        <v>10874388</v>
      </c>
      <c r="F34" s="257" t="s">
        <v>243</v>
      </c>
      <c r="G34" s="233">
        <v>0</v>
      </c>
      <c r="H34" s="233">
        <v>0</v>
      </c>
      <c r="I34" s="233">
        <v>0</v>
      </c>
      <c r="J34" s="233">
        <v>0</v>
      </c>
      <c r="K34" s="233">
        <v>0</v>
      </c>
      <c r="L34" s="233">
        <v>0</v>
      </c>
      <c r="M34" s="233">
        <v>0</v>
      </c>
      <c r="N34" s="233">
        <v>10874388</v>
      </c>
      <c r="O34" s="233"/>
      <c r="P34" s="232">
        <f t="shared" si="4"/>
        <v>10874388</v>
      </c>
      <c r="Q34" s="258"/>
      <c r="R34" s="111"/>
    </row>
    <row r="35" spans="1:20" ht="15.75" customHeight="1">
      <c r="A35" s="134"/>
      <c r="B35" s="248" t="s">
        <v>235</v>
      </c>
      <c r="C35" s="233">
        <v>37918000</v>
      </c>
      <c r="D35" s="233">
        <v>35608000</v>
      </c>
      <c r="E35" s="255">
        <f t="shared" si="3"/>
        <v>0</v>
      </c>
      <c r="F35" s="235" t="s">
        <v>203</v>
      </c>
      <c r="G35" s="233">
        <v>0</v>
      </c>
      <c r="H35" s="233">
        <v>0</v>
      </c>
      <c r="I35" s="233">
        <v>0</v>
      </c>
      <c r="J35" s="233">
        <v>0</v>
      </c>
      <c r="K35" s="233">
        <v>0</v>
      </c>
      <c r="L35" s="233">
        <v>0</v>
      </c>
      <c r="M35" s="233">
        <v>0</v>
      </c>
      <c r="N35" s="233">
        <v>0</v>
      </c>
      <c r="O35" s="233"/>
      <c r="P35" s="232">
        <f t="shared" si="4"/>
        <v>0</v>
      </c>
      <c r="Q35" s="258"/>
      <c r="R35" s="111"/>
    </row>
    <row r="36" spans="1:20" ht="15.75" customHeight="1">
      <c r="A36" s="134"/>
      <c r="B36" s="248" t="s">
        <v>11</v>
      </c>
      <c r="C36" s="233">
        <v>100929000</v>
      </c>
      <c r="D36" s="233">
        <v>186492000</v>
      </c>
      <c r="E36" s="255">
        <f t="shared" si="3"/>
        <v>356848236.01119995</v>
      </c>
      <c r="F36" s="235" t="s">
        <v>209</v>
      </c>
      <c r="G36" s="233">
        <v>0</v>
      </c>
      <c r="H36" s="233">
        <v>0</v>
      </c>
      <c r="I36" s="233">
        <v>0</v>
      </c>
      <c r="J36" s="233">
        <v>0</v>
      </c>
      <c r="K36" s="233">
        <v>0</v>
      </c>
      <c r="L36" s="233">
        <v>0</v>
      </c>
      <c r="M36" s="233">
        <v>2723290.08</v>
      </c>
      <c r="N36" s="233">
        <v>354124945.93119997</v>
      </c>
      <c r="O36" s="233"/>
      <c r="P36" s="232">
        <f t="shared" si="4"/>
        <v>356848236.01119995</v>
      </c>
      <c r="Q36" s="258"/>
      <c r="R36" s="111"/>
    </row>
    <row r="37" spans="1:20" s="136" customFormat="1" ht="15.75" customHeight="1" thickBot="1">
      <c r="A37" s="135"/>
      <c r="B37" s="114" t="s">
        <v>46</v>
      </c>
      <c r="C37" s="120">
        <f>SUM(C30:C36)</f>
        <v>16245826000</v>
      </c>
      <c r="D37" s="120">
        <f>SUM(D30:D36)</f>
        <v>15281545000</v>
      </c>
      <c r="E37" s="120">
        <f t="shared" ref="E37:P37" si="5">SUM(E30:E36)</f>
        <v>15427340741.903399</v>
      </c>
      <c r="F37" s="220"/>
      <c r="G37" s="120">
        <f t="shared" si="5"/>
        <v>328527441.62</v>
      </c>
      <c r="H37" s="120">
        <f t="shared" si="5"/>
        <v>2573019897.3264999</v>
      </c>
      <c r="I37" s="120">
        <f t="shared" si="5"/>
        <v>2422021778.6900001</v>
      </c>
      <c r="J37" s="120">
        <f t="shared" si="5"/>
        <v>4522154592.0599995</v>
      </c>
      <c r="K37" s="120">
        <f t="shared" si="5"/>
        <v>1687901769.8600001</v>
      </c>
      <c r="L37" s="120">
        <f t="shared" si="5"/>
        <v>2681556264.1356997</v>
      </c>
      <c r="M37" s="120">
        <f t="shared" si="5"/>
        <v>80545459.219999999</v>
      </c>
      <c r="N37" s="120">
        <f t="shared" si="5"/>
        <v>380276138.99119997</v>
      </c>
      <c r="O37" s="120">
        <f t="shared" si="5"/>
        <v>751337400</v>
      </c>
      <c r="P37" s="129">
        <f t="shared" si="5"/>
        <v>15427340741.903399</v>
      </c>
      <c r="Q37" s="137"/>
      <c r="R37" s="111"/>
      <c r="S37" s="3"/>
      <c r="T37" s="3"/>
    </row>
    <row r="38" spans="1:20" s="34" customFormat="1" ht="15.75" customHeight="1" thickBot="1">
      <c r="A38" s="43"/>
      <c r="B38" s="158"/>
      <c r="C38" s="159"/>
      <c r="D38" s="160"/>
      <c r="E38" s="154"/>
      <c r="F38" s="221"/>
      <c r="G38" s="227"/>
      <c r="H38" s="227"/>
      <c r="I38" s="227"/>
      <c r="J38" s="227"/>
      <c r="K38" s="227"/>
      <c r="L38" s="227"/>
      <c r="M38" s="227"/>
      <c r="N38" s="227"/>
      <c r="O38"/>
      <c r="P38"/>
      <c r="Q38" s="111"/>
      <c r="R38" s="111"/>
      <c r="S38" s="3"/>
      <c r="T38" s="3"/>
    </row>
    <row r="39" spans="1:20" s="34" customFormat="1" ht="15.75" customHeight="1">
      <c r="A39" s="271"/>
      <c r="B39" s="262" t="s">
        <v>130</v>
      </c>
      <c r="C39" s="264" t="s">
        <v>73</v>
      </c>
      <c r="D39" s="264" t="s">
        <v>119</v>
      </c>
      <c r="E39" s="266" t="s">
        <v>70</v>
      </c>
      <c r="F39" s="268" t="s">
        <v>72</v>
      </c>
      <c r="G39" s="239" t="s">
        <v>71</v>
      </c>
      <c r="H39" s="239"/>
      <c r="I39" s="239"/>
      <c r="J39" s="239"/>
      <c r="K39" s="239"/>
      <c r="L39" s="239"/>
      <c r="M39" s="239"/>
      <c r="N39" s="250"/>
      <c r="O39"/>
      <c r="P39"/>
      <c r="Q39" s="3"/>
      <c r="R39" s="111"/>
      <c r="S39" s="3"/>
      <c r="T39" s="3"/>
    </row>
    <row r="40" spans="1:20" s="34" customFormat="1" ht="15.75" customHeight="1">
      <c r="A40" s="272"/>
      <c r="B40" s="263"/>
      <c r="C40" s="265"/>
      <c r="D40" s="265"/>
      <c r="E40" s="267"/>
      <c r="F40" s="269"/>
      <c r="G40" s="237">
        <v>23</v>
      </c>
      <c r="H40" s="237">
        <v>24</v>
      </c>
      <c r="I40" s="237">
        <v>25</v>
      </c>
      <c r="J40" s="237">
        <v>26</v>
      </c>
      <c r="K40" s="237">
        <v>27</v>
      </c>
      <c r="L40" s="237">
        <v>28</v>
      </c>
      <c r="M40" s="237">
        <v>29</v>
      </c>
      <c r="N40" s="238">
        <v>30</v>
      </c>
      <c r="O40" s="3"/>
      <c r="P40" s="50"/>
      <c r="Q40" s="3"/>
      <c r="R40" s="111"/>
      <c r="S40" s="3"/>
      <c r="T40" s="3"/>
    </row>
    <row r="41" spans="1:20" s="34" customFormat="1" ht="48.75" customHeight="1">
      <c r="A41" s="272"/>
      <c r="B41" s="263"/>
      <c r="C41" s="265"/>
      <c r="D41" s="265"/>
      <c r="E41" s="267"/>
      <c r="F41" s="269"/>
      <c r="G41" s="48" t="s">
        <v>47</v>
      </c>
      <c r="H41" s="48" t="s">
        <v>48</v>
      </c>
      <c r="I41" s="48" t="s">
        <v>49</v>
      </c>
      <c r="J41" s="48" t="s">
        <v>50</v>
      </c>
      <c r="K41" s="48" t="s">
        <v>51</v>
      </c>
      <c r="L41" s="48" t="s">
        <v>52</v>
      </c>
      <c r="M41" s="48" t="s">
        <v>6</v>
      </c>
      <c r="N41" s="51" t="s">
        <v>53</v>
      </c>
      <c r="O41" s="3"/>
      <c r="P41" s="50"/>
      <c r="Q41" s="3"/>
      <c r="R41" s="111"/>
      <c r="S41" s="3"/>
      <c r="T41" s="3"/>
    </row>
    <row r="42" spans="1:20" s="136" customFormat="1" ht="15.75" customHeight="1">
      <c r="A42" s="138"/>
      <c r="B42" s="37" t="s">
        <v>236</v>
      </c>
      <c r="C42" s="255">
        <v>27994000</v>
      </c>
      <c r="D42" s="233">
        <v>27994000</v>
      </c>
      <c r="E42" s="140">
        <v>27993660.18</v>
      </c>
      <c r="F42" s="141"/>
      <c r="G42" s="140">
        <v>27993660.18</v>
      </c>
      <c r="H42" s="140">
        <v>0</v>
      </c>
      <c r="I42" s="140">
        <v>0</v>
      </c>
      <c r="J42" s="140">
        <v>0</v>
      </c>
      <c r="K42" s="140">
        <v>0</v>
      </c>
      <c r="L42" s="140">
        <v>0</v>
      </c>
      <c r="M42" s="140">
        <v>0</v>
      </c>
      <c r="N42" s="232">
        <f>SUM(G42:M42)</f>
        <v>27993660.18</v>
      </c>
      <c r="O42" s="146"/>
      <c r="P42" s="142"/>
      <c r="Q42" s="143"/>
      <c r="R42" s="111"/>
      <c r="S42" s="22"/>
      <c r="T42" s="22"/>
    </row>
    <row r="43" spans="1:20" s="136" customFormat="1" ht="15.75" customHeight="1">
      <c r="A43" s="138"/>
      <c r="B43" s="37" t="s">
        <v>237</v>
      </c>
      <c r="C43" s="255">
        <v>183875000</v>
      </c>
      <c r="D43" s="233">
        <v>179857000</v>
      </c>
      <c r="E43" s="140">
        <v>190492841.45000002</v>
      </c>
      <c r="F43" s="241" t="s">
        <v>245</v>
      </c>
      <c r="G43" s="144">
        <v>0</v>
      </c>
      <c r="H43" s="144">
        <v>0</v>
      </c>
      <c r="I43" s="144">
        <v>0</v>
      </c>
      <c r="J43" s="144">
        <v>190492841.45000002</v>
      </c>
      <c r="K43" s="144">
        <v>0</v>
      </c>
      <c r="L43" s="144">
        <v>0</v>
      </c>
      <c r="M43" s="144">
        <v>0</v>
      </c>
      <c r="N43" s="232">
        <f t="shared" ref="N43:N46" si="6">SUM(G43:M43)</f>
        <v>190492841.45000002</v>
      </c>
      <c r="O43" s="146"/>
      <c r="P43" s="22"/>
      <c r="Q43" s="22"/>
      <c r="R43" s="111"/>
      <c r="S43" s="22"/>
      <c r="T43" s="22"/>
    </row>
    <row r="44" spans="1:20" s="136" customFormat="1" ht="15.75" customHeight="1">
      <c r="A44" s="138"/>
      <c r="B44" s="37" t="s">
        <v>238</v>
      </c>
      <c r="C44" s="255">
        <v>-10000</v>
      </c>
      <c r="D44" s="233">
        <v>-10000</v>
      </c>
      <c r="E44" s="140">
        <v>-1983501.2</v>
      </c>
      <c r="F44" s="241" t="s">
        <v>210</v>
      </c>
      <c r="G44" s="144">
        <v>0</v>
      </c>
      <c r="H44" s="144">
        <v>0</v>
      </c>
      <c r="I44" s="144">
        <v>-1983501.2</v>
      </c>
      <c r="J44" s="144">
        <v>0</v>
      </c>
      <c r="K44" s="144">
        <v>0</v>
      </c>
      <c r="L44" s="144">
        <v>0</v>
      </c>
      <c r="M44" s="144">
        <v>0</v>
      </c>
      <c r="N44" s="232">
        <f t="shared" si="6"/>
        <v>-1983501.2</v>
      </c>
      <c r="O44" s="146"/>
      <c r="P44" s="22"/>
      <c r="Q44" s="22"/>
      <c r="R44" s="111"/>
      <c r="S44" s="22"/>
      <c r="T44" s="22"/>
    </row>
    <row r="45" spans="1:20" s="136" customFormat="1" ht="15.75" customHeight="1">
      <c r="A45" s="138"/>
      <c r="B45" s="37" t="s">
        <v>239</v>
      </c>
      <c r="C45" s="255">
        <v>-30874000</v>
      </c>
      <c r="D45" s="233">
        <v>19181000</v>
      </c>
      <c r="E45" s="140">
        <v>-17030579.890000001</v>
      </c>
      <c r="F45" s="234" t="s">
        <v>200</v>
      </c>
      <c r="G45" s="144">
        <v>0</v>
      </c>
      <c r="H45" s="144">
        <v>0</v>
      </c>
      <c r="I45" s="144">
        <v>0</v>
      </c>
      <c r="J45" s="144">
        <v>0</v>
      </c>
      <c r="K45" s="144">
        <v>0</v>
      </c>
      <c r="L45" s="144">
        <v>0</v>
      </c>
      <c r="M45" s="144">
        <v>-17030579.890000001</v>
      </c>
      <c r="N45" s="232">
        <f t="shared" si="6"/>
        <v>-17030579.890000001</v>
      </c>
      <c r="O45" s="146"/>
      <c r="P45" s="22"/>
      <c r="Q45" s="22"/>
      <c r="R45" s="111"/>
      <c r="S45" s="22"/>
      <c r="T45" s="22"/>
    </row>
    <row r="46" spans="1:20" s="136" customFormat="1" ht="15.75" customHeight="1">
      <c r="A46" s="138"/>
      <c r="B46" s="37" t="s">
        <v>52</v>
      </c>
      <c r="C46" s="255">
        <v>1896412000</v>
      </c>
      <c r="D46" s="233">
        <v>1849025000</v>
      </c>
      <c r="E46" s="140">
        <v>1512267462.7243996</v>
      </c>
      <c r="F46" s="222" t="s">
        <v>204</v>
      </c>
      <c r="G46" s="144">
        <v>0</v>
      </c>
      <c r="H46" s="144">
        <v>0</v>
      </c>
      <c r="I46" s="144">
        <v>0</v>
      </c>
      <c r="J46" s="144">
        <v>0</v>
      </c>
      <c r="K46" s="144">
        <v>0</v>
      </c>
      <c r="L46" s="144">
        <v>1512267462.7243996</v>
      </c>
      <c r="M46" s="144">
        <v>0</v>
      </c>
      <c r="N46" s="232">
        <f t="shared" si="6"/>
        <v>1512267462.7243996</v>
      </c>
      <c r="O46" s="146"/>
      <c r="P46" s="22"/>
      <c r="Q46" s="22"/>
      <c r="R46" s="111"/>
      <c r="S46" s="22"/>
      <c r="T46" s="22"/>
    </row>
    <row r="47" spans="1:20" s="136" customFormat="1" ht="30" customHeight="1">
      <c r="A47" s="138"/>
      <c r="B47" s="130" t="s">
        <v>166</v>
      </c>
      <c r="C47" s="253">
        <f>SUM(C42:C46)</f>
        <v>2077397000</v>
      </c>
      <c r="D47" s="139">
        <f>SUM(D42:D46)</f>
        <v>2076047000</v>
      </c>
      <c r="E47" s="218">
        <f>SUM(E42:E46)</f>
        <v>1711739883.2643995</v>
      </c>
      <c r="F47" s="157"/>
      <c r="G47" s="144">
        <v>0</v>
      </c>
      <c r="H47" s="144">
        <v>0</v>
      </c>
      <c r="I47" s="144">
        <v>0</v>
      </c>
      <c r="J47" s="144">
        <v>0</v>
      </c>
      <c r="K47" s="144">
        <v>0</v>
      </c>
      <c r="L47" s="144">
        <v>0</v>
      </c>
      <c r="M47" s="144">
        <v>0</v>
      </c>
      <c r="N47" s="232">
        <f>SUM(N42:N46)</f>
        <v>1711739883.2643995</v>
      </c>
      <c r="O47" s="146"/>
      <c r="P47" s="22"/>
      <c r="Q47" s="22"/>
      <c r="R47" s="111"/>
      <c r="S47" s="22"/>
      <c r="T47" s="22"/>
    </row>
    <row r="48" spans="1:20" s="136" customFormat="1" ht="15.75" customHeight="1" thickBot="1">
      <c r="A48" s="135"/>
      <c r="B48" s="131" t="s">
        <v>167</v>
      </c>
      <c r="C48" s="120">
        <f>C37+C47</f>
        <v>18323223000</v>
      </c>
      <c r="D48" s="120">
        <f>D37+D47</f>
        <v>17357592000</v>
      </c>
      <c r="E48" s="120">
        <f>E37+E47</f>
        <v>17139080625.167797</v>
      </c>
      <c r="F48" s="220">
        <f t="shared" ref="F48:M48" si="7">SUM(F42:F47)</f>
        <v>0</v>
      </c>
      <c r="G48" s="120">
        <f t="shared" si="7"/>
        <v>27993660.18</v>
      </c>
      <c r="H48" s="120">
        <f t="shared" si="7"/>
        <v>0</v>
      </c>
      <c r="I48" s="120">
        <f t="shared" si="7"/>
        <v>-1983501.2</v>
      </c>
      <c r="J48" s="120">
        <f t="shared" si="7"/>
        <v>190492841.45000002</v>
      </c>
      <c r="K48" s="120">
        <f t="shared" si="7"/>
        <v>0</v>
      </c>
      <c r="L48" s="120">
        <f t="shared" si="7"/>
        <v>1512267462.7243996</v>
      </c>
      <c r="M48" s="120">
        <f t="shared" si="7"/>
        <v>-17030579.890000001</v>
      </c>
      <c r="N48" s="129">
        <f>N47+P37</f>
        <v>17139080625.167797</v>
      </c>
      <c r="O48" s="146"/>
      <c r="P48" s="22"/>
      <c r="Q48" s="22"/>
      <c r="R48" s="22"/>
      <c r="S48" s="22"/>
      <c r="T48" s="22"/>
    </row>
    <row r="49" spans="1:20" s="136" customFormat="1" ht="15.75" customHeight="1">
      <c r="A49" s="22"/>
      <c r="B49" s="22"/>
      <c r="C49" s="145"/>
      <c r="D49" s="145"/>
      <c r="E49" s="22"/>
      <c r="F49" s="149"/>
      <c r="G49" s="22"/>
      <c r="H49" s="22"/>
      <c r="I49" s="22"/>
      <c r="J49" s="22"/>
      <c r="K49" s="22"/>
      <c r="L49" s="22"/>
      <c r="M49" s="22"/>
      <c r="N49" s="22"/>
      <c r="O49" s="22"/>
      <c r="P49" s="22"/>
      <c r="Q49" s="22"/>
      <c r="R49" s="22"/>
      <c r="S49" s="22"/>
      <c r="T49" s="22"/>
    </row>
    <row r="50" spans="1:20">
      <c r="C50" s="123">
        <f>C25-C48</f>
        <v>0</v>
      </c>
      <c r="D50" s="252">
        <f>D25-D48</f>
        <v>0</v>
      </c>
      <c r="E50" s="252">
        <f>E25-E48</f>
        <v>-0.23999786376953125</v>
      </c>
    </row>
    <row r="51" spans="1:20" s="4" customFormat="1">
      <c r="A51" s="10"/>
      <c r="B51" s="192"/>
      <c r="C51" s="119"/>
      <c r="D51" s="119"/>
      <c r="E51" s="10"/>
      <c r="F51" s="149"/>
      <c r="G51" s="10"/>
      <c r="H51" s="10"/>
      <c r="I51" s="10"/>
      <c r="J51" s="10"/>
      <c r="K51" s="10"/>
      <c r="L51" s="10"/>
      <c r="M51" s="10"/>
      <c r="N51" s="10"/>
      <c r="O51" s="10"/>
      <c r="P51" s="10"/>
      <c r="Q51" s="10"/>
      <c r="R51" s="10"/>
      <c r="S51" s="10"/>
      <c r="T51" s="10"/>
    </row>
    <row r="52" spans="1:20" s="4" customFormat="1">
      <c r="A52" s="10"/>
      <c r="B52" s="193"/>
      <c r="C52" s="119"/>
      <c r="D52" s="119"/>
      <c r="E52" s="10"/>
      <c r="F52" s="149"/>
      <c r="G52" s="10"/>
      <c r="H52" s="10"/>
      <c r="I52" s="10"/>
      <c r="J52" s="10"/>
      <c r="K52" s="10"/>
      <c r="L52" s="10"/>
      <c r="M52" s="10"/>
      <c r="N52" s="10"/>
      <c r="O52" s="10"/>
      <c r="P52" s="10"/>
      <c r="Q52" s="10"/>
      <c r="R52" s="10"/>
      <c r="S52" s="10"/>
      <c r="T52" s="10"/>
    </row>
    <row r="57" spans="1:20">
      <c r="P57" s="33"/>
    </row>
    <row r="62" spans="1:20">
      <c r="F62" s="150"/>
      <c r="G62" s="147"/>
    </row>
    <row r="63" spans="1:20">
      <c r="F63" s="150"/>
      <c r="G63" s="147"/>
    </row>
    <row r="64" spans="1:20">
      <c r="F64" s="150"/>
      <c r="G64" s="147"/>
    </row>
    <row r="65" spans="6:7">
      <c r="F65" s="150"/>
      <c r="G65" s="147"/>
    </row>
    <row r="66" spans="6:7">
      <c r="F66" s="150"/>
      <c r="G66" s="147"/>
    </row>
    <row r="67" spans="6:7">
      <c r="F67" s="150"/>
      <c r="G67" s="147"/>
    </row>
    <row r="68" spans="6:7">
      <c r="F68" s="150"/>
      <c r="G68" s="147"/>
    </row>
    <row r="69" spans="6:7">
      <c r="F69" s="150"/>
      <c r="G69" s="147"/>
    </row>
    <row r="70" spans="6:7">
      <c r="F70" s="150"/>
      <c r="G70" s="147"/>
    </row>
    <row r="71" spans="6:7">
      <c r="F71" s="150"/>
      <c r="G71" s="147"/>
    </row>
    <row r="72" spans="6:7">
      <c r="F72" s="150"/>
      <c r="G72" s="147"/>
    </row>
    <row r="73" spans="6:7">
      <c r="F73" s="150"/>
      <c r="G73" s="147"/>
    </row>
    <row r="74" spans="6:7">
      <c r="F74" s="150"/>
      <c r="G74" s="147"/>
    </row>
    <row r="75" spans="6:7">
      <c r="F75" s="150"/>
      <c r="G75" s="147"/>
    </row>
    <row r="76" spans="6:7">
      <c r="F76" s="151"/>
      <c r="G76" s="147"/>
    </row>
    <row r="77" spans="6:7">
      <c r="F77" s="150"/>
      <c r="G77" s="147"/>
    </row>
    <row r="78" spans="6:7">
      <c r="F78" s="151"/>
      <c r="G78" s="147"/>
    </row>
    <row r="79" spans="6:7">
      <c r="F79" s="150"/>
      <c r="G79" s="147"/>
    </row>
    <row r="80" spans="6:7">
      <c r="F80" s="150"/>
      <c r="G80" s="147"/>
    </row>
    <row r="81" spans="6:7">
      <c r="F81" s="150"/>
      <c r="G81" s="147"/>
    </row>
    <row r="82" spans="6:7">
      <c r="F82" s="150"/>
      <c r="G82" s="147"/>
    </row>
    <row r="83" spans="6:7">
      <c r="F83" s="150"/>
      <c r="G83" s="147"/>
    </row>
    <row r="84" spans="6:7">
      <c r="F84" s="150"/>
      <c r="G84" s="147"/>
    </row>
    <row r="85" spans="6:7">
      <c r="F85" s="150"/>
      <c r="G85" s="147"/>
    </row>
    <row r="86" spans="6:7">
      <c r="F86" s="151"/>
      <c r="G86" s="147"/>
    </row>
    <row r="87" spans="6:7">
      <c r="F87" s="150"/>
      <c r="G87" s="147"/>
    </row>
    <row r="88" spans="6:7">
      <c r="F88" s="151"/>
      <c r="G88" s="147"/>
    </row>
  </sheetData>
  <protectedRanges>
    <protectedRange sqref="B47:B48" name="Range1_4"/>
  </protectedRanges>
  <mergeCells count="22">
    <mergeCell ref="A6:A8"/>
    <mergeCell ref="A27:A29"/>
    <mergeCell ref="A39:A41"/>
    <mergeCell ref="G26:P26"/>
    <mergeCell ref="G5:T5"/>
    <mergeCell ref="B6:B8"/>
    <mergeCell ref="C6:C8"/>
    <mergeCell ref="D6:D8"/>
    <mergeCell ref="E6:E8"/>
    <mergeCell ref="F6:F8"/>
    <mergeCell ref="G6:T6"/>
    <mergeCell ref="B27:B29"/>
    <mergeCell ref="C27:C29"/>
    <mergeCell ref="D27:D29"/>
    <mergeCell ref="E27:E29"/>
    <mergeCell ref="F27:F29"/>
    <mergeCell ref="G27:P27"/>
    <mergeCell ref="B39:B41"/>
    <mergeCell ref="C39:C41"/>
    <mergeCell ref="D39:D41"/>
    <mergeCell ref="E39:E41"/>
    <mergeCell ref="F39:F41"/>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landscape" r:id="rId1"/>
  <rowBreaks count="1" manualBreakCount="1">
    <brk id="25" max="16383"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23"/>
  <sheetViews>
    <sheetView zoomScaleNormal="100" workbookViewId="0">
      <pane xSplit="1" ySplit="6" topLeftCell="D7" activePane="bottomRight" state="frozen"/>
      <selection activeCell="B14" sqref="B14"/>
      <selection pane="topRight" activeCell="B14" sqref="B14"/>
      <selection pane="bottomLeft" activeCell="B14" sqref="B14"/>
      <selection pane="bottomRight" activeCell="B14" sqref="B14"/>
    </sheetView>
  </sheetViews>
  <sheetFormatPr defaultRowHeight="15"/>
  <cols>
    <col min="1" max="1" width="30" style="72" customWidth="1"/>
    <col min="2" max="2" width="64.42578125" style="168" bestFit="1" customWidth="1"/>
    <col min="3" max="3" width="38.28515625" style="168" customWidth="1"/>
    <col min="4" max="4" width="22.5703125" style="168" customWidth="1"/>
    <col min="5" max="5" width="43.28515625" style="168" bestFit="1" customWidth="1"/>
    <col min="6" max="6" width="25.28515625" style="168" customWidth="1"/>
    <col min="7" max="7" width="16.7109375" style="168" customWidth="1"/>
    <col min="8" max="8" width="69.28515625" style="168" bestFit="1" customWidth="1"/>
    <col min="9" max="9" width="24" style="167" customWidth="1"/>
    <col min="10" max="16384" width="9.140625" style="167"/>
  </cols>
  <sheetData>
    <row r="1" spans="1:9" ht="15.75">
      <c r="A1" s="6" t="s">
        <v>54</v>
      </c>
      <c r="B1" s="165" t="s">
        <v>168</v>
      </c>
    </row>
    <row r="2" spans="1:9" ht="15.75">
      <c r="A2" s="9" t="s">
        <v>55</v>
      </c>
      <c r="B2" s="166">
        <v>43830</v>
      </c>
      <c r="C2" s="9"/>
      <c r="D2" s="9"/>
      <c r="E2" s="9"/>
      <c r="F2" s="9"/>
      <c r="G2" s="9"/>
      <c r="H2" s="9"/>
    </row>
    <row r="3" spans="1:9" ht="15.75">
      <c r="A3" s="9"/>
      <c r="B3" s="9"/>
      <c r="C3" s="9"/>
      <c r="D3" s="9"/>
      <c r="E3" s="9"/>
      <c r="F3" s="9"/>
      <c r="G3" s="9"/>
      <c r="H3" s="9"/>
    </row>
    <row r="4" spans="1:9" ht="15.75" thickBot="1">
      <c r="A4" s="124" t="s">
        <v>138</v>
      </c>
      <c r="B4" s="169" t="s">
        <v>83</v>
      </c>
    </row>
    <row r="5" spans="1:9">
      <c r="A5" s="282"/>
      <c r="B5" s="280" t="s">
        <v>82</v>
      </c>
      <c r="C5" s="266" t="s">
        <v>115</v>
      </c>
      <c r="D5" s="280" t="s">
        <v>81</v>
      </c>
      <c r="E5" s="280"/>
      <c r="F5" s="280"/>
      <c r="G5" s="280"/>
      <c r="H5" s="281" t="s">
        <v>184</v>
      </c>
    </row>
    <row r="6" spans="1:9" ht="25.5">
      <c r="A6" s="283"/>
      <c r="B6" s="277"/>
      <c r="C6" s="267"/>
      <c r="D6" s="190" t="s">
        <v>80</v>
      </c>
      <c r="E6" s="190" t="s">
        <v>79</v>
      </c>
      <c r="F6" s="190" t="s">
        <v>173</v>
      </c>
      <c r="G6" s="190" t="s">
        <v>78</v>
      </c>
      <c r="H6" s="278"/>
    </row>
    <row r="7" spans="1:9">
      <c r="A7" s="194" t="s">
        <v>170</v>
      </c>
      <c r="B7" s="191"/>
      <c r="C7" s="190"/>
      <c r="D7" s="190"/>
      <c r="E7" s="190"/>
      <c r="F7" s="190"/>
      <c r="G7" s="161"/>
      <c r="H7" s="195" t="s">
        <v>185</v>
      </c>
    </row>
    <row r="8" spans="1:9" ht="15.75">
      <c r="A8" s="196" t="s">
        <v>196</v>
      </c>
      <c r="B8" s="128" t="s">
        <v>156</v>
      </c>
      <c r="C8" s="162" t="s">
        <v>77</v>
      </c>
      <c r="D8" s="162"/>
      <c r="E8" s="161"/>
      <c r="F8" s="161" t="s">
        <v>152</v>
      </c>
      <c r="G8" s="161"/>
      <c r="H8" s="197" t="s">
        <v>174</v>
      </c>
      <c r="I8" s="170"/>
    </row>
    <row r="9" spans="1:9" ht="15.75">
      <c r="A9" s="196" t="s">
        <v>196</v>
      </c>
      <c r="B9" s="128" t="s">
        <v>157</v>
      </c>
      <c r="C9" s="162" t="s">
        <v>77</v>
      </c>
      <c r="D9" s="162"/>
      <c r="E9" s="161"/>
      <c r="F9" s="161" t="s">
        <v>152</v>
      </c>
      <c r="G9" s="161"/>
      <c r="H9" s="197" t="s">
        <v>175</v>
      </c>
      <c r="I9" s="170"/>
    </row>
    <row r="10" spans="1:9" ht="15.75">
      <c r="A10" s="196" t="s">
        <v>196</v>
      </c>
      <c r="B10" s="128" t="s">
        <v>158</v>
      </c>
      <c r="C10" s="162" t="s">
        <v>77</v>
      </c>
      <c r="D10" s="162"/>
      <c r="E10" s="161"/>
      <c r="F10" s="161" t="s">
        <v>152</v>
      </c>
      <c r="G10" s="161"/>
      <c r="H10" s="197" t="s">
        <v>176</v>
      </c>
      <c r="I10" s="170"/>
    </row>
    <row r="11" spans="1:9" ht="15.75">
      <c r="A11" s="196" t="s">
        <v>196</v>
      </c>
      <c r="B11" s="128" t="s">
        <v>159</v>
      </c>
      <c r="C11" s="162" t="s">
        <v>77</v>
      </c>
      <c r="D11" s="162"/>
      <c r="E11" s="161"/>
      <c r="F11" s="161" t="s">
        <v>152</v>
      </c>
      <c r="G11" s="161"/>
      <c r="H11" s="197" t="s">
        <v>177</v>
      </c>
      <c r="I11" s="170"/>
    </row>
    <row r="12" spans="1:9" ht="15.75">
      <c r="A12" s="196" t="s">
        <v>196</v>
      </c>
      <c r="B12" s="128" t="s">
        <v>160</v>
      </c>
      <c r="C12" s="162" t="s">
        <v>77</v>
      </c>
      <c r="D12" s="162"/>
      <c r="E12" s="161"/>
      <c r="F12" s="161" t="s">
        <v>152</v>
      </c>
      <c r="G12" s="161"/>
      <c r="H12" s="197" t="s">
        <v>178</v>
      </c>
      <c r="I12" s="170"/>
    </row>
    <row r="13" spans="1:9" ht="15.75">
      <c r="A13" s="196" t="s">
        <v>196</v>
      </c>
      <c r="B13" s="128" t="s">
        <v>169</v>
      </c>
      <c r="C13" s="162" t="s">
        <v>77</v>
      </c>
      <c r="D13" s="162"/>
      <c r="E13" s="161"/>
      <c r="F13" s="161" t="s">
        <v>152</v>
      </c>
      <c r="G13" s="161"/>
      <c r="H13" s="197" t="s">
        <v>179</v>
      </c>
      <c r="I13" s="170"/>
    </row>
    <row r="14" spans="1:9" ht="15.75">
      <c r="A14" s="196" t="s">
        <v>196</v>
      </c>
      <c r="B14" s="128" t="s">
        <v>161</v>
      </c>
      <c r="C14" s="162" t="s">
        <v>77</v>
      </c>
      <c r="D14" s="162"/>
      <c r="E14" s="161"/>
      <c r="F14" s="161" t="s">
        <v>152</v>
      </c>
      <c r="G14" s="161"/>
      <c r="H14" s="197" t="s">
        <v>180</v>
      </c>
      <c r="I14" s="171"/>
    </row>
    <row r="15" spans="1:9" ht="15.75">
      <c r="A15" s="196" t="s">
        <v>196</v>
      </c>
      <c r="B15" s="128" t="s">
        <v>162</v>
      </c>
      <c r="C15" s="162" t="s">
        <v>77</v>
      </c>
      <c r="D15" s="162"/>
      <c r="E15" s="161"/>
      <c r="F15" s="161" t="s">
        <v>152</v>
      </c>
      <c r="G15" s="161"/>
      <c r="H15" s="197" t="s">
        <v>181</v>
      </c>
      <c r="I15" s="172"/>
    </row>
    <row r="16" spans="1:9" ht="15.75">
      <c r="A16" s="196" t="s">
        <v>196</v>
      </c>
      <c r="B16" s="128" t="s">
        <v>163</v>
      </c>
      <c r="C16" s="162" t="s">
        <v>77</v>
      </c>
      <c r="D16" s="162"/>
      <c r="E16" s="161"/>
      <c r="F16" s="161" t="s">
        <v>152</v>
      </c>
      <c r="G16" s="161"/>
      <c r="H16" s="197" t="s">
        <v>182</v>
      </c>
      <c r="I16" s="170"/>
    </row>
    <row r="17" spans="1:9" ht="15.75">
      <c r="A17" s="196" t="s">
        <v>196</v>
      </c>
      <c r="B17" s="128" t="s">
        <v>164</v>
      </c>
      <c r="C17" s="162" t="s">
        <v>77</v>
      </c>
      <c r="D17" s="162"/>
      <c r="E17" s="161"/>
      <c r="F17" s="161" t="s">
        <v>152</v>
      </c>
      <c r="G17" s="161"/>
      <c r="H17" s="197" t="s">
        <v>182</v>
      </c>
      <c r="I17" s="171"/>
    </row>
    <row r="18" spans="1:9" ht="25.5">
      <c r="A18" s="194" t="s">
        <v>165</v>
      </c>
      <c r="B18" s="161"/>
      <c r="C18" s="161"/>
      <c r="D18" s="162"/>
      <c r="E18" s="161"/>
      <c r="F18" s="161"/>
      <c r="G18" s="161"/>
      <c r="H18" s="197"/>
    </row>
    <row r="19" spans="1:9" ht="16.5" thickBot="1">
      <c r="A19" s="198" t="s">
        <v>196</v>
      </c>
      <c r="B19" s="199" t="s">
        <v>172</v>
      </c>
      <c r="C19" s="200" t="s">
        <v>171</v>
      </c>
      <c r="D19" s="162"/>
      <c r="E19" s="42"/>
      <c r="F19" s="200"/>
      <c r="G19" s="42" t="s">
        <v>152</v>
      </c>
      <c r="H19" s="201" t="s">
        <v>183</v>
      </c>
      <c r="I19" s="171"/>
    </row>
    <row r="23" spans="1:9" ht="72" customHeight="1">
      <c r="A23" s="279"/>
      <c r="B23" s="279"/>
    </row>
  </sheetData>
  <protectedRanges>
    <protectedRange sqref="B14:B17 B8:B12" name="Range1_1_1"/>
    <protectedRange sqref="A7" name="Range1_1"/>
    <protectedRange sqref="A18" name="Range1_1_2"/>
  </protectedRanges>
  <mergeCells count="6">
    <mergeCell ref="A23:B23"/>
    <mergeCell ref="B5:B6"/>
    <mergeCell ref="C5:C6"/>
    <mergeCell ref="D5:G5"/>
    <mergeCell ref="H5:H6"/>
    <mergeCell ref="A5:A6"/>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2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zoomScaleNormal="100" workbookViewId="0">
      <selection activeCell="B14" sqref="B14"/>
    </sheetView>
  </sheetViews>
  <sheetFormatPr defaultColWidth="9.140625" defaultRowHeight="12.75"/>
  <cols>
    <col min="1" max="1" width="10.5703125" style="3" bestFit="1" customWidth="1"/>
    <col min="2" max="2" width="65.5703125" style="3" bestFit="1" customWidth="1"/>
    <col min="3" max="3" width="9.5703125" style="3" bestFit="1" customWidth="1"/>
    <col min="4" max="4" width="8" style="3" bestFit="1" customWidth="1"/>
    <col min="5" max="5" width="13.7109375" style="3" bestFit="1" customWidth="1"/>
    <col min="6" max="16384" width="9.140625" style="3"/>
  </cols>
  <sheetData>
    <row r="1" spans="1:12">
      <c r="A1" s="91" t="s">
        <v>54</v>
      </c>
      <c r="B1" s="152" t="s">
        <v>168</v>
      </c>
    </row>
    <row r="2" spans="1:12">
      <c r="A2" s="91" t="s">
        <v>55</v>
      </c>
      <c r="B2" s="153">
        <v>43830</v>
      </c>
    </row>
    <row r="3" spans="1:12">
      <c r="A3" s="50"/>
      <c r="B3" s="91"/>
    </row>
    <row r="4" spans="1:12" ht="13.5" thickBot="1">
      <c r="A4" s="124" t="s">
        <v>139</v>
      </c>
      <c r="B4" s="35" t="s">
        <v>124</v>
      </c>
      <c r="C4" s="21"/>
      <c r="D4" s="7"/>
      <c r="E4" s="7"/>
      <c r="F4" s="7"/>
      <c r="G4" s="7"/>
      <c r="H4" s="7"/>
      <c r="I4" s="7"/>
      <c r="J4" s="7"/>
      <c r="K4" s="7"/>
      <c r="L4" s="7"/>
    </row>
    <row r="5" spans="1:12">
      <c r="A5" s="18"/>
      <c r="B5" s="44"/>
      <c r="C5" s="47">
        <v>2019</v>
      </c>
      <c r="D5" s="224">
        <v>2018</v>
      </c>
      <c r="E5" s="224">
        <v>2017</v>
      </c>
      <c r="F5" s="7"/>
    </row>
    <row r="6" spans="1:12" ht="15">
      <c r="A6" s="15">
        <v>1</v>
      </c>
      <c r="B6" s="5" t="s">
        <v>10</v>
      </c>
      <c r="C6" s="225">
        <v>3940442</v>
      </c>
      <c r="D6" s="125">
        <v>6531954</v>
      </c>
      <c r="E6" s="125" t="s">
        <v>153</v>
      </c>
      <c r="F6" s="7"/>
    </row>
    <row r="7" spans="1:12" ht="15">
      <c r="A7" s="15">
        <v>2</v>
      </c>
      <c r="B7" s="20" t="s">
        <v>106</v>
      </c>
      <c r="C7" s="225">
        <v>1883505</v>
      </c>
      <c r="D7" s="125">
        <v>4985435</v>
      </c>
      <c r="E7" s="125" t="s">
        <v>154</v>
      </c>
      <c r="F7" s="7"/>
    </row>
    <row r="8" spans="1:12">
      <c r="A8" s="15">
        <v>3</v>
      </c>
      <c r="B8" s="5" t="s">
        <v>120</v>
      </c>
      <c r="C8" s="126">
        <v>68</v>
      </c>
      <c r="D8" s="126">
        <v>69</v>
      </c>
      <c r="E8" s="126">
        <v>33</v>
      </c>
    </row>
    <row r="9" spans="1:12" ht="15.75" thickBot="1">
      <c r="A9" s="45">
        <v>4</v>
      </c>
      <c r="B9" s="42" t="s">
        <v>99</v>
      </c>
      <c r="C9" s="226">
        <v>491818</v>
      </c>
      <c r="D9" s="127">
        <v>2317915</v>
      </c>
      <c r="E9" s="127" t="s">
        <v>155</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21"/>
  <sheetViews>
    <sheetView zoomScaleNormal="100" workbookViewId="0">
      <selection activeCell="B14" sqref="B14"/>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c r="A1" s="3" t="s">
        <v>54</v>
      </c>
      <c r="B1" s="152" t="s">
        <v>168</v>
      </c>
    </row>
    <row r="2" spans="1:8">
      <c r="A2" s="7" t="s">
        <v>55</v>
      </c>
      <c r="B2" s="153">
        <v>43465</v>
      </c>
      <c r="C2" s="7"/>
      <c r="D2" s="7"/>
      <c r="E2" s="7"/>
      <c r="F2" s="7"/>
      <c r="G2" s="7"/>
      <c r="H2" s="7"/>
    </row>
    <row r="3" spans="1:8">
      <c r="A3" s="7"/>
      <c r="B3" s="7"/>
      <c r="C3" s="7"/>
      <c r="D3" s="7"/>
      <c r="E3" s="7"/>
      <c r="F3" s="7"/>
      <c r="G3" s="7"/>
      <c r="H3" s="7"/>
    </row>
    <row r="4" spans="1:8" ht="13.5" thickBot="1">
      <c r="A4" s="92" t="s">
        <v>140</v>
      </c>
      <c r="B4" s="36" t="s">
        <v>107</v>
      </c>
      <c r="F4" s="7"/>
      <c r="G4" s="7"/>
      <c r="H4" s="7"/>
    </row>
    <row r="5" spans="1:8">
      <c r="A5" s="53"/>
      <c r="B5" s="44"/>
      <c r="C5" s="44" t="s">
        <v>0</v>
      </c>
      <c r="D5" s="44" t="s">
        <v>1</v>
      </c>
      <c r="E5" s="44" t="s">
        <v>2</v>
      </c>
      <c r="F5" s="44" t="s">
        <v>3</v>
      </c>
      <c r="G5" s="19" t="s">
        <v>4</v>
      </c>
      <c r="H5" s="7"/>
    </row>
    <row r="6" spans="1:8" s="10" customFormat="1" ht="76.5">
      <c r="A6" s="75"/>
      <c r="B6" s="16"/>
      <c r="C6" s="67">
        <v>2019</v>
      </c>
      <c r="D6" s="67">
        <v>2018</v>
      </c>
      <c r="E6" s="67">
        <v>2017</v>
      </c>
      <c r="F6" s="49" t="s">
        <v>116</v>
      </c>
      <c r="G6" s="77" t="s">
        <v>117</v>
      </c>
      <c r="H6" s="76"/>
    </row>
    <row r="7" spans="1:8">
      <c r="A7" s="54">
        <v>1</v>
      </c>
      <c r="B7" s="5" t="s">
        <v>56</v>
      </c>
      <c r="C7" s="94">
        <v>673126975.352</v>
      </c>
      <c r="D7" s="94">
        <v>655729847.10339856</v>
      </c>
      <c r="E7" s="94">
        <v>572367471.49359429</v>
      </c>
      <c r="F7" s="284"/>
      <c r="G7" s="285"/>
      <c r="H7" s="7"/>
    </row>
    <row r="8" spans="1:8">
      <c r="A8" s="54">
        <v>2</v>
      </c>
      <c r="B8" s="37" t="s">
        <v>12</v>
      </c>
      <c r="C8" s="94">
        <v>320203186.11749941</v>
      </c>
      <c r="D8" s="94">
        <v>271971052.00999999</v>
      </c>
      <c r="E8" s="94">
        <v>229406591.62</v>
      </c>
      <c r="F8" s="286"/>
      <c r="G8" s="287"/>
    </row>
    <row r="9" spans="1:8">
      <c r="A9" s="54">
        <v>3</v>
      </c>
      <c r="B9" s="38" t="s">
        <v>121</v>
      </c>
      <c r="C9" s="94">
        <v>-8637279.6600000001</v>
      </c>
      <c r="D9" s="94">
        <v>-3043468.99</v>
      </c>
      <c r="E9" s="94">
        <v>-4242492.96</v>
      </c>
      <c r="F9" s="288"/>
      <c r="G9" s="289"/>
    </row>
    <row r="10" spans="1:8" ht="13.5" thickBot="1">
      <c r="A10" s="55">
        <v>4</v>
      </c>
      <c r="B10" s="56" t="s">
        <v>57</v>
      </c>
      <c r="C10" s="96">
        <f>SUM(C7:C9)</f>
        <v>984692881.80949938</v>
      </c>
      <c r="D10" s="96">
        <f>SUM(D7:D9)</f>
        <v>924657430.12339854</v>
      </c>
      <c r="E10" s="96">
        <f>SUM(E7:E9)</f>
        <v>797531570.15359426</v>
      </c>
      <c r="F10" s="98">
        <f>SUMIF(C10:E10, "&gt;=0",C10:E10)/3</f>
        <v>902293960.69549751</v>
      </c>
      <c r="G10" s="99">
        <f>F10*15%/8%</f>
        <v>1691801176.3040576</v>
      </c>
    </row>
    <row r="11" spans="1:8">
      <c r="A11" s="17"/>
      <c r="B11" s="7"/>
      <c r="C11" s="7"/>
      <c r="D11" s="7"/>
      <c r="E11" s="7"/>
      <c r="F11" s="111"/>
    </row>
    <row r="21" spans="7:7">
      <c r="G21" s="111"/>
    </row>
  </sheetData>
  <mergeCells count="1">
    <mergeCell ref="F7:G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zoomScaleNormal="100" workbookViewId="0">
      <selection activeCell="B14" sqref="B14"/>
    </sheetView>
  </sheetViews>
  <sheetFormatPr defaultColWidth="9.140625" defaultRowHeight="12.75"/>
  <cols>
    <col min="1" max="1" width="10.5703125" style="22" bestFit="1" customWidth="1"/>
    <col min="2" max="2" width="16.28515625" style="3" customWidth="1"/>
    <col min="3" max="3" width="42.85546875" style="3" customWidth="1"/>
    <col min="4" max="5" width="33.42578125" style="22" customWidth="1"/>
    <col min="6" max="6" width="38.85546875" style="22" customWidth="1"/>
    <col min="7" max="16384" width="9.140625" style="3"/>
  </cols>
  <sheetData>
    <row r="1" spans="1:9">
      <c r="A1" s="2" t="s">
        <v>54</v>
      </c>
      <c r="B1" s="152" t="s">
        <v>168</v>
      </c>
    </row>
    <row r="2" spans="1:9">
      <c r="A2" s="2" t="s">
        <v>55</v>
      </c>
      <c r="B2" s="153">
        <v>43830</v>
      </c>
      <c r="E2" s="22">
        <v>1000</v>
      </c>
    </row>
    <row r="3" spans="1:9">
      <c r="A3" s="2"/>
    </row>
    <row r="4" spans="1:9" ht="13.5" thickBot="1">
      <c r="A4" s="92" t="s">
        <v>141</v>
      </c>
      <c r="B4" s="23" t="s">
        <v>149</v>
      </c>
      <c r="D4" s="173"/>
      <c r="E4" s="173"/>
      <c r="F4" s="173"/>
    </row>
    <row r="5" spans="1:9" s="8" customFormat="1" ht="28.5">
      <c r="A5" s="57"/>
      <c r="B5" s="58"/>
      <c r="C5" s="58"/>
      <c r="D5" s="65" t="s">
        <v>132</v>
      </c>
      <c r="E5" s="65" t="s">
        <v>133</v>
      </c>
      <c r="F5" s="66" t="s">
        <v>100</v>
      </c>
    </row>
    <row r="6" spans="1:9" ht="14.25">
      <c r="A6" s="59">
        <v>1</v>
      </c>
      <c r="B6" s="290" t="s">
        <v>18</v>
      </c>
      <c r="C6" s="12" t="s">
        <v>15</v>
      </c>
      <c r="D6" s="176">
        <v>7</v>
      </c>
      <c r="E6" s="176">
        <v>8</v>
      </c>
      <c r="F6" s="177">
        <v>6</v>
      </c>
    </row>
    <row r="7" spans="1:9" ht="14.25">
      <c r="A7" s="59">
        <v>2</v>
      </c>
      <c r="B7" s="290"/>
      <c r="C7" s="12" t="s">
        <v>105</v>
      </c>
      <c r="D7" s="100">
        <f>D8+D10+D12</f>
        <v>18469821.3616096</v>
      </c>
      <c r="E7" s="100">
        <f>E8+E10+E12</f>
        <v>2875578.95</v>
      </c>
      <c r="F7" s="101">
        <f>F8+F10+F12</f>
        <v>1024997.03</v>
      </c>
    </row>
    <row r="8" spans="1:9" ht="14.25">
      <c r="A8" s="59">
        <v>3</v>
      </c>
      <c r="B8" s="290"/>
      <c r="C8" s="24" t="s">
        <v>101</v>
      </c>
      <c r="D8" s="176">
        <v>4895534.4099999983</v>
      </c>
      <c r="E8" s="176">
        <v>2875578.95</v>
      </c>
      <c r="F8" s="177">
        <v>1020500.01</v>
      </c>
      <c r="G8" s="7"/>
      <c r="H8" s="7"/>
    </row>
    <row r="9" spans="1:9" ht="14.25">
      <c r="A9" s="60">
        <v>4</v>
      </c>
      <c r="B9" s="290"/>
      <c r="C9" s="25" t="s">
        <v>16</v>
      </c>
      <c r="D9" s="176">
        <v>0</v>
      </c>
      <c r="E9" s="176">
        <v>0</v>
      </c>
      <c r="F9" s="177">
        <v>0</v>
      </c>
      <c r="G9" s="7"/>
      <c r="H9" s="7"/>
    </row>
    <row r="10" spans="1:9" ht="28.5">
      <c r="A10" s="60">
        <v>5</v>
      </c>
      <c r="B10" s="290"/>
      <c r="C10" s="24" t="s">
        <v>17</v>
      </c>
      <c r="D10" s="176">
        <v>13517629.101609599</v>
      </c>
      <c r="E10" s="176">
        <v>0</v>
      </c>
      <c r="F10" s="177">
        <v>0</v>
      </c>
    </row>
    <row r="11" spans="1:9" ht="14.25">
      <c r="A11" s="60">
        <v>6</v>
      </c>
      <c r="B11" s="290"/>
      <c r="C11" s="25" t="s">
        <v>16</v>
      </c>
      <c r="D11" s="176">
        <v>13517629.101609599</v>
      </c>
      <c r="E11" s="176">
        <v>0</v>
      </c>
      <c r="F11" s="177">
        <v>0</v>
      </c>
    </row>
    <row r="12" spans="1:9" ht="14.25">
      <c r="A12" s="60">
        <v>7</v>
      </c>
      <c r="B12" s="290"/>
      <c r="C12" s="24" t="s">
        <v>123</v>
      </c>
      <c r="D12" s="176">
        <v>56657.849999999991</v>
      </c>
      <c r="E12" s="176">
        <v>0</v>
      </c>
      <c r="F12" s="177">
        <v>4497.0200000000004</v>
      </c>
    </row>
    <row r="13" spans="1:9" ht="14.25">
      <c r="A13" s="60">
        <v>8</v>
      </c>
      <c r="B13" s="290"/>
      <c r="C13" s="25" t="s">
        <v>16</v>
      </c>
      <c r="D13" s="176">
        <v>0</v>
      </c>
      <c r="E13" s="176">
        <v>0</v>
      </c>
      <c r="F13" s="177">
        <v>0</v>
      </c>
    </row>
    <row r="14" spans="1:9" ht="14.25">
      <c r="A14" s="60">
        <v>9</v>
      </c>
      <c r="B14" s="290" t="s">
        <v>134</v>
      </c>
      <c r="C14" s="12" t="s">
        <v>15</v>
      </c>
      <c r="D14" s="176">
        <v>7000</v>
      </c>
      <c r="E14" s="176">
        <v>0</v>
      </c>
      <c r="F14" s="177">
        <v>6000</v>
      </c>
      <c r="I14" s="13"/>
    </row>
    <row r="15" spans="1:9" ht="14.25">
      <c r="A15" s="60">
        <v>10</v>
      </c>
      <c r="B15" s="290"/>
      <c r="C15" s="12" t="s">
        <v>135</v>
      </c>
      <c r="D15" s="100">
        <f>D16+D18+D20</f>
        <v>15467676.786800003</v>
      </c>
      <c r="E15" s="100">
        <f>E16+E18+E20</f>
        <v>0</v>
      </c>
      <c r="F15" s="101">
        <f>F16+F18+F20</f>
        <v>3748921.3964</v>
      </c>
    </row>
    <row r="16" spans="1:9" ht="14.25">
      <c r="A16" s="60">
        <v>11</v>
      </c>
      <c r="B16" s="290"/>
      <c r="C16" s="24" t="s">
        <v>102</v>
      </c>
      <c r="D16" s="176">
        <v>0</v>
      </c>
      <c r="E16" s="176">
        <v>0</v>
      </c>
      <c r="F16" s="177">
        <v>1461359.1824</v>
      </c>
    </row>
    <row r="17" spans="1:6" ht="14.25">
      <c r="A17" s="60">
        <v>12</v>
      </c>
      <c r="B17" s="290"/>
      <c r="C17" s="25" t="s">
        <v>16</v>
      </c>
      <c r="D17" s="176">
        <v>0</v>
      </c>
      <c r="E17" s="176">
        <v>0</v>
      </c>
      <c r="F17" s="177">
        <v>876815.18239999993</v>
      </c>
    </row>
    <row r="18" spans="1:6" ht="28.5">
      <c r="A18" s="60">
        <v>13</v>
      </c>
      <c r="B18" s="290"/>
      <c r="C18" s="24" t="s">
        <v>17</v>
      </c>
      <c r="D18" s="176">
        <v>15467676.786800003</v>
      </c>
      <c r="E18" s="176">
        <v>0</v>
      </c>
      <c r="F18" s="177">
        <v>2287562.2140000002</v>
      </c>
    </row>
    <row r="19" spans="1:6" ht="14.25">
      <c r="A19" s="60">
        <v>14</v>
      </c>
      <c r="B19" s="290"/>
      <c r="C19" s="25" t="s">
        <v>16</v>
      </c>
      <c r="D19" s="176">
        <v>15467676.786800003</v>
      </c>
      <c r="E19" s="176">
        <v>0</v>
      </c>
      <c r="F19" s="177">
        <v>2287562.2140000002</v>
      </c>
    </row>
    <row r="20" spans="1:6" ht="14.25">
      <c r="A20" s="60">
        <v>15</v>
      </c>
      <c r="B20" s="290"/>
      <c r="C20" s="24" t="s">
        <v>123</v>
      </c>
      <c r="D20" s="176">
        <v>0</v>
      </c>
      <c r="E20" s="176">
        <v>0</v>
      </c>
      <c r="F20" s="177">
        <v>0</v>
      </c>
    </row>
    <row r="21" spans="1:6" ht="14.25">
      <c r="A21" s="60">
        <v>16</v>
      </c>
      <c r="B21" s="290"/>
      <c r="C21" s="25" t="s">
        <v>16</v>
      </c>
      <c r="D21" s="176">
        <v>0</v>
      </c>
      <c r="E21" s="176">
        <v>0</v>
      </c>
      <c r="F21" s="177">
        <v>0</v>
      </c>
    </row>
    <row r="22" spans="1:6" ht="15" thickBot="1">
      <c r="A22" s="61">
        <v>17</v>
      </c>
      <c r="B22" s="291" t="s">
        <v>104</v>
      </c>
      <c r="C22" s="291"/>
      <c r="D22" s="102">
        <f>D7+D15</f>
        <v>33937498.148409605</v>
      </c>
      <c r="E22" s="102">
        <f>E7+E15</f>
        <v>2875578.95</v>
      </c>
      <c r="F22" s="103">
        <f>F7+F15</f>
        <v>4773918.4264000002</v>
      </c>
    </row>
  </sheetData>
  <mergeCells count="3">
    <mergeCell ref="B6:B13"/>
    <mergeCell ref="B14:B21"/>
    <mergeCell ref="B22:C22"/>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7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zoomScaleNormal="100" workbookViewId="0">
      <selection activeCell="B14" sqref="B14"/>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c r="A1" s="3" t="s">
        <v>54</v>
      </c>
      <c r="B1" s="152" t="s">
        <v>168</v>
      </c>
    </row>
    <row r="2" spans="1:12">
      <c r="A2" s="3" t="s">
        <v>55</v>
      </c>
      <c r="B2" s="153">
        <v>43830</v>
      </c>
      <c r="C2" s="26"/>
      <c r="D2" s="26"/>
      <c r="E2" s="26"/>
      <c r="F2" s="26"/>
      <c r="G2" s="26"/>
      <c r="H2" s="26"/>
      <c r="I2" s="26"/>
      <c r="J2" s="26"/>
      <c r="K2" s="26"/>
      <c r="L2" s="26"/>
    </row>
    <row r="3" spans="1:12">
      <c r="B3" s="26"/>
      <c r="C3" s="26"/>
      <c r="D3" s="26"/>
      <c r="E3" s="26"/>
      <c r="F3" s="26"/>
      <c r="G3" s="26"/>
      <c r="H3" s="26"/>
      <c r="I3" s="26"/>
      <c r="J3" s="26"/>
      <c r="K3" s="26"/>
      <c r="L3" s="26"/>
    </row>
    <row r="4" spans="1:12" ht="13.5" thickBot="1">
      <c r="A4" s="92" t="s">
        <v>142</v>
      </c>
      <c r="B4" s="26" t="s">
        <v>108</v>
      </c>
      <c r="C4" s="27"/>
      <c r="D4" s="27"/>
      <c r="E4" s="27"/>
      <c r="F4" s="27"/>
      <c r="G4" s="27"/>
      <c r="H4" s="27"/>
      <c r="I4" s="27"/>
      <c r="J4" s="27"/>
      <c r="K4" s="27"/>
      <c r="L4" s="27"/>
    </row>
    <row r="5" spans="1:12" ht="28.5">
      <c r="A5" s="18"/>
      <c r="B5" s="44"/>
      <c r="C5" s="79" t="s">
        <v>132</v>
      </c>
      <c r="D5" s="79" t="s">
        <v>133</v>
      </c>
      <c r="E5" s="80" t="s">
        <v>111</v>
      </c>
      <c r="F5" s="27"/>
      <c r="G5" s="27"/>
      <c r="H5" s="27"/>
      <c r="I5" s="27"/>
      <c r="J5" s="27"/>
      <c r="K5" s="27"/>
      <c r="L5" s="27"/>
    </row>
    <row r="6" spans="1:12">
      <c r="A6" s="292" t="s">
        <v>19</v>
      </c>
      <c r="B6" s="82" t="s">
        <v>15</v>
      </c>
      <c r="C6" s="94"/>
      <c r="D6" s="94"/>
      <c r="E6" s="95"/>
      <c r="F6" s="27"/>
      <c r="G6" s="27"/>
      <c r="H6" s="27"/>
      <c r="I6" s="27"/>
      <c r="J6" s="27"/>
      <c r="K6" s="27"/>
      <c r="L6" s="27"/>
    </row>
    <row r="7" spans="1:12" ht="14.25">
      <c r="A7" s="292"/>
      <c r="B7" s="81" t="s">
        <v>103</v>
      </c>
      <c r="C7" s="94"/>
      <c r="D7" s="94"/>
      <c r="E7" s="95"/>
      <c r="F7" s="27"/>
      <c r="G7" s="27"/>
      <c r="H7" s="27"/>
      <c r="I7" s="27"/>
      <c r="J7" s="27"/>
      <c r="K7" s="27"/>
      <c r="L7" s="27"/>
    </row>
    <row r="8" spans="1:12" ht="14.25">
      <c r="A8" s="292" t="s">
        <v>69</v>
      </c>
      <c r="B8" s="81" t="s">
        <v>15</v>
      </c>
      <c r="C8" s="94"/>
      <c r="D8" s="94"/>
      <c r="E8" s="95"/>
      <c r="F8" s="27"/>
      <c r="G8" s="27"/>
      <c r="H8" s="27"/>
      <c r="I8" s="27"/>
      <c r="J8" s="27"/>
      <c r="K8" s="27"/>
      <c r="L8" s="27"/>
    </row>
    <row r="9" spans="1:12" ht="14.25">
      <c r="A9" s="292"/>
      <c r="B9" s="81" t="s">
        <v>13</v>
      </c>
      <c r="C9" s="104">
        <f>C10+C11+C12+C13</f>
        <v>0</v>
      </c>
      <c r="D9" s="104">
        <f>D10+D11+D12+D13</f>
        <v>0</v>
      </c>
      <c r="E9" s="104">
        <f>E10+E11+E12+E13</f>
        <v>0</v>
      </c>
      <c r="F9" s="27"/>
      <c r="G9" s="27"/>
      <c r="H9" s="27"/>
      <c r="I9" s="27"/>
      <c r="J9" s="27"/>
      <c r="K9" s="27"/>
      <c r="L9" s="27"/>
    </row>
    <row r="10" spans="1:12" ht="14.25">
      <c r="A10" s="292"/>
      <c r="B10" s="83" t="s">
        <v>20</v>
      </c>
      <c r="C10" s="94"/>
      <c r="D10" s="94"/>
      <c r="E10" s="95"/>
      <c r="F10" s="27"/>
      <c r="G10" s="27"/>
      <c r="H10" s="27"/>
      <c r="I10" s="27"/>
      <c r="J10" s="27"/>
      <c r="K10" s="27"/>
      <c r="L10" s="27"/>
    </row>
    <row r="11" spans="1:12" ht="14.25">
      <c r="A11" s="292"/>
      <c r="B11" s="83" t="s">
        <v>127</v>
      </c>
      <c r="C11" s="94"/>
      <c r="D11" s="94"/>
      <c r="E11" s="95"/>
      <c r="F11" s="27"/>
      <c r="G11" s="27"/>
      <c r="H11" s="27"/>
      <c r="I11" s="27"/>
      <c r="J11" s="27"/>
      <c r="K11" s="27"/>
      <c r="L11" s="27"/>
    </row>
    <row r="12" spans="1:12" ht="28.5">
      <c r="A12" s="292"/>
      <c r="B12" s="83" t="s">
        <v>128</v>
      </c>
      <c r="C12" s="94"/>
      <c r="D12" s="94"/>
      <c r="E12" s="95"/>
      <c r="F12" s="27"/>
      <c r="G12" s="27"/>
      <c r="H12" s="27"/>
      <c r="I12" s="27"/>
      <c r="J12" s="27"/>
      <c r="K12" s="27"/>
      <c r="L12" s="27"/>
    </row>
    <row r="13" spans="1:12" ht="14.25">
      <c r="A13" s="292"/>
      <c r="B13" s="83" t="s">
        <v>129</v>
      </c>
      <c r="C13" s="94"/>
      <c r="D13" s="94"/>
      <c r="E13" s="95"/>
      <c r="F13" s="27"/>
      <c r="G13" s="27"/>
      <c r="H13" s="27"/>
      <c r="I13" s="27"/>
      <c r="J13" s="27"/>
      <c r="K13" s="27"/>
      <c r="L13" s="27"/>
    </row>
    <row r="14" spans="1:12" ht="14.25">
      <c r="A14" s="292" t="s">
        <v>131</v>
      </c>
      <c r="B14" s="81" t="s">
        <v>15</v>
      </c>
      <c r="C14" s="94">
        <v>4</v>
      </c>
      <c r="D14" s="94"/>
      <c r="E14" s="95"/>
      <c r="F14" s="27"/>
      <c r="G14" s="27"/>
      <c r="H14" s="27"/>
      <c r="I14" s="27"/>
      <c r="J14" s="27"/>
      <c r="K14" s="27"/>
      <c r="L14" s="27"/>
    </row>
    <row r="15" spans="1:12" ht="14.25">
      <c r="A15" s="292"/>
      <c r="B15" s="81" t="s">
        <v>13</v>
      </c>
      <c r="C15" s="104">
        <f>C16+C17+C18+C19</f>
        <v>5014879.5515806433</v>
      </c>
      <c r="D15" s="104">
        <f>D16+D17+D18+D19</f>
        <v>0</v>
      </c>
      <c r="E15" s="104">
        <f>E16+E17+E18+E19</f>
        <v>0</v>
      </c>
      <c r="F15" s="27"/>
      <c r="G15" s="27"/>
      <c r="H15" s="27"/>
      <c r="I15" s="27"/>
      <c r="J15" s="27"/>
      <c r="K15" s="27"/>
      <c r="L15" s="27"/>
    </row>
    <row r="16" spans="1:12" ht="14.25">
      <c r="A16" s="292"/>
      <c r="B16" s="83" t="s">
        <v>20</v>
      </c>
      <c r="C16" s="94">
        <v>716849.39654064388</v>
      </c>
      <c r="D16" s="94"/>
      <c r="E16" s="95"/>
      <c r="F16" s="27"/>
      <c r="G16" s="27"/>
      <c r="H16" s="27"/>
      <c r="I16" s="27"/>
      <c r="J16" s="27"/>
      <c r="K16" s="27"/>
      <c r="L16" s="27"/>
    </row>
    <row r="17" spans="1:12" ht="14.25">
      <c r="A17" s="293"/>
      <c r="B17" s="85" t="s">
        <v>127</v>
      </c>
      <c r="C17" s="105">
        <v>4298030.1550399996</v>
      </c>
      <c r="D17" s="105"/>
      <c r="E17" s="106"/>
      <c r="F17" s="27"/>
      <c r="G17" s="27"/>
      <c r="H17" s="27"/>
      <c r="I17" s="27"/>
      <c r="J17" s="27"/>
      <c r="K17" s="27"/>
      <c r="L17" s="27"/>
    </row>
    <row r="18" spans="1:12" ht="28.5">
      <c r="A18" s="293"/>
      <c r="B18" s="85" t="s">
        <v>128</v>
      </c>
      <c r="C18" s="105"/>
      <c r="D18" s="105"/>
      <c r="E18" s="106"/>
      <c r="F18" s="27"/>
      <c r="G18" s="27"/>
      <c r="H18" s="27"/>
      <c r="I18" s="27"/>
      <c r="J18" s="27"/>
      <c r="K18" s="27"/>
      <c r="L18" s="27"/>
    </row>
    <row r="19" spans="1:12" ht="15" thickBot="1">
      <c r="A19" s="294"/>
      <c r="B19" s="84" t="s">
        <v>129</v>
      </c>
      <c r="C19" s="96"/>
      <c r="D19" s="96"/>
      <c r="E19" s="97"/>
      <c r="F19" s="27"/>
      <c r="G19" s="27"/>
      <c r="H19" s="27"/>
      <c r="I19" s="27"/>
      <c r="J19" s="27"/>
      <c r="K19" s="27"/>
      <c r="L19" s="27"/>
    </row>
    <row r="20" spans="1:12">
      <c r="A20" s="26"/>
      <c r="B20" s="27"/>
      <c r="C20" s="27"/>
      <c r="D20" s="27"/>
      <c r="E20" s="27"/>
      <c r="F20" s="27"/>
      <c r="G20" s="27"/>
      <c r="H20" s="27"/>
      <c r="I20" s="27"/>
      <c r="J20" s="27"/>
      <c r="K20" s="27"/>
      <c r="L20" s="27"/>
    </row>
  </sheetData>
  <mergeCells count="3">
    <mergeCell ref="A6:A7"/>
    <mergeCell ref="A8:A13"/>
    <mergeCell ref="A14:A19"/>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zoomScaleNormal="100" workbookViewId="0">
      <pane xSplit="2" ySplit="6" topLeftCell="C7"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75"/>
  <cols>
    <col min="1" max="1" width="10.5703125" style="3" bestFit="1" customWidth="1"/>
    <col min="2" max="2" width="54.7109375" style="3" customWidth="1"/>
    <col min="3" max="3" width="26.7109375" style="22" customWidth="1"/>
    <col min="4" max="4" width="32.85546875" style="22" customWidth="1"/>
    <col min="5" max="5" width="26.7109375" style="22" customWidth="1"/>
    <col min="6" max="6" width="25.5703125" style="22" customWidth="1"/>
    <col min="7" max="7" width="28.140625" style="22" customWidth="1"/>
    <col min="8" max="16384" width="9.140625" style="3"/>
  </cols>
  <sheetData>
    <row r="1" spans="1:7">
      <c r="A1" s="3" t="s">
        <v>54</v>
      </c>
      <c r="B1" s="152" t="s">
        <v>168</v>
      </c>
      <c r="D1" s="22">
        <v>1000</v>
      </c>
    </row>
    <row r="2" spans="1:7">
      <c r="A2" s="3" t="s">
        <v>55</v>
      </c>
      <c r="B2" s="153">
        <v>43830</v>
      </c>
    </row>
    <row r="3" spans="1:7">
      <c r="B3" s="11"/>
    </row>
    <row r="4" spans="1:7" ht="13.5" thickBot="1">
      <c r="A4" s="92" t="s">
        <v>143</v>
      </c>
      <c r="B4" s="64" t="s">
        <v>110</v>
      </c>
    </row>
    <row r="5" spans="1:7" s="11" customFormat="1" ht="14.25">
      <c r="A5" s="62"/>
      <c r="B5" s="46"/>
      <c r="C5" s="178" t="s">
        <v>0</v>
      </c>
      <c r="D5" s="174" t="s">
        <v>1</v>
      </c>
      <c r="E5" s="174" t="s">
        <v>2</v>
      </c>
      <c r="F5" s="174" t="s">
        <v>3</v>
      </c>
      <c r="G5" s="175" t="s">
        <v>4</v>
      </c>
    </row>
    <row r="6" spans="1:7" ht="71.25">
      <c r="A6" s="63"/>
      <c r="B6" s="28"/>
      <c r="C6" s="182" t="s">
        <v>145</v>
      </c>
      <c r="D6" s="81" t="s">
        <v>146</v>
      </c>
      <c r="E6" s="81" t="s">
        <v>148</v>
      </c>
      <c r="F6" s="81" t="s">
        <v>147</v>
      </c>
      <c r="G6" s="183" t="s">
        <v>23</v>
      </c>
    </row>
    <row r="7" spans="1:7" ht="14.25">
      <c r="A7" s="63">
        <v>1</v>
      </c>
      <c r="B7" s="86" t="s">
        <v>132</v>
      </c>
      <c r="C7" s="107">
        <f>SUM(C8:C11)</f>
        <v>60107593.728742942</v>
      </c>
      <c r="D7" s="107">
        <f t="shared" ref="D7:G7" si="0">SUM(D8:D11)</f>
        <v>60107593.728742942</v>
      </c>
      <c r="E7" s="107">
        <f t="shared" si="0"/>
        <v>0</v>
      </c>
      <c r="F7" s="107">
        <f t="shared" si="0"/>
        <v>0</v>
      </c>
      <c r="G7" s="107">
        <f t="shared" si="0"/>
        <v>9231170.1113333348</v>
      </c>
    </row>
    <row r="8" spans="1:7" ht="14.25">
      <c r="A8" s="63">
        <v>2</v>
      </c>
      <c r="B8" s="29" t="s">
        <v>21</v>
      </c>
      <c r="C8" s="179">
        <v>0</v>
      </c>
      <c r="D8" s="214">
        <v>0</v>
      </c>
      <c r="E8" s="180">
        <v>0</v>
      </c>
      <c r="F8" s="180">
        <v>0</v>
      </c>
      <c r="G8" s="181">
        <v>0</v>
      </c>
    </row>
    <row r="9" spans="1:7" ht="14.25">
      <c r="A9" s="63">
        <v>3</v>
      </c>
      <c r="B9" s="29" t="s">
        <v>22</v>
      </c>
      <c r="C9" s="187">
        <v>60107593.728742942</v>
      </c>
      <c r="D9" s="216">
        <v>60107593.728742942</v>
      </c>
      <c r="E9" s="180">
        <v>0</v>
      </c>
      <c r="F9" s="180">
        <v>0</v>
      </c>
      <c r="G9" s="177">
        <v>9231170.1113333348</v>
      </c>
    </row>
    <row r="10" spans="1:7" ht="14.25">
      <c r="A10" s="63">
        <v>4</v>
      </c>
      <c r="B10" s="30" t="s">
        <v>125</v>
      </c>
      <c r="C10" s="187">
        <v>0</v>
      </c>
      <c r="D10" s="216">
        <v>0</v>
      </c>
      <c r="E10" s="180">
        <v>0</v>
      </c>
      <c r="F10" s="180">
        <v>0</v>
      </c>
      <c r="G10" s="177">
        <v>0</v>
      </c>
    </row>
    <row r="11" spans="1:7" ht="14.25">
      <c r="A11" s="63">
        <v>5</v>
      </c>
      <c r="B11" s="29" t="s">
        <v>126</v>
      </c>
      <c r="C11" s="187">
        <v>0</v>
      </c>
      <c r="D11" s="216">
        <v>0</v>
      </c>
      <c r="E11" s="180">
        <v>0</v>
      </c>
      <c r="F11" s="180">
        <v>0</v>
      </c>
      <c r="G11" s="177">
        <v>0</v>
      </c>
    </row>
    <row r="12" spans="1:7" ht="14.25">
      <c r="A12" s="63">
        <v>6</v>
      </c>
      <c r="B12" s="12" t="s">
        <v>133</v>
      </c>
      <c r="C12" s="100">
        <f>SUM(C13:C16)</f>
        <v>0</v>
      </c>
      <c r="D12" s="100">
        <f>SUM(D13:D16)</f>
        <v>0</v>
      </c>
      <c r="E12" s="100">
        <f>SUM(E13:E16)</f>
        <v>0</v>
      </c>
      <c r="F12" s="100">
        <f>SUM(F13:F16)</f>
        <v>0</v>
      </c>
      <c r="G12" s="101">
        <f>SUM(G13:G16)</f>
        <v>0</v>
      </c>
    </row>
    <row r="13" spans="1:7" ht="14.25">
      <c r="A13" s="63">
        <v>7</v>
      </c>
      <c r="B13" s="29" t="s">
        <v>21</v>
      </c>
      <c r="C13" s="176"/>
      <c r="D13" s="213"/>
      <c r="E13" s="176"/>
      <c r="F13" s="176"/>
      <c r="G13" s="177"/>
    </row>
    <row r="14" spans="1:7" ht="14.25">
      <c r="A14" s="63">
        <v>8</v>
      </c>
      <c r="B14" s="29" t="s">
        <v>22</v>
      </c>
      <c r="C14" s="176"/>
      <c r="D14" s="213"/>
      <c r="E14" s="176"/>
      <c r="F14" s="176"/>
      <c r="G14" s="177"/>
    </row>
    <row r="15" spans="1:7" ht="14.25">
      <c r="A15" s="63">
        <v>9</v>
      </c>
      <c r="B15" s="30" t="s">
        <v>125</v>
      </c>
      <c r="C15" s="176"/>
      <c r="D15" s="213"/>
      <c r="E15" s="176"/>
      <c r="F15" s="176"/>
      <c r="G15" s="177"/>
    </row>
    <row r="16" spans="1:7" ht="14.25">
      <c r="A16" s="63">
        <v>10</v>
      </c>
      <c r="B16" s="29" t="s">
        <v>126</v>
      </c>
      <c r="C16" s="176"/>
      <c r="D16" s="213"/>
      <c r="E16" s="176"/>
      <c r="F16" s="176"/>
      <c r="G16" s="177"/>
    </row>
    <row r="17" spans="1:7" ht="14.25">
      <c r="A17" s="63">
        <v>11</v>
      </c>
      <c r="B17" s="12" t="s">
        <v>98</v>
      </c>
      <c r="C17" s="100">
        <f>SUM(C18:C21)</f>
        <v>7762803.0819000006</v>
      </c>
      <c r="D17" s="100">
        <f>SUM(D18:D21)</f>
        <v>7762803.0819000006</v>
      </c>
      <c r="E17" s="100">
        <f>SUM(E18:E21)</f>
        <v>0</v>
      </c>
      <c r="F17" s="100">
        <f>SUM(F18:F21)</f>
        <v>0</v>
      </c>
      <c r="G17" s="101">
        <f>SUM(G18:G21)</f>
        <v>1120775.9839666667</v>
      </c>
    </row>
    <row r="18" spans="1:7" ht="14.25">
      <c r="A18" s="63">
        <v>12</v>
      </c>
      <c r="B18" s="29" t="s">
        <v>21</v>
      </c>
      <c r="C18" s="176">
        <v>1461359.1824</v>
      </c>
      <c r="D18" s="213">
        <v>1461359.1824</v>
      </c>
      <c r="E18" s="176" t="s">
        <v>9</v>
      </c>
      <c r="F18" s="176">
        <v>0</v>
      </c>
      <c r="G18" s="177">
        <v>0</v>
      </c>
    </row>
    <row r="19" spans="1:7" ht="14.25">
      <c r="A19" s="63">
        <v>13</v>
      </c>
      <c r="B19" s="29" t="s">
        <v>22</v>
      </c>
      <c r="C19" s="176">
        <v>6301443.8995000003</v>
      </c>
      <c r="D19" s="213">
        <v>6301443.8995000003</v>
      </c>
      <c r="E19" s="176">
        <v>0</v>
      </c>
      <c r="F19" s="176">
        <v>0</v>
      </c>
      <c r="G19" s="177">
        <v>1120775.9839666667</v>
      </c>
    </row>
    <row r="20" spans="1:7" ht="14.25">
      <c r="A20" s="63">
        <v>14</v>
      </c>
      <c r="B20" s="30" t="s">
        <v>125</v>
      </c>
      <c r="C20" s="176">
        <v>0</v>
      </c>
      <c r="D20" s="213">
        <v>0</v>
      </c>
      <c r="E20" s="176">
        <v>0</v>
      </c>
      <c r="F20" s="176">
        <v>0</v>
      </c>
      <c r="G20" s="177">
        <v>0</v>
      </c>
    </row>
    <row r="21" spans="1:7" ht="14.25">
      <c r="A21" s="63">
        <v>15</v>
      </c>
      <c r="B21" s="29" t="s">
        <v>126</v>
      </c>
      <c r="C21" s="176">
        <v>0</v>
      </c>
      <c r="D21" s="213">
        <v>0</v>
      </c>
      <c r="E21" s="176">
        <v>0</v>
      </c>
      <c r="F21" s="176">
        <v>0</v>
      </c>
      <c r="G21" s="177">
        <v>0</v>
      </c>
    </row>
    <row r="22" spans="1:7" ht="15" thickBot="1">
      <c r="A22" s="63">
        <v>16</v>
      </c>
      <c r="B22" s="41" t="s">
        <v>7</v>
      </c>
      <c r="C22" s="102">
        <f>C12+C17</f>
        <v>7762803.0819000006</v>
      </c>
      <c r="D22" s="102">
        <f>D12+D17</f>
        <v>7762803.0819000006</v>
      </c>
      <c r="E22" s="102">
        <f>E12+E17</f>
        <v>0</v>
      </c>
      <c r="F22" s="102">
        <f>F12+F17</f>
        <v>0</v>
      </c>
      <c r="G22" s="103">
        <f>G12+G17</f>
        <v>1120775.9839666667</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scale="4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W35"/>
  <sheetViews>
    <sheetView zoomScaleNormal="100" workbookViewId="0">
      <pane xSplit="2" ySplit="8" topLeftCell="C9" activePane="bottomRight" state="frozen"/>
      <selection activeCell="B14" sqref="B14"/>
      <selection pane="topRight" activeCell="B14" sqref="B14"/>
      <selection pane="bottomLeft" activeCell="B14" sqref="B14"/>
      <selection pane="bottomRight" activeCell="B14" sqref="B14"/>
    </sheetView>
  </sheetViews>
  <sheetFormatPr defaultColWidth="9.140625" defaultRowHeight="12.75"/>
  <cols>
    <col min="1" max="1" width="10.5703125" style="3" bestFit="1" customWidth="1"/>
    <col min="2" max="2" width="89.140625" style="3" customWidth="1"/>
    <col min="3" max="3" width="15.140625" style="14" customWidth="1"/>
    <col min="4" max="5" width="13.7109375" style="14" customWidth="1"/>
    <col min="6" max="6" width="16.28515625" style="14" customWidth="1"/>
    <col min="7" max="8" width="13.7109375" style="14" customWidth="1"/>
    <col min="9" max="9" width="17.5703125" style="14" customWidth="1"/>
    <col min="10" max="10" width="14.5703125" style="14" customWidth="1"/>
    <col min="11" max="12" width="13.7109375" style="14" customWidth="1"/>
    <col min="13" max="13" width="15" style="14" customWidth="1"/>
    <col min="14" max="15" width="13.7109375" style="14" customWidth="1"/>
    <col min="16" max="16" width="9.28515625" style="14" bestFit="1" customWidth="1"/>
    <col min="17" max="16384" width="9.140625" style="3"/>
  </cols>
  <sheetData>
    <row r="1" spans="1:23">
      <c r="A1" s="3" t="s">
        <v>54</v>
      </c>
      <c r="B1" s="152" t="s">
        <v>168</v>
      </c>
    </row>
    <row r="2" spans="1:23">
      <c r="A2" s="3" t="s">
        <v>55</v>
      </c>
      <c r="B2" s="153">
        <v>43830</v>
      </c>
    </row>
    <row r="4" spans="1:23" ht="13.5" thickBot="1">
      <c r="A4" s="124" t="s">
        <v>144</v>
      </c>
      <c r="B4" s="40" t="s">
        <v>151</v>
      </c>
    </row>
    <row r="5" spans="1:23">
      <c r="A5" s="18"/>
      <c r="B5" s="44"/>
      <c r="C5" s="31" t="s">
        <v>0</v>
      </c>
      <c r="D5" s="31" t="s">
        <v>1</v>
      </c>
      <c r="E5" s="31" t="s">
        <v>2</v>
      </c>
      <c r="F5" s="31" t="s">
        <v>3</v>
      </c>
      <c r="G5" s="31" t="s">
        <v>4</v>
      </c>
      <c r="H5" s="31" t="s">
        <v>5</v>
      </c>
      <c r="I5" s="31" t="s">
        <v>85</v>
      </c>
      <c r="J5" s="31" t="s">
        <v>86</v>
      </c>
      <c r="K5" s="31" t="s">
        <v>87</v>
      </c>
      <c r="L5" s="31" t="s">
        <v>88</v>
      </c>
      <c r="M5" s="31" t="s">
        <v>89</v>
      </c>
      <c r="N5" s="31" t="s">
        <v>90</v>
      </c>
      <c r="O5" s="32" t="s">
        <v>93</v>
      </c>
      <c r="P5" s="32" t="s">
        <v>93</v>
      </c>
    </row>
    <row r="6" spans="1:23">
      <c r="A6" s="15"/>
      <c r="B6" s="161"/>
      <c r="C6" s="295" t="s">
        <v>58</v>
      </c>
      <c r="D6" s="295"/>
      <c r="E6" s="295"/>
      <c r="F6" s="296" t="s">
        <v>59</v>
      </c>
      <c r="G6" s="296"/>
      <c r="H6" s="296"/>
      <c r="I6" s="296"/>
      <c r="J6" s="296"/>
      <c r="K6" s="296"/>
      <c r="L6" s="296"/>
      <c r="M6" s="244" t="s">
        <v>60</v>
      </c>
      <c r="N6" s="244" t="s">
        <v>60</v>
      </c>
      <c r="O6" s="245"/>
    </row>
    <row r="7" spans="1:23" ht="15" customHeight="1">
      <c r="A7" s="15"/>
      <c r="B7" s="161"/>
      <c r="C7" s="296" t="s">
        <v>61</v>
      </c>
      <c r="D7" s="296" t="s">
        <v>62</v>
      </c>
      <c r="E7" s="296" t="s">
        <v>91</v>
      </c>
      <c r="F7" s="296" t="s">
        <v>63</v>
      </c>
      <c r="G7" s="296"/>
      <c r="H7" s="296" t="s">
        <v>64</v>
      </c>
      <c r="I7" s="296" t="s">
        <v>65</v>
      </c>
      <c r="J7" s="296"/>
      <c r="K7" s="246" t="s">
        <v>8</v>
      </c>
      <c r="L7" s="247"/>
      <c r="M7" s="228" t="s">
        <v>92</v>
      </c>
      <c r="N7" s="228" t="s">
        <v>92</v>
      </c>
      <c r="O7" s="228" t="s">
        <v>96</v>
      </c>
      <c r="P7" s="229" t="s">
        <v>97</v>
      </c>
    </row>
    <row r="8" spans="1:23" ht="38.25">
      <c r="A8" s="15"/>
      <c r="B8" s="161"/>
      <c r="C8" s="296"/>
      <c r="D8" s="296"/>
      <c r="E8" s="296"/>
      <c r="F8" s="163" t="s">
        <v>16</v>
      </c>
      <c r="G8" s="163" t="s">
        <v>66</v>
      </c>
      <c r="H8" s="296"/>
      <c r="I8" s="163" t="s">
        <v>94</v>
      </c>
      <c r="J8" s="163" t="s">
        <v>95</v>
      </c>
      <c r="K8" s="164" t="s">
        <v>67</v>
      </c>
      <c r="L8" s="230" t="s">
        <v>213</v>
      </c>
      <c r="M8" s="164" t="s">
        <v>68</v>
      </c>
      <c r="N8" s="228"/>
      <c r="O8" s="228"/>
      <c r="P8" s="229"/>
    </row>
    <row r="9" spans="1:23">
      <c r="A9" s="15"/>
      <c r="B9" s="184" t="s">
        <v>14</v>
      </c>
      <c r="C9" s="185"/>
      <c r="D9" s="185"/>
      <c r="E9" s="185"/>
      <c r="F9" s="185"/>
      <c r="G9" s="185"/>
      <c r="H9" s="185"/>
      <c r="I9" s="185"/>
      <c r="J9" s="185"/>
      <c r="K9" s="185"/>
      <c r="L9" s="185"/>
      <c r="M9" s="185"/>
      <c r="N9" s="185"/>
      <c r="O9" s="185"/>
      <c r="P9" s="186"/>
    </row>
    <row r="10" spans="1:23">
      <c r="A10" s="15">
        <v>1</v>
      </c>
      <c r="B10" s="39" t="s">
        <v>84</v>
      </c>
      <c r="C10" s="108">
        <f t="shared" ref="C10:P10" si="0">SUM(C11:C26)</f>
        <v>295037</v>
      </c>
      <c r="D10" s="108">
        <f t="shared" si="0"/>
        <v>414507</v>
      </c>
      <c r="E10" s="108">
        <f t="shared" si="0"/>
        <v>709544</v>
      </c>
      <c r="F10" s="109">
        <f t="shared" si="0"/>
        <v>538630</v>
      </c>
      <c r="G10" s="109">
        <f t="shared" si="0"/>
        <v>0</v>
      </c>
      <c r="H10" s="108">
        <f t="shared" si="0"/>
        <v>123499</v>
      </c>
      <c r="I10" s="108">
        <f t="shared" si="0"/>
        <v>0</v>
      </c>
      <c r="J10" s="108">
        <f t="shared" si="0"/>
        <v>0</v>
      </c>
      <c r="K10" s="108">
        <f t="shared" si="0"/>
        <v>5000</v>
      </c>
      <c r="L10" s="108">
        <f t="shared" si="0"/>
        <v>23261</v>
      </c>
      <c r="M10" s="108">
        <f t="shared" si="0"/>
        <v>91783</v>
      </c>
      <c r="N10" s="109">
        <f t="shared" si="0"/>
        <v>710168</v>
      </c>
      <c r="O10" s="109">
        <f t="shared" si="0"/>
        <v>427962</v>
      </c>
      <c r="P10" s="110">
        <f t="shared" si="0"/>
        <v>1138130</v>
      </c>
      <c r="U10" s="251"/>
      <c r="V10" s="251"/>
      <c r="W10" s="251"/>
    </row>
    <row r="11" spans="1:23">
      <c r="A11" s="15">
        <v>1.1000000000000001</v>
      </c>
      <c r="B11" s="161" t="s">
        <v>186</v>
      </c>
      <c r="C11" s="207">
        <v>0</v>
      </c>
      <c r="D11" s="208">
        <v>39880</v>
      </c>
      <c r="E11" s="108">
        <f>C11+D11</f>
        <v>39880</v>
      </c>
      <c r="F11" s="211"/>
      <c r="G11" s="211"/>
      <c r="H11" s="211"/>
      <c r="I11" s="211"/>
      <c r="J11" s="211"/>
      <c r="K11" s="212"/>
      <c r="L11" s="212"/>
      <c r="M11" s="212"/>
      <c r="N11" s="242">
        <f>C11+F11-H11-I11</f>
        <v>0</v>
      </c>
      <c r="O11" s="242">
        <f>D11+G11+H11-J11+K11-M11-L11</f>
        <v>39880</v>
      </c>
      <c r="P11" s="243">
        <f t="shared" ref="P11:P18" si="1">N11+O11</f>
        <v>39880</v>
      </c>
      <c r="U11" s="251"/>
      <c r="V11" s="251"/>
      <c r="W11" s="251"/>
    </row>
    <row r="12" spans="1:23">
      <c r="A12" s="15">
        <v>1.2</v>
      </c>
      <c r="B12" s="161" t="s">
        <v>188</v>
      </c>
      <c r="C12" s="209">
        <v>0</v>
      </c>
      <c r="D12" s="210">
        <v>24000</v>
      </c>
      <c r="E12" s="108">
        <f t="shared" ref="E12:E26" si="2">C12+D12</f>
        <v>24000</v>
      </c>
      <c r="F12" s="211"/>
      <c r="G12" s="211"/>
      <c r="H12" s="211"/>
      <c r="I12" s="211"/>
      <c r="J12" s="211"/>
      <c r="K12" s="212"/>
      <c r="L12" s="212"/>
      <c r="M12" s="212"/>
      <c r="N12" s="242">
        <f>C12+F12-H12-I12</f>
        <v>0</v>
      </c>
      <c r="O12" s="242">
        <f t="shared" ref="O12:O18" si="3">D12+G12+H12-J12+K12-M12-L12</f>
        <v>24000</v>
      </c>
      <c r="P12" s="243">
        <f t="shared" si="1"/>
        <v>24000</v>
      </c>
      <c r="U12" s="251"/>
      <c r="V12" s="251"/>
      <c r="W12" s="251"/>
    </row>
    <row r="13" spans="1:23">
      <c r="A13" s="15">
        <v>1.3</v>
      </c>
      <c r="B13" s="161" t="s">
        <v>187</v>
      </c>
      <c r="C13" s="209">
        <v>0</v>
      </c>
      <c r="D13" s="210">
        <v>5000</v>
      </c>
      <c r="E13" s="108">
        <f t="shared" si="2"/>
        <v>5000</v>
      </c>
      <c r="F13" s="211"/>
      <c r="G13" s="211"/>
      <c r="H13" s="211"/>
      <c r="I13" s="211"/>
      <c r="J13" s="211"/>
      <c r="K13" s="212"/>
      <c r="L13" s="212"/>
      <c r="M13" s="212"/>
      <c r="N13" s="242">
        <f>C13+F13-H13-I13</f>
        <v>0</v>
      </c>
      <c r="O13" s="242">
        <f t="shared" si="3"/>
        <v>5000</v>
      </c>
      <c r="P13" s="243">
        <f t="shared" si="1"/>
        <v>5000</v>
      </c>
      <c r="U13" s="251"/>
      <c r="V13" s="251"/>
      <c r="W13" s="251"/>
    </row>
    <row r="14" spans="1:23">
      <c r="A14" s="15">
        <v>1.4</v>
      </c>
      <c r="B14" s="161" t="s">
        <v>189</v>
      </c>
      <c r="C14" s="209">
        <v>0</v>
      </c>
      <c r="D14" s="210">
        <v>800</v>
      </c>
      <c r="E14" s="108">
        <f t="shared" si="2"/>
        <v>800</v>
      </c>
      <c r="F14" s="211"/>
      <c r="G14" s="211"/>
      <c r="H14" s="211"/>
      <c r="I14" s="211"/>
      <c r="J14" s="211"/>
      <c r="K14" s="212"/>
      <c r="L14" s="212"/>
      <c r="M14" s="212"/>
      <c r="N14" s="242">
        <f t="shared" ref="N14:N15" si="4">C14+F14-H14-I14</f>
        <v>0</v>
      </c>
      <c r="O14" s="242">
        <f t="shared" si="3"/>
        <v>800</v>
      </c>
      <c r="P14" s="243">
        <f t="shared" si="1"/>
        <v>800</v>
      </c>
      <c r="U14" s="251"/>
      <c r="V14" s="251"/>
      <c r="W14" s="251"/>
    </row>
    <row r="15" spans="1:23">
      <c r="A15" s="15">
        <v>1.5</v>
      </c>
      <c r="B15" s="161" t="s">
        <v>190</v>
      </c>
      <c r="C15" s="209">
        <v>0</v>
      </c>
      <c r="D15" s="210">
        <v>0</v>
      </c>
      <c r="E15" s="108">
        <f t="shared" si="2"/>
        <v>0</v>
      </c>
      <c r="F15" s="211"/>
      <c r="G15" s="211"/>
      <c r="H15" s="211"/>
      <c r="I15" s="211"/>
      <c r="J15" s="211"/>
      <c r="K15" s="212"/>
      <c r="L15" s="212"/>
      <c r="M15" s="212"/>
      <c r="N15" s="242">
        <f t="shared" si="4"/>
        <v>0</v>
      </c>
      <c r="O15" s="242">
        <f t="shared" si="3"/>
        <v>0</v>
      </c>
      <c r="P15" s="243">
        <f t="shared" si="1"/>
        <v>0</v>
      </c>
      <c r="U15" s="251"/>
      <c r="V15" s="251"/>
      <c r="W15" s="251"/>
    </row>
    <row r="16" spans="1:23">
      <c r="A16" s="15">
        <v>1.6</v>
      </c>
      <c r="B16" s="161" t="s">
        <v>215</v>
      </c>
      <c r="C16" s="209">
        <v>0</v>
      </c>
      <c r="D16" s="210">
        <v>0</v>
      </c>
      <c r="E16" s="108">
        <f t="shared" si="2"/>
        <v>0</v>
      </c>
      <c r="F16" s="211"/>
      <c r="G16" s="211"/>
      <c r="H16" s="211"/>
      <c r="I16" s="211"/>
      <c r="J16" s="211"/>
      <c r="K16" s="212"/>
      <c r="L16" s="212"/>
      <c r="M16" s="212"/>
      <c r="N16" s="242"/>
      <c r="O16" s="242">
        <f t="shared" si="3"/>
        <v>0</v>
      </c>
      <c r="P16" s="243">
        <f t="shared" si="1"/>
        <v>0</v>
      </c>
      <c r="U16" s="251"/>
      <c r="V16" s="251"/>
      <c r="W16" s="251"/>
    </row>
    <row r="17" spans="1:23">
      <c r="A17" s="15">
        <v>1.7</v>
      </c>
      <c r="B17" s="161" t="s">
        <v>216</v>
      </c>
      <c r="C17" s="209">
        <v>0</v>
      </c>
      <c r="D17" s="210">
        <v>0</v>
      </c>
      <c r="E17" s="108">
        <f t="shared" si="2"/>
        <v>0</v>
      </c>
      <c r="F17" s="211"/>
      <c r="G17" s="211"/>
      <c r="H17" s="211"/>
      <c r="I17" s="211"/>
      <c r="J17" s="211"/>
      <c r="K17" s="212"/>
      <c r="L17" s="212"/>
      <c r="M17" s="212"/>
      <c r="N17" s="242"/>
      <c r="O17" s="242">
        <f t="shared" si="3"/>
        <v>0</v>
      </c>
      <c r="P17" s="243">
        <f t="shared" si="1"/>
        <v>0</v>
      </c>
      <c r="U17" s="251"/>
      <c r="V17" s="251"/>
      <c r="W17" s="251"/>
    </row>
    <row r="18" spans="1:23">
      <c r="A18" s="15">
        <v>1.8</v>
      </c>
      <c r="B18" s="161" t="s">
        <v>214</v>
      </c>
      <c r="C18" s="209">
        <v>0</v>
      </c>
      <c r="D18" s="210">
        <v>0</v>
      </c>
      <c r="E18" s="108">
        <f t="shared" si="2"/>
        <v>0</v>
      </c>
      <c r="F18" s="211"/>
      <c r="G18" s="211"/>
      <c r="H18" s="211"/>
      <c r="I18" s="211"/>
      <c r="J18" s="211"/>
      <c r="K18" s="212"/>
      <c r="L18" s="212"/>
      <c r="M18" s="212"/>
      <c r="N18" s="242"/>
      <c r="O18" s="242">
        <f t="shared" si="3"/>
        <v>0</v>
      </c>
      <c r="P18" s="243">
        <f t="shared" si="1"/>
        <v>0</v>
      </c>
      <c r="U18" s="251"/>
      <c r="V18" s="251"/>
      <c r="W18" s="251"/>
    </row>
    <row r="19" spans="1:23">
      <c r="A19" s="15"/>
      <c r="B19" s="161"/>
      <c r="C19" s="209"/>
      <c r="D19" s="210"/>
      <c r="E19" s="108">
        <f t="shared" si="2"/>
        <v>0</v>
      </c>
      <c r="F19" s="211"/>
      <c r="G19" s="211"/>
      <c r="H19" s="211"/>
      <c r="I19" s="211"/>
      <c r="J19" s="211"/>
      <c r="K19" s="212"/>
      <c r="L19" s="212"/>
      <c r="M19" s="212"/>
      <c r="N19" s="242"/>
      <c r="O19" s="242"/>
      <c r="P19" s="243"/>
      <c r="U19" s="251"/>
      <c r="V19" s="251"/>
      <c r="W19" s="251"/>
    </row>
    <row r="20" spans="1:23">
      <c r="A20" s="15">
        <v>1.9</v>
      </c>
      <c r="B20" s="161" t="s">
        <v>217</v>
      </c>
      <c r="C20" s="209">
        <v>0</v>
      </c>
      <c r="D20" s="210">
        <v>135266</v>
      </c>
      <c r="E20" s="108">
        <f t="shared" si="2"/>
        <v>135266</v>
      </c>
      <c r="F20" s="211">
        <v>69247</v>
      </c>
      <c r="G20" s="211"/>
      <c r="H20" s="211">
        <v>0</v>
      </c>
      <c r="I20" s="211"/>
      <c r="J20" s="211"/>
      <c r="K20" s="212">
        <v>5000</v>
      </c>
      <c r="L20" s="212">
        <v>0</v>
      </c>
      <c r="M20" s="212"/>
      <c r="N20" s="242">
        <f>C20+F20-H20-I20</f>
        <v>69247</v>
      </c>
      <c r="O20" s="242">
        <f>D20+G20+H20-J20+K20-M20-L20</f>
        <v>140266</v>
      </c>
      <c r="P20" s="243">
        <f t="shared" ref="P20:P26" si="5">N20+O20</f>
        <v>209513</v>
      </c>
      <c r="U20" s="251"/>
      <c r="V20" s="251"/>
      <c r="W20" s="251"/>
    </row>
    <row r="21" spans="1:23">
      <c r="A21" s="15">
        <v>1.1000000000000001</v>
      </c>
      <c r="B21" s="161" t="s">
        <v>218</v>
      </c>
      <c r="C21" s="211">
        <v>26001</v>
      </c>
      <c r="D21" s="211">
        <v>17266</v>
      </c>
      <c r="E21" s="108">
        <f t="shared" si="2"/>
        <v>43267</v>
      </c>
      <c r="F21" s="211">
        <v>16712</v>
      </c>
      <c r="G21" s="211"/>
      <c r="H21" s="211">
        <v>15333</v>
      </c>
      <c r="I21" s="211"/>
      <c r="J21" s="211"/>
      <c r="K21" s="212"/>
      <c r="L21" s="212">
        <v>3067</v>
      </c>
      <c r="M21" s="212"/>
      <c r="N21" s="242">
        <f t="shared" ref="N21:N25" si="6">C21+F21-H21-I21</f>
        <v>27380</v>
      </c>
      <c r="O21" s="242">
        <f>D21+G21+H21-J21+K21-M21-L21</f>
        <v>29532</v>
      </c>
      <c r="P21" s="243">
        <f t="shared" si="5"/>
        <v>56912</v>
      </c>
      <c r="U21" s="251"/>
      <c r="V21" s="251"/>
      <c r="W21" s="251"/>
    </row>
    <row r="22" spans="1:23">
      <c r="A22" s="15">
        <v>1.1100000000000001</v>
      </c>
      <c r="B22" s="161" t="s">
        <v>192</v>
      </c>
      <c r="C22" s="209">
        <v>54900</v>
      </c>
      <c r="D22" s="210">
        <v>133380</v>
      </c>
      <c r="E22" s="108">
        <f t="shared" si="2"/>
        <v>188280</v>
      </c>
      <c r="F22" s="211">
        <v>95000</v>
      </c>
      <c r="G22" s="211"/>
      <c r="H22" s="215">
        <v>19700</v>
      </c>
      <c r="I22" s="211"/>
      <c r="J22" s="211"/>
      <c r="K22" s="212"/>
      <c r="L22" s="212">
        <v>3940</v>
      </c>
      <c r="M22" s="212">
        <v>30000</v>
      </c>
      <c r="N22" s="242">
        <f t="shared" si="6"/>
        <v>130200</v>
      </c>
      <c r="O22" s="242">
        <f t="shared" ref="O22:O26" si="7">D22+G22+H22-J22+K22-M22-L22</f>
        <v>119140</v>
      </c>
      <c r="P22" s="243">
        <f t="shared" si="5"/>
        <v>249340</v>
      </c>
      <c r="U22" s="251"/>
      <c r="V22" s="251"/>
      <c r="W22" s="251"/>
    </row>
    <row r="23" spans="1:23">
      <c r="A23" s="15">
        <v>1.1200000000000001</v>
      </c>
      <c r="B23" s="161" t="s">
        <v>193</v>
      </c>
      <c r="C23" s="209">
        <v>80500</v>
      </c>
      <c r="D23" s="210">
        <v>0</v>
      </c>
      <c r="E23" s="108">
        <f t="shared" si="2"/>
        <v>80500</v>
      </c>
      <c r="F23" s="211">
        <v>100000</v>
      </c>
      <c r="G23" s="211"/>
      <c r="H23" s="211">
        <v>33100</v>
      </c>
      <c r="I23" s="211"/>
      <c r="J23" s="211"/>
      <c r="K23" s="212"/>
      <c r="L23" s="212">
        <v>6620</v>
      </c>
      <c r="M23" s="212">
        <v>25200</v>
      </c>
      <c r="N23" s="242">
        <f t="shared" si="6"/>
        <v>147400</v>
      </c>
      <c r="O23" s="242">
        <f t="shared" si="7"/>
        <v>1280</v>
      </c>
      <c r="P23" s="243">
        <f t="shared" si="5"/>
        <v>148680</v>
      </c>
      <c r="U23" s="251"/>
      <c r="V23" s="251"/>
      <c r="W23" s="251"/>
    </row>
    <row r="24" spans="1:23">
      <c r="A24" s="15">
        <v>1.1299999999999999</v>
      </c>
      <c r="B24" s="161" t="s">
        <v>191</v>
      </c>
      <c r="C24" s="209">
        <v>117501</v>
      </c>
      <c r="D24" s="210">
        <v>58915</v>
      </c>
      <c r="E24" s="108">
        <f t="shared" si="2"/>
        <v>176416</v>
      </c>
      <c r="F24" s="211">
        <v>140000</v>
      </c>
      <c r="G24" s="211"/>
      <c r="H24" s="211">
        <v>48166</v>
      </c>
      <c r="I24" s="211"/>
      <c r="J24" s="211"/>
      <c r="K24" s="212"/>
      <c r="L24" s="212">
        <v>9634</v>
      </c>
      <c r="M24" s="212">
        <v>29383</v>
      </c>
      <c r="N24" s="242">
        <f t="shared" si="6"/>
        <v>209335</v>
      </c>
      <c r="O24" s="242">
        <f t="shared" si="7"/>
        <v>68064</v>
      </c>
      <c r="P24" s="243">
        <f t="shared" si="5"/>
        <v>277399</v>
      </c>
      <c r="U24" s="251"/>
      <c r="V24" s="251"/>
      <c r="W24" s="251"/>
    </row>
    <row r="25" spans="1:23">
      <c r="A25" s="15">
        <v>1.1399999999999999</v>
      </c>
      <c r="B25" s="161" t="s">
        <v>211</v>
      </c>
      <c r="C25" s="209">
        <v>0</v>
      </c>
      <c r="D25" s="210">
        <v>0</v>
      </c>
      <c r="E25" s="108">
        <f t="shared" si="2"/>
        <v>0</v>
      </c>
      <c r="F25" s="211">
        <v>17671</v>
      </c>
      <c r="G25" s="211"/>
      <c r="H25" s="211">
        <v>0</v>
      </c>
      <c r="I25" s="211"/>
      <c r="J25" s="211"/>
      <c r="K25" s="212"/>
      <c r="L25" s="212">
        <v>0</v>
      </c>
      <c r="M25" s="212"/>
      <c r="N25" s="242">
        <f t="shared" si="6"/>
        <v>17671</v>
      </c>
      <c r="O25" s="242">
        <f t="shared" si="7"/>
        <v>0</v>
      </c>
      <c r="P25" s="243">
        <f t="shared" si="5"/>
        <v>17671</v>
      </c>
      <c r="U25" s="251"/>
      <c r="V25" s="251"/>
      <c r="W25" s="251"/>
    </row>
    <row r="26" spans="1:23">
      <c r="A26" s="15">
        <v>1.1599999999999999</v>
      </c>
      <c r="B26" s="161" t="s">
        <v>212</v>
      </c>
      <c r="C26" s="209">
        <v>16135</v>
      </c>
      <c r="D26" s="210">
        <v>0</v>
      </c>
      <c r="E26" s="108">
        <f t="shared" si="2"/>
        <v>16135</v>
      </c>
      <c r="F26" s="211">
        <v>100000</v>
      </c>
      <c r="G26" s="211"/>
      <c r="H26" s="211">
        <v>7200</v>
      </c>
      <c r="I26" s="211"/>
      <c r="J26" s="211"/>
      <c r="K26" s="212"/>
      <c r="L26" s="212"/>
      <c r="M26" s="212">
        <v>7200</v>
      </c>
      <c r="N26" s="242">
        <f>C26+F26-H26-I26</f>
        <v>108935</v>
      </c>
      <c r="O26" s="242">
        <f t="shared" si="7"/>
        <v>0</v>
      </c>
      <c r="P26" s="243">
        <f t="shared" si="5"/>
        <v>108935</v>
      </c>
      <c r="U26" s="251"/>
      <c r="V26" s="251"/>
      <c r="W26" s="251"/>
    </row>
    <row r="27" spans="1:23">
      <c r="A27" s="15">
        <v>2</v>
      </c>
      <c r="B27" s="161" t="s">
        <v>98</v>
      </c>
      <c r="C27" s="185"/>
      <c r="D27" s="185"/>
      <c r="E27" s="185"/>
      <c r="F27" s="185"/>
      <c r="G27" s="185"/>
      <c r="H27" s="185"/>
      <c r="I27" s="185"/>
      <c r="J27" s="185"/>
      <c r="K27" s="185"/>
      <c r="L27" s="185"/>
      <c r="M27" s="185"/>
      <c r="N27" s="185"/>
      <c r="O27" s="185"/>
      <c r="P27" s="186"/>
      <c r="U27" s="251"/>
      <c r="V27" s="251"/>
      <c r="W27" s="251"/>
    </row>
    <row r="28" spans="1:23" ht="11.25" customHeight="1" thickBot="1">
      <c r="A28" s="45">
        <v>2.1</v>
      </c>
      <c r="B28" s="112" t="s">
        <v>84</v>
      </c>
      <c r="C28" s="242">
        <v>22747</v>
      </c>
      <c r="D28" s="242">
        <v>60403</v>
      </c>
      <c r="E28" s="242">
        <v>83150</v>
      </c>
      <c r="F28" s="242">
        <v>43820</v>
      </c>
      <c r="G28" s="242">
        <v>0</v>
      </c>
      <c r="H28" s="242">
        <v>11159</v>
      </c>
      <c r="I28" s="242">
        <v>0</v>
      </c>
      <c r="J28" s="242">
        <v>0</v>
      </c>
      <c r="K28" s="242">
        <v>0</v>
      </c>
      <c r="L28" s="242">
        <v>0</v>
      </c>
      <c r="M28" s="242">
        <v>9948.3333333333339</v>
      </c>
      <c r="N28" s="242">
        <v>55407.999999999993</v>
      </c>
      <c r="O28" s="242">
        <v>61613.666666666672</v>
      </c>
      <c r="P28" s="243">
        <v>117021.66666666667</v>
      </c>
      <c r="U28" s="251"/>
      <c r="V28" s="251"/>
      <c r="W28" s="251"/>
    </row>
    <row r="29" spans="1:23">
      <c r="A29" s="7"/>
      <c r="B29" s="7"/>
      <c r="C29" s="17"/>
      <c r="D29" s="17"/>
      <c r="E29" s="17"/>
      <c r="F29" s="17"/>
      <c r="G29" s="17"/>
      <c r="H29" s="17"/>
      <c r="I29" s="17"/>
      <c r="J29" s="17"/>
      <c r="K29" s="17"/>
      <c r="L29" s="17"/>
      <c r="M29" s="17"/>
      <c r="N29" s="17"/>
      <c r="O29" s="17"/>
    </row>
    <row r="35" spans="3:15">
      <c r="C35" s="217"/>
      <c r="D35" s="217"/>
      <c r="E35" s="217"/>
      <c r="F35" s="217"/>
      <c r="G35" s="217"/>
      <c r="H35" s="217"/>
      <c r="I35" s="217"/>
      <c r="J35" s="217"/>
      <c r="K35" s="217"/>
      <c r="L35" s="217"/>
      <c r="M35" s="217"/>
      <c r="N35" s="217"/>
      <c r="O35" s="217"/>
    </row>
  </sheetData>
  <mergeCells count="8">
    <mergeCell ref="C6:E6"/>
    <mergeCell ref="F6:L6"/>
    <mergeCell ref="C7:C8"/>
    <mergeCell ref="D7:D8"/>
    <mergeCell ref="E7:E8"/>
    <mergeCell ref="F7:G7"/>
    <mergeCell ref="H7:H8"/>
    <mergeCell ref="I7:J7"/>
  </mergeCells>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46"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20. LI3</vt:lpstr>
      <vt:lpstr>21. LI4</vt:lpstr>
      <vt:lpstr>22. OR1</vt:lpstr>
      <vt:lpstr>23. OR2</vt:lpstr>
      <vt:lpstr>24. Rem1</vt:lpstr>
      <vt:lpstr>25. Rem 2</vt:lpstr>
      <vt:lpstr>26. Rem 3</vt:lpstr>
      <vt:lpstr>27. REM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2020-05-15T11:19:03Z</dcterms:modified>
</cp:coreProperties>
</file>