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700" tabRatio="752"/>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48" l="1"/>
  <c r="B1" i="48"/>
  <c r="B2" i="39"/>
  <c r="B1" i="39"/>
  <c r="C10" i="40" l="1"/>
  <c r="D10" i="40"/>
  <c r="E10" i="40"/>
  <c r="T10" i="67" l="1"/>
  <c r="T11" i="67"/>
  <c r="T16" i="67" l="1"/>
  <c r="F10" i="40" l="1"/>
  <c r="G10" i="40" l="1"/>
  <c r="B2" i="40"/>
  <c r="B1" i="40"/>
  <c r="B2" i="68" l="1"/>
  <c r="B1" i="68"/>
  <c r="P27" i="67" l="1"/>
  <c r="T18" i="67" l="1"/>
  <c r="T17" i="67"/>
  <c r="T14" i="67" l="1"/>
  <c r="D7" i="48"/>
  <c r="M11" i="63"/>
  <c r="E11" i="63"/>
  <c r="N19" i="63" l="1"/>
  <c r="M19" i="63"/>
  <c r="M17" i="63"/>
  <c r="O19" i="63" l="1"/>
  <c r="C7" i="50"/>
  <c r="C15" i="49" l="1"/>
  <c r="F15" i="48"/>
  <c r="E15" i="48"/>
  <c r="D15" i="48"/>
  <c r="T12" i="67" l="1"/>
  <c r="T20" i="67"/>
  <c r="T19" i="67"/>
  <c r="T15" i="67"/>
  <c r="T13" i="67"/>
  <c r="T9" i="67"/>
  <c r="D7" i="50" l="1"/>
  <c r="E7" i="50"/>
  <c r="F7" i="50"/>
  <c r="G7" i="50"/>
  <c r="C17" i="50"/>
  <c r="D9" i="49"/>
  <c r="D15" i="49"/>
  <c r="E7" i="48"/>
  <c r="E22" i="48" s="1"/>
  <c r="E15" i="49" l="1"/>
  <c r="E9" i="49"/>
  <c r="C9" i="49"/>
  <c r="F7" i="48" l="1"/>
  <c r="D22" i="48"/>
  <c r="C22" i="67" l="1"/>
  <c r="N43" i="67" l="1"/>
  <c r="N44" i="67"/>
  <c r="N46" i="67"/>
  <c r="N47" i="67"/>
  <c r="N48" i="67"/>
  <c r="N49" i="67"/>
  <c r="D50" i="67"/>
  <c r="E50" i="67"/>
  <c r="F50" i="67"/>
  <c r="G50" i="67"/>
  <c r="H50" i="67"/>
  <c r="I50" i="67"/>
  <c r="J50" i="67"/>
  <c r="K50" i="67"/>
  <c r="L50" i="67"/>
  <c r="M50" i="67"/>
  <c r="C37" i="67"/>
  <c r="D37" i="67"/>
  <c r="E37" i="67"/>
  <c r="F37" i="67"/>
  <c r="G37" i="67"/>
  <c r="H37" i="67"/>
  <c r="I37" i="67"/>
  <c r="J37" i="67"/>
  <c r="K37" i="67"/>
  <c r="L37" i="67"/>
  <c r="M37" i="67"/>
  <c r="N37" i="67"/>
  <c r="O37"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50" i="67" l="1"/>
  <c r="N42" i="67"/>
  <c r="N50" i="67" s="1"/>
  <c r="P36" i="67"/>
  <c r="P35" i="67"/>
  <c r="P34" i="67"/>
  <c r="P33" i="67"/>
  <c r="P32" i="67"/>
  <c r="P31" i="67"/>
  <c r="P30" i="67"/>
  <c r="P29" i="67"/>
  <c r="P28" i="67"/>
  <c r="S22" i="67"/>
  <c r="R22" i="67"/>
  <c r="Q22" i="67"/>
  <c r="P22" i="67"/>
  <c r="O22" i="67"/>
  <c r="N22" i="67"/>
  <c r="M22" i="67"/>
  <c r="L22" i="67"/>
  <c r="K22" i="67"/>
  <c r="J22" i="67"/>
  <c r="I22" i="67"/>
  <c r="H22" i="67"/>
  <c r="G22" i="67"/>
  <c r="F22" i="67"/>
  <c r="E22" i="67"/>
  <c r="D22" i="67"/>
  <c r="T22" i="67" l="1"/>
  <c r="P37" i="67"/>
</calcChain>
</file>

<file path=xl/sharedStrings.xml><?xml version="1.0" encoding="utf-8"?>
<sst xmlns="http://schemas.openxmlformats.org/spreadsheetml/2006/main" count="316" uniqueCount="219">
  <si>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</si>
  <si>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</si>
  <si>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</si>
  <si>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</si>
  <si>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</si>
  <si>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</si>
  <si>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</si>
  <si>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</si>
  <si>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</si>
  <si>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</si>
  <si>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</si>
  <si>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</si>
  <si>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</si>
  <si>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</si>
  <si>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</si>
  <si>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</si>
  <si>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</si>
  <si>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</si>
  <si>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</si>
  <si>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</si>
  <si>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</si>
  <si>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</si>
  <si>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</si>
  <si>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</si>
  <si>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</si>
  <si>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</si>
  <si>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</si>
  <si>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</si>
  <si>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</si>
  <si>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</si>
  <si>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</si>
  <si>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</si>
  <si>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</si>
  <si>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</si>
  <si>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</si>
  <si>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</si>
  <si>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</si>
  <si>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</si>
  <si>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</si>
  <si>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</si>
  <si>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</si>
  <si>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</si>
  <si>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</si>
  <si>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</si>
  <si>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</si>
  <si>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</si>
  <si>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</si>
  <si>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</si>
  <si>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</si>
  <si>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</si>
  <si>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</si>
  <si>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</si>
  <si>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</si>
  <si>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</si>
  <si>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</si>
  <si>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</si>
  <si>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</si>
  <si>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</si>
  <si>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</si>
  <si>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</si>
  <si>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</si>
  <si>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</si>
  <si>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</si>
  <si>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</si>
  <si>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</si>
  <si>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</si>
  <si>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</si>
  <si>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</si>
  <si>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</si>
  <si>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</si>
  <si>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</si>
  <si>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</si>
  <si>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</si>
  <si>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</si>
  <si>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</si>
  <si>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</si>
  <si>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</si>
  <si>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</si>
  <si>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</si>
  <si>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</si>
  <si>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</si>
  <si>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</si>
  <si>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</si>
  <si>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</si>
  <si>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</si>
  <si>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</si>
  <si>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</si>
  <si>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</si>
  <si>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</si>
  <si>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</si>
  <si>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</si>
  <si>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</si>
  <si>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</si>
  <si>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</si>
  <si>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</si>
  <si>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</si>
  <si>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</si>
  <si>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</si>
  <si>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</si>
  <si>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</si>
  <si>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</si>
  <si>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</si>
  <si>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</si>
  <si>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</si>
  <si>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</si>
  <si>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</si>
  <si>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</si>
  <si>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</si>
  <si>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</si>
  <si>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</si>
  <si>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</si>
  <si>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</si>
  <si>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</si>
  <si>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</si>
  <si>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</si>
  <si>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</si>
  <si>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</si>
  <si>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</si>
  <si>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</si>
  <si>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</si>
  <si>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</si>
  <si>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</si>
  <si>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</si>
  <si>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</si>
  <si>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</si>
  <si>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</si>
  <si>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</si>
  <si>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</si>
  <si>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</si>
  <si>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</si>
  <si>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</si>
  <si>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</si>
  <si>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</si>
  <si>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</si>
  <si>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</si>
  <si>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</si>
  <si>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</si>
  <si>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</si>
  <si>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</si>
  <si>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</si>
  <si>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</si>
  <si>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</si>
  <si>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</si>
  <si>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</si>
  <si>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</si>
  <si>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</si>
  <si>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</si>
  <si>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</si>
  <si>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</si>
  <si>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</si>
  <si>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</si>
  <si>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</si>
  <si>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</si>
  <si>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</si>
  <si>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</si>
  <si>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</si>
  <si>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</si>
  <si>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</si>
  <si>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</si>
  <si>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</si>
  <si>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</si>
  <si>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</si>
  <si>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</si>
  <si>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</si>
  <si>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</si>
  <si>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</si>
  <si>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</si>
  <si>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</si>
  <si>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</si>
  <si>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</si>
  <si>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</si>
  <si>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</si>
  <si>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</si>
  <si>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</si>
  <si>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</si>
  <si>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</si>
  <si>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</si>
  <si>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</si>
  <si>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</si>
  <si>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</si>
  <si>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</si>
  <si>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</si>
  <si>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</si>
  <si>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</si>
  <si>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</si>
  <si>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</si>
  <si>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</si>
  <si>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</si>
  <si>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</si>
  <si>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</si>
  <si>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</si>
  <si>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</si>
  <si>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Due from other  banks</t>
  </si>
  <si>
    <t>Financial assets at fair value through profit or loss</t>
  </si>
  <si>
    <t>Loans and advances to customers</t>
  </si>
  <si>
    <t xml:space="preserve">Investment Properties: </t>
  </si>
  <si>
    <t>Intangible assets</t>
  </si>
  <si>
    <t>Property, plant and equipment</t>
  </si>
  <si>
    <t>Current tax assets</t>
  </si>
  <si>
    <t>Deferred tax assets</t>
  </si>
  <si>
    <t>Other assets</t>
  </si>
  <si>
    <t>Due  to other  banks</t>
  </si>
  <si>
    <t>Financial liabilities at fair value through profit or loss</t>
  </si>
  <si>
    <t>Customers accounts</t>
  </si>
  <si>
    <t>Borrowing from international financial institutions</t>
  </si>
  <si>
    <t>Subordinated debt</t>
  </si>
  <si>
    <t>Current tax liabilities</t>
  </si>
  <si>
    <t>Other liabilities</t>
  </si>
  <si>
    <t>Provisions</t>
  </si>
  <si>
    <t>Deferred tax liabilities</t>
  </si>
  <si>
    <t>Subscribed capital</t>
  </si>
  <si>
    <t>Capital reserve</t>
  </si>
  <si>
    <t>Retained earnings</t>
  </si>
  <si>
    <t>პროკრედიტ ბანკი</t>
  </si>
  <si>
    <t>პროკრედიტ ფროფერთის</t>
  </si>
  <si>
    <t xml:space="preserve">Investments in debt securities </t>
  </si>
  <si>
    <t>Cash and balances with the NBG</t>
  </si>
  <si>
    <t>Mandatory reserve deposits with NBG</t>
  </si>
  <si>
    <t>საქართველო,თბილისი; უძრავი ქონების მენეჯმენტი; აქტივი - 8 991 692.21 ₾; კაპიტალი - 8 824 298.14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</si>
</sst>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_-* #,##0.00_-;\-* #,##0.00_-;_-* &quot;-&quot;??_-;_-@_-"/>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0.0%"/>
    <numFmt numFmtId="172" formatCode="&quot;$&quot;#,##0.00"/>
    <numFmt numFmtId="173" formatCode="[$-409]dd\-mmm\-yy;@"/>
    <numFmt numFmtId="174" formatCode="[$-409]mmm\-yy;@"/>
    <numFmt numFmtId="175" formatCode="_ * #,##0.00_)&quot;F&quot;_ ;_ * \(#,##0.00\)&quot;F&quot;_ ;_ * &quot;-&quot;??_)&quot;F&quot;_ ;_ @_ "/>
    <numFmt numFmtId="176" formatCode="_(* #,##0.0_);_(* \(#,##0.00\);_(* &quot;-&quot;??_);_(@_)"/>
    <numFmt numFmtId="177" formatCode="General_)"/>
    <numFmt numFmtId="178" formatCode="0.000"/>
    <numFmt numFmtId="179" formatCode="&quot;fl&quot;#,##0_);\(&quot;fl&quot;#,##0\)"/>
    <numFmt numFmtId="180" formatCode="&quot;fl&quot;#,##0_);[Red]\(&quot;fl&quot;#,##0\)"/>
    <numFmt numFmtId="181" formatCode="&quot;fl&quot;#,##0.00_);\(&quot;fl&quot;#,##0.00\)"/>
    <numFmt numFmtId="182" formatCode="_-* #,##0.00_$_-;\-* #,##0.00_$_-;_-* &quot;-&quot;??_$_-;_-@_-"/>
    <numFmt numFmtId="183" formatCode="_-* #,##0.00\ _L_a_r_i_-;\-* #,##0.00\ _L_a_r_i_-;_-* &quot;-&quot;??\ _L_a_r_i_-;_-@_-"/>
    <numFmt numFmtId="184" formatCode="[$-409]d\-mmm\-yy;@"/>
    <numFmt numFmtId="185" formatCode="_-* #,##0.00\ _D_M_-;\-* #,##0.00\ _D_M_-;_-* &quot;-&quot;??\ _D_M_-;_-@_-"/>
    <numFmt numFmtId="186" formatCode="&quot;balance  &quot;[$-409]d\-mmm\-yy;@"/>
    <numFmt numFmtId="187" formatCode="mmmm\-yy"/>
    <numFmt numFmtId="188" formatCode="_-* #,##0_ð_._-;\-* #,##0_ð_._-;_-* &quot;-&quot;_ð_._-;_-@_-"/>
    <numFmt numFmtId="189" formatCode="_-* #,##0.00_ð_._-;\-* #,##0.00_ð_._-;_-* &quot;-&quot;??_ð_._-;_-@_-"/>
    <numFmt numFmtId="190" formatCode="&quot;See Note &quot;\ #"/>
    <numFmt numFmtId="191" formatCode="\60\4\7\:"/>
    <numFmt numFmtId="192" formatCode="&quot;p.&quot;#,##0.00;[Red]\-&quot;p.&quot;#,##0.00"/>
    <numFmt numFmtId="193" formatCode="0.00000"/>
    <numFmt numFmtId="194" formatCode="&quot;fl&quot;#,##0.00_);[Red]\(&quot;fl&quot;#,##0.00\)"/>
    <numFmt numFmtId="195" formatCode="_(&quot;fl&quot;* #,##0_);_(&quot;fl&quot;* \(#,##0\);_(&quot;fl&quot;* &quot;-&quot;_);_(@_)"/>
    <numFmt numFmtId="196" formatCode="&quot;Fr.&quot;\ #,##0;[Red]&quot;Fr.&quot;\ \-#,##0"/>
    <numFmt numFmtId="197" formatCode="_(&quot;¤&quot;* #,##0.00_);_(&quot;¤&quot;* \(#,##0.00\);_(&quot;¤&quot;* &quot;-&quot;??_);_(@_)"/>
    <numFmt numFmtId="198" formatCode="#,##0_ ;[Red]\-#,##0\ "/>
    <numFmt numFmtId="199" formatCode="_-* #,##0_-;\-* #,##0_-;_-* &quot;-&quot;??_-;_-@_-"/>
    <numFmt numFmtId="200" formatCode="#,##0.0000000000_ ;[Red]\-#,##0.0000000000\ "/>
    <numFmt numFmtId="201" formatCode="#,##0.00;[Red]#,##0.00"/>
    <numFmt numFmtId="202" formatCode="#,##0.0000;[Red]#,##0.0000"/>
    <numFmt numFmtId="203" formatCode="#,##0;[Red]#,##0"/>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name val="Calibri"/>
      <family val="2"/>
      <scheme val="minor"/>
    </font>
    <font>
      <b/>
      <sz val="10"/>
      <name val="Calibri"/>
      <family val="2"/>
      <scheme val="minor"/>
    </font>
    <font>
      <b/>
      <sz val="22"/>
      <color rgb="FFFF0000"/>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958">
    <xf numFmtId="0" fontId="0" fillId="0" borderId="0"/>
    <xf numFmtId="169" fontId="2" fillId="0" borderId="0" applyFont="0" applyFill="0" applyBorder="0" applyAlignment="0" applyProtection="0"/>
    <xf numFmtId="169"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3" fontId="13" fillId="36" borderId="0"/>
    <xf numFmtId="174" fontId="13" fillId="36" borderId="0"/>
    <xf numFmtId="173" fontId="13" fillId="36" borderId="0"/>
    <xf numFmtId="0" fontId="14" fillId="37" borderId="0" applyNumberFormat="0" applyBorder="0" applyAlignment="0" applyProtection="0"/>
    <xf numFmtId="0" fontId="3" fillId="12" borderId="0" applyNumberFormat="0" applyBorder="0" applyAlignment="0" applyProtection="0"/>
    <xf numFmtId="173" fontId="15" fillId="37" borderId="0" applyNumberFormat="0" applyBorder="0" applyAlignment="0" applyProtection="0"/>
    <xf numFmtId="173" fontId="15" fillId="37" borderId="0" applyNumberFormat="0" applyBorder="0" applyAlignment="0" applyProtection="0"/>
    <xf numFmtId="174"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3" fontId="15" fillId="37" borderId="0" applyNumberFormat="0" applyBorder="0" applyAlignment="0" applyProtection="0"/>
    <xf numFmtId="174" fontId="15" fillId="37" borderId="0" applyNumberFormat="0" applyBorder="0" applyAlignment="0" applyProtection="0"/>
    <xf numFmtId="173" fontId="15" fillId="37" borderId="0" applyNumberFormat="0" applyBorder="0" applyAlignment="0" applyProtection="0"/>
    <xf numFmtId="173" fontId="15" fillId="37" borderId="0" applyNumberFormat="0" applyBorder="0" applyAlignment="0" applyProtection="0"/>
    <xf numFmtId="174" fontId="15" fillId="37" borderId="0" applyNumberFormat="0" applyBorder="0" applyAlignment="0" applyProtection="0"/>
    <xf numFmtId="173" fontId="15" fillId="37" borderId="0" applyNumberFormat="0" applyBorder="0" applyAlignment="0" applyProtection="0"/>
    <xf numFmtId="173" fontId="15" fillId="37" borderId="0" applyNumberFormat="0" applyBorder="0" applyAlignment="0" applyProtection="0"/>
    <xf numFmtId="174" fontId="15" fillId="37" borderId="0" applyNumberFormat="0" applyBorder="0" applyAlignment="0" applyProtection="0"/>
    <xf numFmtId="173" fontId="15" fillId="37" borderId="0" applyNumberFormat="0" applyBorder="0" applyAlignment="0" applyProtection="0"/>
    <xf numFmtId="173" fontId="15" fillId="37" borderId="0" applyNumberFormat="0" applyBorder="0" applyAlignment="0" applyProtection="0"/>
    <xf numFmtId="174" fontId="15" fillId="37" borderId="0" applyNumberFormat="0" applyBorder="0" applyAlignment="0" applyProtection="0"/>
    <xf numFmtId="173"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3" fontId="15" fillId="38" borderId="0" applyNumberFormat="0" applyBorder="0" applyAlignment="0" applyProtection="0"/>
    <xf numFmtId="173" fontId="15" fillId="38" borderId="0" applyNumberFormat="0" applyBorder="0" applyAlignment="0" applyProtection="0"/>
    <xf numFmtId="174"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3" fontId="15" fillId="38" borderId="0" applyNumberFormat="0" applyBorder="0" applyAlignment="0" applyProtection="0"/>
    <xf numFmtId="174" fontId="15" fillId="38" borderId="0" applyNumberFormat="0" applyBorder="0" applyAlignment="0" applyProtection="0"/>
    <xf numFmtId="173" fontId="15" fillId="38" borderId="0" applyNumberFormat="0" applyBorder="0" applyAlignment="0" applyProtection="0"/>
    <xf numFmtId="173" fontId="15" fillId="38" borderId="0" applyNumberFormat="0" applyBorder="0" applyAlignment="0" applyProtection="0"/>
    <xf numFmtId="174" fontId="15" fillId="38" borderId="0" applyNumberFormat="0" applyBorder="0" applyAlignment="0" applyProtection="0"/>
    <xf numFmtId="173" fontId="15" fillId="38" borderId="0" applyNumberFormat="0" applyBorder="0" applyAlignment="0" applyProtection="0"/>
    <xf numFmtId="173" fontId="15" fillId="38" borderId="0" applyNumberFormat="0" applyBorder="0" applyAlignment="0" applyProtection="0"/>
    <xf numFmtId="174" fontId="15" fillId="38" borderId="0" applyNumberFormat="0" applyBorder="0" applyAlignment="0" applyProtection="0"/>
    <xf numFmtId="173" fontId="15" fillId="38" borderId="0" applyNumberFormat="0" applyBorder="0" applyAlignment="0" applyProtection="0"/>
    <xf numFmtId="173" fontId="15" fillId="38" borderId="0" applyNumberFormat="0" applyBorder="0" applyAlignment="0" applyProtection="0"/>
    <xf numFmtId="174" fontId="15" fillId="38" borderId="0" applyNumberFormat="0" applyBorder="0" applyAlignment="0" applyProtection="0"/>
    <xf numFmtId="173"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3" fontId="15" fillId="39" borderId="0" applyNumberFormat="0" applyBorder="0" applyAlignment="0" applyProtection="0"/>
    <xf numFmtId="173" fontId="15" fillId="39" borderId="0" applyNumberFormat="0" applyBorder="0" applyAlignment="0" applyProtection="0"/>
    <xf numFmtId="174"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3" fontId="15" fillId="39" borderId="0" applyNumberFormat="0" applyBorder="0" applyAlignment="0" applyProtection="0"/>
    <xf numFmtId="174" fontId="15" fillId="39" borderId="0" applyNumberFormat="0" applyBorder="0" applyAlignment="0" applyProtection="0"/>
    <xf numFmtId="173" fontId="15" fillId="39" borderId="0" applyNumberFormat="0" applyBorder="0" applyAlignment="0" applyProtection="0"/>
    <xf numFmtId="173" fontId="15" fillId="39" borderId="0" applyNumberFormat="0" applyBorder="0" applyAlignment="0" applyProtection="0"/>
    <xf numFmtId="174" fontId="15" fillId="39" borderId="0" applyNumberFormat="0" applyBorder="0" applyAlignment="0" applyProtection="0"/>
    <xf numFmtId="173" fontId="15" fillId="39" borderId="0" applyNumberFormat="0" applyBorder="0" applyAlignment="0" applyProtection="0"/>
    <xf numFmtId="173" fontId="15" fillId="39" borderId="0" applyNumberFormat="0" applyBorder="0" applyAlignment="0" applyProtection="0"/>
    <xf numFmtId="174" fontId="15" fillId="39" borderId="0" applyNumberFormat="0" applyBorder="0" applyAlignment="0" applyProtection="0"/>
    <xf numFmtId="173" fontId="15" fillId="39" borderId="0" applyNumberFormat="0" applyBorder="0" applyAlignment="0" applyProtection="0"/>
    <xf numFmtId="173" fontId="15" fillId="39" borderId="0" applyNumberFormat="0" applyBorder="0" applyAlignment="0" applyProtection="0"/>
    <xf numFmtId="174" fontId="15" fillId="39" borderId="0" applyNumberFormat="0" applyBorder="0" applyAlignment="0" applyProtection="0"/>
    <xf numFmtId="173"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4"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3" fontId="15" fillId="41" borderId="0" applyNumberFormat="0" applyBorder="0" applyAlignment="0" applyProtection="0"/>
    <xf numFmtId="174" fontId="15" fillId="41"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4" fontId="15" fillId="41"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4" fontId="15" fillId="41"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4" fontId="15" fillId="41" borderId="0" applyNumberFormat="0" applyBorder="0" applyAlignment="0" applyProtection="0"/>
    <xf numFmtId="173"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3" fontId="15" fillId="42" borderId="0" applyNumberFormat="0" applyBorder="0" applyAlignment="0" applyProtection="0"/>
    <xf numFmtId="173" fontId="15" fillId="42" borderId="0" applyNumberFormat="0" applyBorder="0" applyAlignment="0" applyProtection="0"/>
    <xf numFmtId="174"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3" fontId="15" fillId="42" borderId="0" applyNumberFormat="0" applyBorder="0" applyAlignment="0" applyProtection="0"/>
    <xf numFmtId="174" fontId="15" fillId="42" borderId="0" applyNumberFormat="0" applyBorder="0" applyAlignment="0" applyProtection="0"/>
    <xf numFmtId="173" fontId="15" fillId="42" borderId="0" applyNumberFormat="0" applyBorder="0" applyAlignment="0" applyProtection="0"/>
    <xf numFmtId="173" fontId="15" fillId="42" borderId="0" applyNumberFormat="0" applyBorder="0" applyAlignment="0" applyProtection="0"/>
    <xf numFmtId="174" fontId="15" fillId="42" borderId="0" applyNumberFormat="0" applyBorder="0" applyAlignment="0" applyProtection="0"/>
    <xf numFmtId="173" fontId="15" fillId="42" borderId="0" applyNumberFormat="0" applyBorder="0" applyAlignment="0" applyProtection="0"/>
    <xf numFmtId="173" fontId="15" fillId="42" borderId="0" applyNumberFormat="0" applyBorder="0" applyAlignment="0" applyProtection="0"/>
    <xf numFmtId="174" fontId="15" fillId="42" borderId="0" applyNumberFormat="0" applyBorder="0" applyAlignment="0" applyProtection="0"/>
    <xf numFmtId="173" fontId="15" fillId="42" borderId="0" applyNumberFormat="0" applyBorder="0" applyAlignment="0" applyProtection="0"/>
    <xf numFmtId="173" fontId="15" fillId="42" borderId="0" applyNumberFormat="0" applyBorder="0" applyAlignment="0" applyProtection="0"/>
    <xf numFmtId="174" fontId="15" fillId="42" borderId="0" applyNumberFormat="0" applyBorder="0" applyAlignment="0" applyProtection="0"/>
    <xf numFmtId="173"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3" fontId="15" fillId="44" borderId="0" applyNumberFormat="0" applyBorder="0" applyAlignment="0" applyProtection="0"/>
    <xf numFmtId="173" fontId="15" fillId="44" borderId="0" applyNumberFormat="0" applyBorder="0" applyAlignment="0" applyProtection="0"/>
    <xf numFmtId="174"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3" fontId="15" fillId="44" borderId="0" applyNumberFormat="0" applyBorder="0" applyAlignment="0" applyProtection="0"/>
    <xf numFmtId="174" fontId="15" fillId="44" borderId="0" applyNumberFormat="0" applyBorder="0" applyAlignment="0" applyProtection="0"/>
    <xf numFmtId="173" fontId="15" fillId="44" borderId="0" applyNumberFormat="0" applyBorder="0" applyAlignment="0" applyProtection="0"/>
    <xf numFmtId="173" fontId="15" fillId="44" borderId="0" applyNumberFormat="0" applyBorder="0" applyAlignment="0" applyProtection="0"/>
    <xf numFmtId="174" fontId="15" fillId="44" borderId="0" applyNumberFormat="0" applyBorder="0" applyAlignment="0" applyProtection="0"/>
    <xf numFmtId="173" fontId="15" fillId="44" borderId="0" applyNumberFormat="0" applyBorder="0" applyAlignment="0" applyProtection="0"/>
    <xf numFmtId="173" fontId="15" fillId="44" borderId="0" applyNumberFormat="0" applyBorder="0" applyAlignment="0" applyProtection="0"/>
    <xf numFmtId="174" fontId="15" fillId="44" borderId="0" applyNumberFormat="0" applyBorder="0" applyAlignment="0" applyProtection="0"/>
    <xf numFmtId="173" fontId="15" fillId="44" borderId="0" applyNumberFormat="0" applyBorder="0" applyAlignment="0" applyProtection="0"/>
    <xf numFmtId="173" fontId="15" fillId="44" borderId="0" applyNumberFormat="0" applyBorder="0" applyAlignment="0" applyProtection="0"/>
    <xf numFmtId="174" fontId="15" fillId="44" borderId="0" applyNumberFormat="0" applyBorder="0" applyAlignment="0" applyProtection="0"/>
    <xf numFmtId="173"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3" fontId="15" fillId="45" borderId="0" applyNumberFormat="0" applyBorder="0" applyAlignment="0" applyProtection="0"/>
    <xf numFmtId="173" fontId="15" fillId="45" borderId="0" applyNumberFormat="0" applyBorder="0" applyAlignment="0" applyProtection="0"/>
    <xf numFmtId="174"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3" fontId="15" fillId="45" borderId="0" applyNumberFormat="0" applyBorder="0" applyAlignment="0" applyProtection="0"/>
    <xf numFmtId="174" fontId="15" fillId="45" borderId="0" applyNumberFormat="0" applyBorder="0" applyAlignment="0" applyProtection="0"/>
    <xf numFmtId="173" fontId="15" fillId="45" borderId="0" applyNumberFormat="0" applyBorder="0" applyAlignment="0" applyProtection="0"/>
    <xf numFmtId="173" fontId="15" fillId="45" borderId="0" applyNumberFormat="0" applyBorder="0" applyAlignment="0" applyProtection="0"/>
    <xf numFmtId="174" fontId="15" fillId="45" borderId="0" applyNumberFormat="0" applyBorder="0" applyAlignment="0" applyProtection="0"/>
    <xf numFmtId="173" fontId="15" fillId="45" borderId="0" applyNumberFormat="0" applyBorder="0" applyAlignment="0" applyProtection="0"/>
    <xf numFmtId="173" fontId="15" fillId="45" borderId="0" applyNumberFormat="0" applyBorder="0" applyAlignment="0" applyProtection="0"/>
    <xf numFmtId="174" fontId="15" fillId="45" borderId="0" applyNumberFormat="0" applyBorder="0" applyAlignment="0" applyProtection="0"/>
    <xf numFmtId="173" fontId="15" fillId="45" borderId="0" applyNumberFormat="0" applyBorder="0" applyAlignment="0" applyProtection="0"/>
    <xf numFmtId="173" fontId="15" fillId="45" borderId="0" applyNumberFormat="0" applyBorder="0" applyAlignment="0" applyProtection="0"/>
    <xf numFmtId="174" fontId="15" fillId="45" borderId="0" applyNumberFormat="0" applyBorder="0" applyAlignment="0" applyProtection="0"/>
    <xf numFmtId="173"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173" fontId="15" fillId="40" borderId="0" applyNumberFormat="0" applyBorder="0" applyAlignment="0" applyProtection="0"/>
    <xf numFmtId="174"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173" fontId="15" fillId="43" borderId="0" applyNumberFormat="0" applyBorder="0" applyAlignment="0" applyProtection="0"/>
    <xf numFmtId="174"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3" fontId="15" fillId="46" borderId="0" applyNumberFormat="0" applyBorder="0" applyAlignment="0" applyProtection="0"/>
    <xf numFmtId="173" fontId="15" fillId="46" borderId="0" applyNumberFormat="0" applyBorder="0" applyAlignment="0" applyProtection="0"/>
    <xf numFmtId="174"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3" fontId="15" fillId="46" borderId="0" applyNumberFormat="0" applyBorder="0" applyAlignment="0" applyProtection="0"/>
    <xf numFmtId="174" fontId="15" fillId="46" borderId="0" applyNumberFormat="0" applyBorder="0" applyAlignment="0" applyProtection="0"/>
    <xf numFmtId="173" fontId="15" fillId="46" borderId="0" applyNumberFormat="0" applyBorder="0" applyAlignment="0" applyProtection="0"/>
    <xf numFmtId="173" fontId="15" fillId="46" borderId="0" applyNumberFormat="0" applyBorder="0" applyAlignment="0" applyProtection="0"/>
    <xf numFmtId="174" fontId="15" fillId="46" borderId="0" applyNumberFormat="0" applyBorder="0" applyAlignment="0" applyProtection="0"/>
    <xf numFmtId="173" fontId="15" fillId="46" borderId="0" applyNumberFormat="0" applyBorder="0" applyAlignment="0" applyProtection="0"/>
    <xf numFmtId="173" fontId="15" fillId="46" borderId="0" applyNumberFormat="0" applyBorder="0" applyAlignment="0" applyProtection="0"/>
    <xf numFmtId="174" fontId="15" fillId="46" borderId="0" applyNumberFormat="0" applyBorder="0" applyAlignment="0" applyProtection="0"/>
    <xf numFmtId="173" fontId="15" fillId="46" borderId="0" applyNumberFormat="0" applyBorder="0" applyAlignment="0" applyProtection="0"/>
    <xf numFmtId="173" fontId="15" fillId="46" borderId="0" applyNumberFormat="0" applyBorder="0" applyAlignment="0" applyProtection="0"/>
    <xf numFmtId="174" fontId="15" fillId="46" borderId="0" applyNumberFormat="0" applyBorder="0" applyAlignment="0" applyProtection="0"/>
    <xf numFmtId="173"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3" fontId="18" fillId="47" borderId="0" applyNumberFormat="0" applyBorder="0" applyAlignment="0" applyProtection="0"/>
    <xf numFmtId="173" fontId="18" fillId="47" borderId="0" applyNumberFormat="0" applyBorder="0" applyAlignment="0" applyProtection="0"/>
    <xf numFmtId="174"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8" fillId="47" borderId="0" applyNumberFormat="0" applyBorder="0" applyAlignment="0" applyProtection="0"/>
    <xf numFmtId="174" fontId="18" fillId="47" borderId="0" applyNumberFormat="0" applyBorder="0" applyAlignment="0" applyProtection="0"/>
    <xf numFmtId="173" fontId="18" fillId="47" borderId="0" applyNumberFormat="0" applyBorder="0" applyAlignment="0" applyProtection="0"/>
    <xf numFmtId="173" fontId="18" fillId="47" borderId="0" applyNumberFormat="0" applyBorder="0" applyAlignment="0" applyProtection="0"/>
    <xf numFmtId="174" fontId="18" fillId="47" borderId="0" applyNumberFormat="0" applyBorder="0" applyAlignment="0" applyProtection="0"/>
    <xf numFmtId="173" fontId="18" fillId="47" borderId="0" applyNumberFormat="0" applyBorder="0" applyAlignment="0" applyProtection="0"/>
    <xf numFmtId="173" fontId="18" fillId="47" borderId="0" applyNumberFormat="0" applyBorder="0" applyAlignment="0" applyProtection="0"/>
    <xf numFmtId="174" fontId="18" fillId="47" borderId="0" applyNumberFormat="0" applyBorder="0" applyAlignment="0" applyProtection="0"/>
    <xf numFmtId="173" fontId="18" fillId="47" borderId="0" applyNumberFormat="0" applyBorder="0" applyAlignment="0" applyProtection="0"/>
    <xf numFmtId="173" fontId="18" fillId="47" borderId="0" applyNumberFormat="0" applyBorder="0" applyAlignment="0" applyProtection="0"/>
    <xf numFmtId="174" fontId="18" fillId="47" borderId="0" applyNumberFormat="0" applyBorder="0" applyAlignment="0" applyProtection="0"/>
    <xf numFmtId="173"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3" fontId="18" fillId="44" borderId="0" applyNumberFormat="0" applyBorder="0" applyAlignment="0" applyProtection="0"/>
    <xf numFmtId="173" fontId="18" fillId="44" borderId="0" applyNumberFormat="0" applyBorder="0" applyAlignment="0" applyProtection="0"/>
    <xf numFmtId="174"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3" fontId="18" fillId="44" borderId="0" applyNumberFormat="0" applyBorder="0" applyAlignment="0" applyProtection="0"/>
    <xf numFmtId="174" fontId="18" fillId="44" borderId="0" applyNumberFormat="0" applyBorder="0" applyAlignment="0" applyProtection="0"/>
    <xf numFmtId="173" fontId="18" fillId="44" borderId="0" applyNumberFormat="0" applyBorder="0" applyAlignment="0" applyProtection="0"/>
    <xf numFmtId="173" fontId="18" fillId="44" borderId="0" applyNumberFormat="0" applyBorder="0" applyAlignment="0" applyProtection="0"/>
    <xf numFmtId="174" fontId="18" fillId="44" borderId="0" applyNumberFormat="0" applyBorder="0" applyAlignment="0" applyProtection="0"/>
    <xf numFmtId="173" fontId="18" fillId="44" borderId="0" applyNumberFormat="0" applyBorder="0" applyAlignment="0" applyProtection="0"/>
    <xf numFmtId="173" fontId="18" fillId="44" borderId="0" applyNumberFormat="0" applyBorder="0" applyAlignment="0" applyProtection="0"/>
    <xf numFmtId="174" fontId="18" fillId="44" borderId="0" applyNumberFormat="0" applyBorder="0" applyAlignment="0" applyProtection="0"/>
    <xf numFmtId="173" fontId="18" fillId="44" borderId="0" applyNumberFormat="0" applyBorder="0" applyAlignment="0" applyProtection="0"/>
    <xf numFmtId="173" fontId="18" fillId="44" borderId="0" applyNumberFormat="0" applyBorder="0" applyAlignment="0" applyProtection="0"/>
    <xf numFmtId="174" fontId="18" fillId="44" borderId="0" applyNumberFormat="0" applyBorder="0" applyAlignment="0" applyProtection="0"/>
    <xf numFmtId="173"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3" fontId="18" fillId="45" borderId="0" applyNumberFormat="0" applyBorder="0" applyAlignment="0" applyProtection="0"/>
    <xf numFmtId="173" fontId="18" fillId="45" borderId="0" applyNumberFormat="0" applyBorder="0" applyAlignment="0" applyProtection="0"/>
    <xf numFmtId="174"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3" fontId="18" fillId="45" borderId="0" applyNumberFormat="0" applyBorder="0" applyAlignment="0" applyProtection="0"/>
    <xf numFmtId="174" fontId="18" fillId="45" borderId="0" applyNumberFormat="0" applyBorder="0" applyAlignment="0" applyProtection="0"/>
    <xf numFmtId="173" fontId="18" fillId="45" borderId="0" applyNumberFormat="0" applyBorder="0" applyAlignment="0" applyProtection="0"/>
    <xf numFmtId="173" fontId="18" fillId="45" borderId="0" applyNumberFormat="0" applyBorder="0" applyAlignment="0" applyProtection="0"/>
    <xf numFmtId="174" fontId="18" fillId="45" borderId="0" applyNumberFormat="0" applyBorder="0" applyAlignment="0" applyProtection="0"/>
    <xf numFmtId="173" fontId="18" fillId="45" borderId="0" applyNumberFormat="0" applyBorder="0" applyAlignment="0" applyProtection="0"/>
    <xf numFmtId="173" fontId="18" fillId="45" borderId="0" applyNumberFormat="0" applyBorder="0" applyAlignment="0" applyProtection="0"/>
    <xf numFmtId="174" fontId="18" fillId="45" borderId="0" applyNumberFormat="0" applyBorder="0" applyAlignment="0" applyProtection="0"/>
    <xf numFmtId="173" fontId="18" fillId="45" borderId="0" applyNumberFormat="0" applyBorder="0" applyAlignment="0" applyProtection="0"/>
    <xf numFmtId="173" fontId="18" fillId="45" borderId="0" applyNumberFormat="0" applyBorder="0" applyAlignment="0" applyProtection="0"/>
    <xf numFmtId="174" fontId="18" fillId="45" borderId="0" applyNumberFormat="0" applyBorder="0" applyAlignment="0" applyProtection="0"/>
    <xf numFmtId="173"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3" fontId="18" fillId="50" borderId="0" applyNumberFormat="0" applyBorder="0" applyAlignment="0" applyProtection="0"/>
    <xf numFmtId="173" fontId="18" fillId="50" borderId="0" applyNumberFormat="0" applyBorder="0" applyAlignment="0" applyProtection="0"/>
    <xf numFmtId="174"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3" fontId="18" fillId="50" borderId="0" applyNumberFormat="0" applyBorder="0" applyAlignment="0" applyProtection="0"/>
    <xf numFmtId="174" fontId="18" fillId="50" borderId="0" applyNumberFormat="0" applyBorder="0" applyAlignment="0" applyProtection="0"/>
    <xf numFmtId="173" fontId="18" fillId="50" borderId="0" applyNumberFormat="0" applyBorder="0" applyAlignment="0" applyProtection="0"/>
    <xf numFmtId="173" fontId="18" fillId="50" borderId="0" applyNumberFormat="0" applyBorder="0" applyAlignment="0" applyProtection="0"/>
    <xf numFmtId="174" fontId="18" fillId="50" borderId="0" applyNumberFormat="0" applyBorder="0" applyAlignment="0" applyProtection="0"/>
    <xf numFmtId="173" fontId="18" fillId="50" borderId="0" applyNumberFormat="0" applyBorder="0" applyAlignment="0" applyProtection="0"/>
    <xf numFmtId="173" fontId="18" fillId="50" borderId="0" applyNumberFormat="0" applyBorder="0" applyAlignment="0" applyProtection="0"/>
    <xf numFmtId="174" fontId="18" fillId="50" borderId="0" applyNumberFormat="0" applyBorder="0" applyAlignment="0" applyProtection="0"/>
    <xf numFmtId="173" fontId="18" fillId="50" borderId="0" applyNumberFormat="0" applyBorder="0" applyAlignment="0" applyProtection="0"/>
    <xf numFmtId="173" fontId="18" fillId="50" borderId="0" applyNumberFormat="0" applyBorder="0" applyAlignment="0" applyProtection="0"/>
    <xf numFmtId="174" fontId="18" fillId="50" borderId="0" applyNumberFormat="0" applyBorder="0" applyAlignment="0" applyProtection="0"/>
    <xf numFmtId="173"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3" fontId="18" fillId="53" borderId="0" applyNumberFormat="0" applyBorder="0" applyAlignment="0" applyProtection="0"/>
    <xf numFmtId="173" fontId="18" fillId="53" borderId="0" applyNumberFormat="0" applyBorder="0" applyAlignment="0" applyProtection="0"/>
    <xf numFmtId="174"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3" fontId="18" fillId="53" borderId="0" applyNumberFormat="0" applyBorder="0" applyAlignment="0" applyProtection="0"/>
    <xf numFmtId="174" fontId="18" fillId="53" borderId="0" applyNumberFormat="0" applyBorder="0" applyAlignment="0" applyProtection="0"/>
    <xf numFmtId="173" fontId="18" fillId="53" borderId="0" applyNumberFormat="0" applyBorder="0" applyAlignment="0" applyProtection="0"/>
    <xf numFmtId="173" fontId="18" fillId="53" borderId="0" applyNumberFormat="0" applyBorder="0" applyAlignment="0" applyProtection="0"/>
    <xf numFmtId="174" fontId="18" fillId="53" borderId="0" applyNumberFormat="0" applyBorder="0" applyAlignment="0" applyProtection="0"/>
    <xf numFmtId="173" fontId="18" fillId="53" borderId="0" applyNumberFormat="0" applyBorder="0" applyAlignment="0" applyProtection="0"/>
    <xf numFmtId="173" fontId="18" fillId="53" borderId="0" applyNumberFormat="0" applyBorder="0" applyAlignment="0" applyProtection="0"/>
    <xf numFmtId="174" fontId="18" fillId="53" borderId="0" applyNumberFormat="0" applyBorder="0" applyAlignment="0" applyProtection="0"/>
    <xf numFmtId="173" fontId="18" fillId="53" borderId="0" applyNumberFormat="0" applyBorder="0" applyAlignment="0" applyProtection="0"/>
    <xf numFmtId="173" fontId="18" fillId="53" borderId="0" applyNumberFormat="0" applyBorder="0" applyAlignment="0" applyProtection="0"/>
    <xf numFmtId="174" fontId="18" fillId="53" borderId="0" applyNumberFormat="0" applyBorder="0" applyAlignment="0" applyProtection="0"/>
    <xf numFmtId="173"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3" fontId="18" fillId="57" borderId="0" applyNumberFormat="0" applyBorder="0" applyAlignment="0" applyProtection="0"/>
    <xf numFmtId="173" fontId="18" fillId="57" borderId="0" applyNumberFormat="0" applyBorder="0" applyAlignment="0" applyProtection="0"/>
    <xf numFmtId="174"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3" fontId="18" fillId="57" borderId="0" applyNumberFormat="0" applyBorder="0" applyAlignment="0" applyProtection="0"/>
    <xf numFmtId="174" fontId="18" fillId="57" borderId="0" applyNumberFormat="0" applyBorder="0" applyAlignment="0" applyProtection="0"/>
    <xf numFmtId="173" fontId="18" fillId="57" borderId="0" applyNumberFormat="0" applyBorder="0" applyAlignment="0" applyProtection="0"/>
    <xf numFmtId="173" fontId="18" fillId="57" borderId="0" applyNumberFormat="0" applyBorder="0" applyAlignment="0" applyProtection="0"/>
    <xf numFmtId="174" fontId="18" fillId="57" borderId="0" applyNumberFormat="0" applyBorder="0" applyAlignment="0" applyProtection="0"/>
    <xf numFmtId="173" fontId="18" fillId="57" borderId="0" applyNumberFormat="0" applyBorder="0" applyAlignment="0" applyProtection="0"/>
    <xf numFmtId="173" fontId="18" fillId="57" borderId="0" applyNumberFormat="0" applyBorder="0" applyAlignment="0" applyProtection="0"/>
    <xf numFmtId="174" fontId="18" fillId="57" borderId="0" applyNumberFormat="0" applyBorder="0" applyAlignment="0" applyProtection="0"/>
    <xf numFmtId="173" fontId="18" fillId="57" borderId="0" applyNumberFormat="0" applyBorder="0" applyAlignment="0" applyProtection="0"/>
    <xf numFmtId="173" fontId="18" fillId="57" borderId="0" applyNumberFormat="0" applyBorder="0" applyAlignment="0" applyProtection="0"/>
    <xf numFmtId="174" fontId="18" fillId="57" borderId="0" applyNumberFormat="0" applyBorder="0" applyAlignment="0" applyProtection="0"/>
    <xf numFmtId="173"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3" fontId="18" fillId="59" borderId="0" applyNumberFormat="0" applyBorder="0" applyAlignment="0" applyProtection="0"/>
    <xf numFmtId="173" fontId="18" fillId="59" borderId="0" applyNumberFormat="0" applyBorder="0" applyAlignment="0" applyProtection="0"/>
    <xf numFmtId="174"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3" fontId="18" fillId="59" borderId="0" applyNumberFormat="0" applyBorder="0" applyAlignment="0" applyProtection="0"/>
    <xf numFmtId="174" fontId="18" fillId="59" borderId="0" applyNumberFormat="0" applyBorder="0" applyAlignment="0" applyProtection="0"/>
    <xf numFmtId="173" fontId="18" fillId="59" borderId="0" applyNumberFormat="0" applyBorder="0" applyAlignment="0" applyProtection="0"/>
    <xf numFmtId="173" fontId="18" fillId="59" borderId="0" applyNumberFormat="0" applyBorder="0" applyAlignment="0" applyProtection="0"/>
    <xf numFmtId="174" fontId="18" fillId="59" borderId="0" applyNumberFormat="0" applyBorder="0" applyAlignment="0" applyProtection="0"/>
    <xf numFmtId="173" fontId="18" fillId="59" borderId="0" applyNumberFormat="0" applyBorder="0" applyAlignment="0" applyProtection="0"/>
    <xf numFmtId="173" fontId="18" fillId="59" borderId="0" applyNumberFormat="0" applyBorder="0" applyAlignment="0" applyProtection="0"/>
    <xf numFmtId="174" fontId="18" fillId="59" borderId="0" applyNumberFormat="0" applyBorder="0" applyAlignment="0" applyProtection="0"/>
    <xf numFmtId="173" fontId="18" fillId="59" borderId="0" applyNumberFormat="0" applyBorder="0" applyAlignment="0" applyProtection="0"/>
    <xf numFmtId="173" fontId="18" fillId="59" borderId="0" applyNumberFormat="0" applyBorder="0" applyAlignment="0" applyProtection="0"/>
    <xf numFmtId="174" fontId="18" fillId="59" borderId="0" applyNumberFormat="0" applyBorder="0" applyAlignment="0" applyProtection="0"/>
    <xf numFmtId="173"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173" fontId="18" fillId="48" borderId="0" applyNumberFormat="0" applyBorder="0" applyAlignment="0" applyProtection="0"/>
    <xf numFmtId="174"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173" fontId="18" fillId="49" borderId="0" applyNumberFormat="0" applyBorder="0" applyAlignment="0" applyProtection="0"/>
    <xf numFmtId="174"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3" fontId="18" fillId="62" borderId="0" applyNumberFormat="0" applyBorder="0" applyAlignment="0" applyProtection="0"/>
    <xf numFmtId="173" fontId="18" fillId="62" borderId="0" applyNumberFormat="0" applyBorder="0" applyAlignment="0" applyProtection="0"/>
    <xf numFmtId="174"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3" fontId="18" fillId="62" borderId="0" applyNumberFormat="0" applyBorder="0" applyAlignment="0" applyProtection="0"/>
    <xf numFmtId="174" fontId="18" fillId="62" borderId="0" applyNumberFormat="0" applyBorder="0" applyAlignment="0" applyProtection="0"/>
    <xf numFmtId="173" fontId="18" fillId="62" borderId="0" applyNumberFormat="0" applyBorder="0" applyAlignment="0" applyProtection="0"/>
    <xf numFmtId="173" fontId="18" fillId="62" borderId="0" applyNumberFormat="0" applyBorder="0" applyAlignment="0" applyProtection="0"/>
    <xf numFmtId="174" fontId="18" fillId="62" borderId="0" applyNumberFormat="0" applyBorder="0" applyAlignment="0" applyProtection="0"/>
    <xf numFmtId="173" fontId="18" fillId="62" borderId="0" applyNumberFormat="0" applyBorder="0" applyAlignment="0" applyProtection="0"/>
    <xf numFmtId="173" fontId="18" fillId="62" borderId="0" applyNumberFormat="0" applyBorder="0" applyAlignment="0" applyProtection="0"/>
    <xf numFmtId="174" fontId="18" fillId="62" borderId="0" applyNumberFormat="0" applyBorder="0" applyAlignment="0" applyProtection="0"/>
    <xf numFmtId="173" fontId="18" fillId="62" borderId="0" applyNumberFormat="0" applyBorder="0" applyAlignment="0" applyProtection="0"/>
    <xf numFmtId="173" fontId="18" fillId="62" borderId="0" applyNumberFormat="0" applyBorder="0" applyAlignment="0" applyProtection="0"/>
    <xf numFmtId="174" fontId="18" fillId="62" borderId="0" applyNumberFormat="0" applyBorder="0" applyAlignment="0" applyProtection="0"/>
    <xf numFmtId="173"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3" fontId="21" fillId="38" borderId="0" applyNumberFormat="0" applyBorder="0" applyAlignment="0" applyProtection="0"/>
    <xf numFmtId="173" fontId="21" fillId="38" borderId="0" applyNumberFormat="0" applyBorder="0" applyAlignment="0" applyProtection="0"/>
    <xf numFmtId="174"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3" fontId="21" fillId="38" borderId="0" applyNumberFormat="0" applyBorder="0" applyAlignment="0" applyProtection="0"/>
    <xf numFmtId="174" fontId="21" fillId="38" borderId="0" applyNumberFormat="0" applyBorder="0" applyAlignment="0" applyProtection="0"/>
    <xf numFmtId="173" fontId="21" fillId="38" borderId="0" applyNumberFormat="0" applyBorder="0" applyAlignment="0" applyProtection="0"/>
    <xf numFmtId="173" fontId="21" fillId="38" borderId="0" applyNumberFormat="0" applyBorder="0" applyAlignment="0" applyProtection="0"/>
    <xf numFmtId="174" fontId="21" fillId="38" borderId="0" applyNumberFormat="0" applyBorder="0" applyAlignment="0" applyProtection="0"/>
    <xf numFmtId="173" fontId="21" fillId="38" borderId="0" applyNumberFormat="0" applyBorder="0" applyAlignment="0" applyProtection="0"/>
    <xf numFmtId="173" fontId="21" fillId="38" borderId="0" applyNumberFormat="0" applyBorder="0" applyAlignment="0" applyProtection="0"/>
    <xf numFmtId="174" fontId="21" fillId="38" borderId="0" applyNumberFormat="0" applyBorder="0" applyAlignment="0" applyProtection="0"/>
    <xf numFmtId="173" fontId="21" fillId="38" borderId="0" applyNumberFormat="0" applyBorder="0" applyAlignment="0" applyProtection="0"/>
    <xf numFmtId="173" fontId="21" fillId="38" borderId="0" applyNumberFormat="0" applyBorder="0" applyAlignment="0" applyProtection="0"/>
    <xf numFmtId="174" fontId="21" fillId="38" borderId="0" applyNumberFormat="0" applyBorder="0" applyAlignment="0" applyProtection="0"/>
    <xf numFmtId="173" fontId="21" fillId="38" borderId="0" applyNumberFormat="0" applyBorder="0" applyAlignment="0" applyProtection="0"/>
    <xf numFmtId="0" fontId="19" fillId="38" borderId="0" applyNumberFormat="0" applyBorder="0" applyAlignment="0" applyProtection="0"/>
    <xf numFmtId="175" fontId="22"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6" fontId="24" fillId="0" borderId="0" applyFill="0" applyBorder="0" applyAlignment="0"/>
    <xf numFmtId="176" fontId="24"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5" fontId="23" fillId="0" borderId="0" applyFill="0" applyBorder="0" applyAlignment="0"/>
    <xf numFmtId="177" fontId="24" fillId="0" borderId="0" applyFill="0" applyBorder="0" applyAlignment="0"/>
    <xf numFmtId="178" fontId="24" fillId="0" borderId="0" applyFill="0" applyBorder="0" applyAlignment="0"/>
    <xf numFmtId="179" fontId="24" fillId="0" borderId="0" applyFill="0" applyBorder="0" applyAlignment="0"/>
    <xf numFmtId="180" fontId="24" fillId="0" borderId="0" applyFill="0" applyBorder="0" applyAlignment="0"/>
    <xf numFmtId="176" fontId="24" fillId="0" borderId="0" applyFill="0" applyBorder="0" applyAlignment="0"/>
    <xf numFmtId="181" fontId="24" fillId="0" borderId="0" applyFill="0" applyBorder="0" applyAlignment="0"/>
    <xf numFmtId="177"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4"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174" fontId="27" fillId="63" borderId="32" applyNumberFormat="0" applyAlignment="0" applyProtection="0"/>
    <xf numFmtId="173" fontId="27" fillId="63" borderId="32" applyNumberFormat="0" applyAlignment="0" applyProtection="0"/>
    <xf numFmtId="173" fontId="27" fillId="63" borderId="32" applyNumberFormat="0" applyAlignment="0" applyProtection="0"/>
    <xf numFmtId="174" fontId="27" fillId="63" borderId="32" applyNumberFormat="0" applyAlignment="0" applyProtection="0"/>
    <xf numFmtId="173" fontId="27" fillId="63" borderId="32" applyNumberFormat="0" applyAlignment="0" applyProtection="0"/>
    <xf numFmtId="173" fontId="27" fillId="63" borderId="32" applyNumberFormat="0" applyAlignment="0" applyProtection="0"/>
    <xf numFmtId="174" fontId="27" fillId="63" borderId="32" applyNumberFormat="0" applyAlignment="0" applyProtection="0"/>
    <xf numFmtId="173" fontId="27" fillId="63" borderId="32" applyNumberFormat="0" applyAlignment="0" applyProtection="0"/>
    <xf numFmtId="173" fontId="27" fillId="63" borderId="32" applyNumberFormat="0" applyAlignment="0" applyProtection="0"/>
    <xf numFmtId="174" fontId="27"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73"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0" fontId="28"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0" fontId="29" fillId="9" borderId="29"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174" fontId="30" fillId="64" borderId="33" applyNumberFormat="0" applyAlignment="0" applyProtection="0"/>
    <xf numFmtId="173" fontId="30" fillId="64" borderId="33" applyNumberFormat="0" applyAlignment="0" applyProtection="0"/>
    <xf numFmtId="0" fontId="28" fillId="64" borderId="3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6" fontId="2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quotePrefix="1">
      <protection locked="0"/>
    </xf>
    <xf numFmtId="169" fontId="14" fillId="0" borderId="0" applyFont="0" applyFill="0" applyBorder="0" applyAlignment="0" applyProtection="0"/>
    <xf numFmtId="169" fontId="2" fillId="0" borderId="0" quotePrefix="1">
      <protection locked="0"/>
    </xf>
    <xf numFmtId="169" fontId="14" fillId="0" borderId="0" applyFont="0" applyFill="0" applyBorder="0" applyAlignment="0" applyProtection="0"/>
    <xf numFmtId="169" fontId="2" fillId="0" borderId="0" quotePrefix="1">
      <protection locked="0"/>
    </xf>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quotePrefix="1">
      <protection locked="0"/>
    </xf>
    <xf numFmtId="182" fontId="1" fillId="0" borderId="0" applyFont="0" applyFill="0" applyBorder="0" applyAlignment="0" applyProtection="0"/>
    <xf numFmtId="182"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1"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2"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3" fontId="14" fillId="0" borderId="0" applyFont="0" applyFill="0" applyBorder="0" applyAlignment="0" applyProtection="0"/>
    <xf numFmtId="168" fontId="5" fillId="0" borderId="0" applyFont="0" applyFill="0" applyBorder="0" applyAlignment="0" applyProtection="0"/>
    <xf numFmtId="169" fontId="14" fillId="0" borderId="0" applyFont="0" applyFill="0" applyBorder="0" applyAlignment="0" applyProtection="0"/>
    <xf numFmtId="168" fontId="5" fillId="0" borderId="0" applyFont="0" applyFill="0" applyBorder="0" applyAlignment="0" applyProtection="0"/>
    <xf numFmtId="183" fontId="14"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8" fontId="5"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8" fontId="5"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3" fontId="14" fillId="0" borderId="0" applyFont="0" applyFill="0" applyBorder="0" applyAlignment="0" applyProtection="0"/>
    <xf numFmtId="168" fontId="5" fillId="0" borderId="0" applyFont="0" applyFill="0" applyBorder="0" applyAlignment="0" applyProtection="0"/>
    <xf numFmtId="183" fontId="14"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8" fontId="5"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83" fontId="14"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quotePrefix="1">
      <protection locked="0"/>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1"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quotePrefix="1">
      <protection locked="0"/>
    </xf>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quotePrefix="1">
      <protection locked="0"/>
    </xf>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Protection="0"/>
    <xf numFmtId="165" fontId="2" fillId="0" borderId="0" applyFont="0" applyFill="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5" fontId="2" fillId="0" borderId="0" applyFont="0" applyFill="0" applyProtection="0"/>
    <xf numFmtId="169" fontId="2" fillId="0" borderId="0" applyFont="0" applyFill="0" applyBorder="0" applyAlignment="0" applyProtection="0"/>
    <xf numFmtId="165" fontId="2" fillId="0" borderId="0" applyFont="0" applyFill="0" applyProtection="0"/>
    <xf numFmtId="165" fontId="2" fillId="0" borderId="0" applyFont="0" applyFill="0" applyProtection="0"/>
    <xf numFmtId="165" fontId="2" fillId="0" borderId="0" applyFont="0" applyFill="0" applyProtection="0"/>
    <xf numFmtId="165" fontId="2" fillId="0" borderId="0" applyFont="0" applyFill="0" applyProtection="0"/>
    <xf numFmtId="165" fontId="2" fillId="0" borderId="0" applyFont="0" applyFill="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4" fontId="2" fillId="0" borderId="0" applyFont="0" applyFill="0" applyBorder="0" applyAlignment="0" applyProtection="0"/>
    <xf numFmtId="169" fontId="2" fillId="0" borderId="0" applyFont="0" applyFill="0" applyBorder="0" applyAlignment="0" applyProtection="0"/>
    <xf numFmtId="184"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2" fillId="0" borderId="0"/>
    <xf numFmtId="177" fontId="2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5"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6" fontId="24" fillId="0" borderId="0" applyFill="0" applyBorder="0" applyAlignment="0"/>
    <xf numFmtId="177" fontId="24" fillId="0" borderId="0" applyFill="0" applyBorder="0" applyAlignment="0"/>
    <xf numFmtId="176" fontId="24" fillId="0" borderId="0" applyFill="0" applyBorder="0" applyAlignment="0"/>
    <xf numFmtId="181" fontId="24" fillId="0" borderId="0" applyFill="0" applyBorder="0" applyAlignment="0"/>
    <xf numFmtId="177" fontId="24" fillId="0" borderId="0" applyFill="0" applyBorder="0" applyAlignment="0"/>
    <xf numFmtId="173" fontId="2" fillId="0" borderId="0" applyFont="0" applyFill="0" applyBorder="0" applyAlignment="0" applyProtection="0"/>
    <xf numFmtId="174" fontId="2" fillId="0" borderId="0" applyFont="0" applyFill="0" applyBorder="0" applyAlignment="0" applyProtection="0"/>
    <xf numFmtId="173"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3" fontId="37" fillId="0" borderId="0" applyNumberFormat="0" applyFill="0" applyBorder="0" applyAlignment="0" applyProtection="0"/>
    <xf numFmtId="173" fontId="37" fillId="0" borderId="0" applyNumberFormat="0" applyFill="0" applyBorder="0" applyAlignment="0" applyProtection="0"/>
    <xf numFmtId="174"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3" fontId="37" fillId="0" borderId="0" applyNumberFormat="0" applyFill="0" applyBorder="0" applyAlignment="0" applyProtection="0"/>
    <xf numFmtId="174" fontId="37" fillId="0" borderId="0" applyNumberFormat="0" applyFill="0" applyBorder="0" applyAlignment="0" applyProtection="0"/>
    <xf numFmtId="173" fontId="37" fillId="0" borderId="0" applyNumberFormat="0" applyFill="0" applyBorder="0" applyAlignment="0" applyProtection="0"/>
    <xf numFmtId="173" fontId="37" fillId="0" borderId="0" applyNumberFormat="0" applyFill="0" applyBorder="0" applyAlignment="0" applyProtection="0"/>
    <xf numFmtId="174" fontId="37" fillId="0" borderId="0" applyNumberFormat="0" applyFill="0" applyBorder="0" applyAlignment="0" applyProtection="0"/>
    <xf numFmtId="173" fontId="37" fillId="0" borderId="0" applyNumberFormat="0" applyFill="0" applyBorder="0" applyAlignment="0" applyProtection="0"/>
    <xf numFmtId="173" fontId="37" fillId="0" borderId="0" applyNumberFormat="0" applyFill="0" applyBorder="0" applyAlignment="0" applyProtection="0"/>
    <xf numFmtId="174" fontId="37" fillId="0" borderId="0" applyNumberFormat="0" applyFill="0" applyBorder="0" applyAlignment="0" applyProtection="0"/>
    <xf numFmtId="173" fontId="37" fillId="0" borderId="0" applyNumberFormat="0" applyFill="0" applyBorder="0" applyAlignment="0" applyProtection="0"/>
    <xf numFmtId="173" fontId="37" fillId="0" borderId="0" applyNumberFormat="0" applyFill="0" applyBorder="0" applyAlignment="0" applyProtection="0"/>
    <xf numFmtId="174" fontId="37" fillId="0" borderId="0" applyNumberFormat="0" applyFill="0" applyBorder="0" applyAlignment="0" applyProtection="0"/>
    <xf numFmtId="173" fontId="37" fillId="0" borderId="0" applyNumberFormat="0" applyFill="0" applyBorder="0" applyAlignment="0" applyProtection="0"/>
    <xf numFmtId="0" fontId="35" fillId="0" borderId="0" applyNumberFormat="0" applyFill="0" applyBorder="0" applyAlignment="0" applyProtection="0"/>
    <xf numFmtId="173" fontId="2" fillId="0" borderId="0"/>
    <xf numFmtId="0" fontId="2" fillId="0" borderId="0"/>
    <xf numFmtId="173"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3" fontId="40" fillId="39" borderId="0" applyNumberFormat="0" applyBorder="0" applyAlignment="0" applyProtection="0"/>
    <xf numFmtId="173" fontId="40" fillId="39" borderId="0" applyNumberFormat="0" applyBorder="0" applyAlignment="0" applyProtection="0"/>
    <xf numFmtId="174"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3" fontId="40" fillId="39" borderId="0" applyNumberFormat="0" applyBorder="0" applyAlignment="0" applyProtection="0"/>
    <xf numFmtId="174" fontId="40" fillId="39" borderId="0" applyNumberFormat="0" applyBorder="0" applyAlignment="0" applyProtection="0"/>
    <xf numFmtId="173" fontId="40" fillId="39" borderId="0" applyNumberFormat="0" applyBorder="0" applyAlignment="0" applyProtection="0"/>
    <xf numFmtId="173" fontId="40" fillId="39" borderId="0" applyNumberFormat="0" applyBorder="0" applyAlignment="0" applyProtection="0"/>
    <xf numFmtId="174" fontId="40" fillId="39" borderId="0" applyNumberFormat="0" applyBorder="0" applyAlignment="0" applyProtection="0"/>
    <xf numFmtId="173" fontId="40" fillId="39" borderId="0" applyNumberFormat="0" applyBorder="0" applyAlignment="0" applyProtection="0"/>
    <xf numFmtId="173" fontId="40" fillId="39" borderId="0" applyNumberFormat="0" applyBorder="0" applyAlignment="0" applyProtection="0"/>
    <xf numFmtId="174" fontId="40" fillId="39" borderId="0" applyNumberFormat="0" applyBorder="0" applyAlignment="0" applyProtection="0"/>
    <xf numFmtId="173" fontId="40" fillId="39" borderId="0" applyNumberFormat="0" applyBorder="0" applyAlignment="0" applyProtection="0"/>
    <xf numFmtId="173" fontId="40" fillId="39" borderId="0" applyNumberFormat="0" applyBorder="0" applyAlignment="0" applyProtection="0"/>
    <xf numFmtId="174" fontId="40" fillId="39" borderId="0" applyNumberFormat="0" applyBorder="0" applyAlignment="0" applyProtection="0"/>
    <xf numFmtId="173"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73"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73" fontId="41" fillId="0" borderId="7">
      <alignment horizontal="left" vertical="center"/>
    </xf>
    <xf numFmtId="0" fontId="42" fillId="0" borderId="35" applyNumberFormat="0" applyFill="0" applyAlignment="0" applyProtection="0"/>
    <xf numFmtId="174" fontId="42" fillId="0" borderId="35" applyNumberFormat="0" applyFill="0" applyAlignment="0" applyProtection="0"/>
    <xf numFmtId="0" fontId="42" fillId="0" borderId="35" applyNumberFormat="0" applyFill="0" applyAlignment="0" applyProtection="0"/>
    <xf numFmtId="173" fontId="42" fillId="0" borderId="35" applyNumberFormat="0" applyFill="0" applyAlignment="0" applyProtection="0"/>
    <xf numFmtId="173" fontId="42" fillId="0" borderId="35" applyNumberFormat="0" applyFill="0" applyAlignment="0" applyProtection="0"/>
    <xf numFmtId="173" fontId="42" fillId="0" borderId="35" applyNumberFormat="0" applyFill="0" applyAlignment="0" applyProtection="0"/>
    <xf numFmtId="174" fontId="42" fillId="0" borderId="35" applyNumberFormat="0" applyFill="0" applyAlignment="0" applyProtection="0"/>
    <xf numFmtId="173" fontId="42" fillId="0" borderId="35" applyNumberFormat="0" applyFill="0" applyAlignment="0" applyProtection="0"/>
    <xf numFmtId="173" fontId="42" fillId="0" borderId="35" applyNumberFormat="0" applyFill="0" applyAlignment="0" applyProtection="0"/>
    <xf numFmtId="174" fontId="42" fillId="0" borderId="35" applyNumberFormat="0" applyFill="0" applyAlignment="0" applyProtection="0"/>
    <xf numFmtId="173" fontId="42" fillId="0" borderId="35" applyNumberFormat="0" applyFill="0" applyAlignment="0" applyProtection="0"/>
    <xf numFmtId="173" fontId="42" fillId="0" borderId="35" applyNumberFormat="0" applyFill="0" applyAlignment="0" applyProtection="0"/>
    <xf numFmtId="174" fontId="42" fillId="0" borderId="35" applyNumberFormat="0" applyFill="0" applyAlignment="0" applyProtection="0"/>
    <xf numFmtId="173" fontId="42" fillId="0" borderId="35" applyNumberFormat="0" applyFill="0" applyAlignment="0" applyProtection="0"/>
    <xf numFmtId="173" fontId="42" fillId="0" borderId="35" applyNumberFormat="0" applyFill="0" applyAlignment="0" applyProtection="0"/>
    <xf numFmtId="174" fontId="42" fillId="0" borderId="35" applyNumberFormat="0" applyFill="0" applyAlignment="0" applyProtection="0"/>
    <xf numFmtId="173"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74" fontId="43" fillId="0" borderId="36" applyNumberFormat="0" applyFill="0" applyAlignment="0" applyProtection="0"/>
    <xf numFmtId="0" fontId="43" fillId="0" borderId="36" applyNumberFormat="0" applyFill="0" applyAlignment="0" applyProtection="0"/>
    <xf numFmtId="173" fontId="43" fillId="0" borderId="36" applyNumberFormat="0" applyFill="0" applyAlignment="0" applyProtection="0"/>
    <xf numFmtId="173" fontId="43" fillId="0" borderId="36" applyNumberFormat="0" applyFill="0" applyAlignment="0" applyProtection="0"/>
    <xf numFmtId="173" fontId="43" fillId="0" borderId="36" applyNumberFormat="0" applyFill="0" applyAlignment="0" applyProtection="0"/>
    <xf numFmtId="174" fontId="43" fillId="0" borderId="36" applyNumberFormat="0" applyFill="0" applyAlignment="0" applyProtection="0"/>
    <xf numFmtId="173" fontId="43" fillId="0" borderId="36" applyNumberFormat="0" applyFill="0" applyAlignment="0" applyProtection="0"/>
    <xf numFmtId="173" fontId="43" fillId="0" borderId="36" applyNumberFormat="0" applyFill="0" applyAlignment="0" applyProtection="0"/>
    <xf numFmtId="174" fontId="43" fillId="0" borderId="36" applyNumberFormat="0" applyFill="0" applyAlignment="0" applyProtection="0"/>
    <xf numFmtId="173" fontId="43" fillId="0" borderId="36" applyNumberFormat="0" applyFill="0" applyAlignment="0" applyProtection="0"/>
    <xf numFmtId="173" fontId="43" fillId="0" borderId="36" applyNumberFormat="0" applyFill="0" applyAlignment="0" applyProtection="0"/>
    <xf numFmtId="174" fontId="43" fillId="0" borderId="36" applyNumberFormat="0" applyFill="0" applyAlignment="0" applyProtection="0"/>
    <xf numFmtId="173" fontId="43" fillId="0" borderId="36" applyNumberFormat="0" applyFill="0" applyAlignment="0" applyProtection="0"/>
    <xf numFmtId="173" fontId="43" fillId="0" borderId="36" applyNumberFormat="0" applyFill="0" applyAlignment="0" applyProtection="0"/>
    <xf numFmtId="174" fontId="43" fillId="0" borderId="36" applyNumberFormat="0" applyFill="0" applyAlignment="0" applyProtection="0"/>
    <xf numFmtId="173"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74" fontId="44" fillId="0" borderId="37"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174" fontId="44" fillId="0" borderId="37" applyNumberFormat="0" applyFill="0" applyAlignment="0" applyProtection="0"/>
    <xf numFmtId="173" fontId="44" fillId="0" borderId="37" applyNumberFormat="0" applyFill="0" applyAlignment="0" applyProtection="0"/>
    <xf numFmtId="173" fontId="44" fillId="0" borderId="37" applyNumberFormat="0" applyFill="0" applyAlignment="0" applyProtection="0"/>
    <xf numFmtId="174" fontId="44" fillId="0" borderId="37" applyNumberFormat="0" applyFill="0" applyAlignment="0" applyProtection="0"/>
    <xf numFmtId="173" fontId="44" fillId="0" borderId="37" applyNumberFormat="0" applyFill="0" applyAlignment="0" applyProtection="0"/>
    <xf numFmtId="173" fontId="44" fillId="0" borderId="37" applyNumberFormat="0" applyFill="0" applyAlignment="0" applyProtection="0"/>
    <xf numFmtId="174" fontId="44" fillId="0" borderId="37" applyNumberFormat="0" applyFill="0" applyAlignment="0" applyProtection="0"/>
    <xf numFmtId="173" fontId="44" fillId="0" borderId="37" applyNumberFormat="0" applyFill="0" applyAlignment="0" applyProtection="0"/>
    <xf numFmtId="173" fontId="44" fillId="0" borderId="37" applyNumberFormat="0" applyFill="0" applyAlignment="0" applyProtection="0"/>
    <xf numFmtId="174"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74" fontId="44" fillId="0" borderId="0" applyNumberFormat="0" applyFill="0" applyBorder="0" applyAlignment="0" applyProtection="0"/>
    <xf numFmtId="0"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4"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4"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4" fontId="44" fillId="0" borderId="0" applyNumberFormat="0" applyFill="0" applyBorder="0" applyAlignment="0" applyProtection="0"/>
    <xf numFmtId="173" fontId="44" fillId="0" borderId="0" applyNumberFormat="0" applyFill="0" applyBorder="0" applyAlignment="0" applyProtection="0"/>
    <xf numFmtId="173" fontId="44" fillId="0" borderId="0" applyNumberFormat="0" applyFill="0" applyBorder="0" applyAlignment="0" applyProtection="0"/>
    <xf numFmtId="174" fontId="44" fillId="0" borderId="0" applyNumberFormat="0" applyFill="0" applyBorder="0" applyAlignment="0" applyProtection="0"/>
    <xf numFmtId="173" fontId="44" fillId="0" borderId="0" applyNumberFormat="0" applyFill="0" applyBorder="0" applyAlignment="0" applyProtection="0"/>
    <xf numFmtId="0" fontId="44" fillId="0" borderId="0" applyNumberFormat="0" applyFill="0" applyBorder="0" applyAlignment="0" applyProtection="0"/>
    <xf numFmtId="37" fontId="45" fillId="0" borderId="0"/>
    <xf numFmtId="173" fontId="46" fillId="0" borderId="0"/>
    <xf numFmtId="0" fontId="46" fillId="0" borderId="0"/>
    <xf numFmtId="173" fontId="46" fillId="0" borderId="0"/>
    <xf numFmtId="173" fontId="41" fillId="0" borderId="0"/>
    <xf numFmtId="0" fontId="41" fillId="0" borderId="0"/>
    <xf numFmtId="173" fontId="41" fillId="0" borderId="0"/>
    <xf numFmtId="173" fontId="47" fillId="0" borderId="0"/>
    <xf numFmtId="0" fontId="47" fillId="0" borderId="0"/>
    <xf numFmtId="173" fontId="47" fillId="0" borderId="0"/>
    <xf numFmtId="173" fontId="48" fillId="0" borderId="0"/>
    <xf numFmtId="0" fontId="48" fillId="0" borderId="0"/>
    <xf numFmtId="173" fontId="48" fillId="0" borderId="0"/>
    <xf numFmtId="173" fontId="49" fillId="0" borderId="0"/>
    <xf numFmtId="0" fontId="49" fillId="0" borderId="0"/>
    <xf numFmtId="173" fontId="49" fillId="0" borderId="0"/>
    <xf numFmtId="173" fontId="50" fillId="0" borderId="0"/>
    <xf numFmtId="0" fontId="50" fillId="0" borderId="0"/>
    <xf numFmtId="173"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3" fontId="2" fillId="0" borderId="0">
      <alignment horizontal="center"/>
    </xf>
    <xf numFmtId="0" fontId="2" fillId="0" borderId="0">
      <alignment horizontal="center"/>
    </xf>
    <xf numFmtId="173" fontId="2" fillId="0" borderId="0">
      <alignment horizontal="center"/>
    </xf>
    <xf numFmtId="173" fontId="51" fillId="0" borderId="0" applyNumberFormat="0" applyFill="0" applyBorder="0" applyAlignment="0" applyProtection="0">
      <alignment vertical="top"/>
      <protection locked="0"/>
    </xf>
    <xf numFmtId="174" fontId="51" fillId="0" borderId="0" applyNumberFormat="0" applyFill="0" applyBorder="0" applyAlignment="0" applyProtection="0">
      <alignment vertical="top"/>
      <protection locked="0"/>
    </xf>
    <xf numFmtId="173" fontId="51" fillId="0" borderId="0" applyNumberFormat="0" applyFill="0" applyBorder="0" applyAlignment="0" applyProtection="0">
      <alignment vertical="top"/>
      <protection locked="0"/>
    </xf>
    <xf numFmtId="173"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4"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174" fontId="55" fillId="42" borderId="32" applyNumberFormat="0" applyAlignment="0" applyProtection="0"/>
    <xf numFmtId="173" fontId="55" fillId="42" borderId="32" applyNumberFormat="0" applyAlignment="0" applyProtection="0"/>
    <xf numFmtId="173" fontId="55" fillId="42" borderId="32" applyNumberFormat="0" applyAlignment="0" applyProtection="0"/>
    <xf numFmtId="174" fontId="55" fillId="42" borderId="32" applyNumberFormat="0" applyAlignment="0" applyProtection="0"/>
    <xf numFmtId="173" fontId="55" fillId="42" borderId="32" applyNumberFormat="0" applyAlignment="0" applyProtection="0"/>
    <xf numFmtId="173" fontId="55" fillId="42" borderId="32" applyNumberFormat="0" applyAlignment="0" applyProtection="0"/>
    <xf numFmtId="174" fontId="55" fillId="42" borderId="32" applyNumberFormat="0" applyAlignment="0" applyProtection="0"/>
    <xf numFmtId="173" fontId="55" fillId="42" borderId="32" applyNumberFormat="0" applyAlignment="0" applyProtection="0"/>
    <xf numFmtId="173" fontId="55" fillId="42" borderId="32" applyNumberFormat="0" applyAlignment="0" applyProtection="0"/>
    <xf numFmtId="174" fontId="55" fillId="42" borderId="32" applyNumberFormat="0" applyAlignment="0" applyProtection="0"/>
    <xf numFmtId="173"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6" fontId="24" fillId="0" borderId="0" applyFill="0" applyBorder="0" applyAlignment="0"/>
    <xf numFmtId="177" fontId="24" fillId="0" borderId="0" applyFill="0" applyBorder="0" applyAlignment="0"/>
    <xf numFmtId="176" fontId="24" fillId="0" borderId="0" applyFill="0" applyBorder="0" applyAlignment="0"/>
    <xf numFmtId="181" fontId="24" fillId="0" borderId="0" applyFill="0" applyBorder="0" applyAlignment="0"/>
    <xf numFmtId="177"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73" fontId="58" fillId="0" borderId="38" applyNumberFormat="0" applyFill="0" applyAlignment="0" applyProtection="0"/>
    <xf numFmtId="173" fontId="58" fillId="0" borderId="38" applyNumberFormat="0" applyFill="0" applyAlignment="0" applyProtection="0"/>
    <xf numFmtId="174"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3" fontId="58" fillId="0" borderId="38" applyNumberFormat="0" applyFill="0" applyAlignment="0" applyProtection="0"/>
    <xf numFmtId="174" fontId="58" fillId="0" borderId="38" applyNumberFormat="0" applyFill="0" applyAlignment="0" applyProtection="0"/>
    <xf numFmtId="173" fontId="58" fillId="0" borderId="38" applyNumberFormat="0" applyFill="0" applyAlignment="0" applyProtection="0"/>
    <xf numFmtId="173" fontId="58" fillId="0" borderId="38" applyNumberFormat="0" applyFill="0" applyAlignment="0" applyProtection="0"/>
    <xf numFmtId="174" fontId="58" fillId="0" borderId="38" applyNumberFormat="0" applyFill="0" applyAlignment="0" applyProtection="0"/>
    <xf numFmtId="173" fontId="58" fillId="0" borderId="38" applyNumberFormat="0" applyFill="0" applyAlignment="0" applyProtection="0"/>
    <xf numFmtId="173" fontId="58" fillId="0" borderId="38" applyNumberFormat="0" applyFill="0" applyAlignment="0" applyProtection="0"/>
    <xf numFmtId="174" fontId="58" fillId="0" borderId="38" applyNumberFormat="0" applyFill="0" applyAlignment="0" applyProtection="0"/>
    <xf numFmtId="173" fontId="58" fillId="0" borderId="38" applyNumberFormat="0" applyFill="0" applyAlignment="0" applyProtection="0"/>
    <xf numFmtId="173" fontId="58" fillId="0" borderId="38" applyNumberFormat="0" applyFill="0" applyAlignment="0" applyProtection="0"/>
    <xf numFmtId="174" fontId="58" fillId="0" borderId="38" applyNumberFormat="0" applyFill="0" applyAlignment="0" applyProtection="0"/>
    <xf numFmtId="173" fontId="58" fillId="0" borderId="38" applyNumberFormat="0" applyFill="0" applyAlignment="0" applyProtection="0"/>
    <xf numFmtId="0" fontId="56" fillId="0" borderId="38" applyNumberFormat="0" applyFill="0" applyAlignment="0" applyProtection="0"/>
    <xf numFmtId="173" fontId="2" fillId="0" borderId="0">
      <alignment horizontal="center"/>
    </xf>
    <xf numFmtId="0" fontId="2" fillId="0" borderId="0">
      <alignment horizontal="center"/>
    </xf>
    <xf numFmtId="173" fontId="2" fillId="0" borderId="0">
      <alignment horizontal="center"/>
    </xf>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3" fontId="61" fillId="72" borderId="0" applyNumberFormat="0" applyBorder="0" applyAlignment="0" applyProtection="0"/>
    <xf numFmtId="173" fontId="61" fillId="72" borderId="0" applyNumberFormat="0" applyBorder="0" applyAlignment="0" applyProtection="0"/>
    <xf numFmtId="174"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3" fontId="61" fillId="72" borderId="0" applyNumberFormat="0" applyBorder="0" applyAlignment="0" applyProtection="0"/>
    <xf numFmtId="174" fontId="61" fillId="72" borderId="0" applyNumberFormat="0" applyBorder="0" applyAlignment="0" applyProtection="0"/>
    <xf numFmtId="173" fontId="61" fillId="72" borderId="0" applyNumberFormat="0" applyBorder="0" applyAlignment="0" applyProtection="0"/>
    <xf numFmtId="173" fontId="61" fillId="72" borderId="0" applyNumberFormat="0" applyBorder="0" applyAlignment="0" applyProtection="0"/>
    <xf numFmtId="174" fontId="61" fillId="72" borderId="0" applyNumberFormat="0" applyBorder="0" applyAlignment="0" applyProtection="0"/>
    <xf numFmtId="173" fontId="61" fillId="72" borderId="0" applyNumberFormat="0" applyBorder="0" applyAlignment="0" applyProtection="0"/>
    <xf numFmtId="173" fontId="61" fillId="72" borderId="0" applyNumberFormat="0" applyBorder="0" applyAlignment="0" applyProtection="0"/>
    <xf numFmtId="174" fontId="61" fillId="72" borderId="0" applyNumberFormat="0" applyBorder="0" applyAlignment="0" applyProtection="0"/>
    <xf numFmtId="173" fontId="61" fillId="72" borderId="0" applyNumberFormat="0" applyBorder="0" applyAlignment="0" applyProtection="0"/>
    <xf numFmtId="173" fontId="61" fillId="72" borderId="0" applyNumberFormat="0" applyBorder="0" applyAlignment="0" applyProtection="0"/>
    <xf numFmtId="174" fontId="61" fillId="72" borderId="0" applyNumberFormat="0" applyBorder="0" applyAlignment="0" applyProtection="0"/>
    <xf numFmtId="173" fontId="61" fillId="72" borderId="0" applyNumberFormat="0" applyBorder="0" applyAlignment="0" applyProtection="0"/>
    <xf numFmtId="0" fontId="59" fillId="72" borderId="0" applyNumberFormat="0" applyBorder="0" applyAlignment="0" applyProtection="0"/>
    <xf numFmtId="1" fontId="62" fillId="0" borderId="0" applyProtection="0"/>
    <xf numFmtId="173" fontId="13" fillId="0" borderId="39"/>
    <xf numFmtId="174" fontId="13" fillId="0" borderId="39"/>
    <xf numFmtId="173"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63" fillId="0" borderId="0"/>
    <xf numFmtId="186" fontId="2" fillId="0" borderId="0"/>
    <xf numFmtId="184" fontId="15" fillId="0" borderId="0"/>
    <xf numFmtId="0" fontId="6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64" fillId="0" borderId="0"/>
    <xf numFmtId="0" fontId="64" fillId="0" borderId="0"/>
    <xf numFmtId="0" fontId="63" fillId="0" borderId="0"/>
    <xf numFmtId="184" fontId="15" fillId="0" borderId="0"/>
    <xf numFmtId="184" fontId="2" fillId="0" borderId="0"/>
    <xf numFmtId="184" fontId="2" fillId="0" borderId="0"/>
    <xf numFmtId="0" fontId="2" fillId="0" borderId="0"/>
    <xf numFmtId="0" fontId="2" fillId="0" borderId="0"/>
    <xf numFmtId="184"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0" fontId="2"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2" fillId="0" borderId="0"/>
    <xf numFmtId="0" fontId="2" fillId="0" borderId="0"/>
    <xf numFmtId="184" fontId="15" fillId="0" borderId="0"/>
    <xf numFmtId="0" fontId="2" fillId="0" borderId="0"/>
    <xf numFmtId="0" fontId="2"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0" fontId="2" fillId="0" borderId="0"/>
    <xf numFmtId="173" fontId="2"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73" fontId="2" fillId="0" borderId="0"/>
    <xf numFmtId="184" fontId="1" fillId="0" borderId="0"/>
    <xf numFmtId="184" fontId="1" fillId="0" borderId="0"/>
    <xf numFmtId="184" fontId="1" fillId="0" borderId="0"/>
    <xf numFmtId="184"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5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4" fontId="1" fillId="0" borderId="0"/>
    <xf numFmtId="184" fontId="1" fillId="0" borderId="0"/>
    <xf numFmtId="184" fontId="1" fillId="0" borderId="0"/>
    <xf numFmtId="184" fontId="1" fillId="0" borderId="0"/>
    <xf numFmtId="173" fontId="2" fillId="0" borderId="0"/>
    <xf numFmtId="184" fontId="2" fillId="0" borderId="0"/>
    <xf numFmtId="184" fontId="2" fillId="0" borderId="0"/>
    <xf numFmtId="173" fontId="2" fillId="0" borderId="0"/>
    <xf numFmtId="184" fontId="2" fillId="0" borderId="0"/>
    <xf numFmtId="184" fontId="2" fillId="0" borderId="0"/>
    <xf numFmtId="184" fontId="2"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2" fillId="0" borderId="0"/>
    <xf numFmtId="184" fontId="1"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2" fillId="0" borderId="0"/>
    <xf numFmtId="184"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73"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xf numFmtId="0" fontId="2" fillId="0" borderId="0"/>
    <xf numFmtId="0" fontId="1" fillId="0" borderId="0"/>
    <xf numFmtId="0" fontId="1" fillId="0" borderId="0"/>
    <xf numFmtId="0" fontId="1" fillId="0" borderId="0"/>
    <xf numFmtId="0" fontId="1"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8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3" fontId="15" fillId="0" borderId="0"/>
    <xf numFmtId="0" fontId="15" fillId="0" borderId="0"/>
    <xf numFmtId="173"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5" fillId="0" borderId="0"/>
    <xf numFmtId="173" fontId="15" fillId="0" borderId="0"/>
    <xf numFmtId="0" fontId="15" fillId="0" borderId="0"/>
    <xf numFmtId="0" fontId="15" fillId="0" borderId="0"/>
    <xf numFmtId="0" fontId="2" fillId="0" borderId="0"/>
    <xf numFmtId="18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4"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73" fontId="14" fillId="0" borderId="0"/>
    <xf numFmtId="184" fontId="15" fillId="0" borderId="0"/>
    <xf numFmtId="184" fontId="15" fillId="0" borderId="0"/>
    <xf numFmtId="0" fontId="2"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15"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5" fillId="0" borderId="0"/>
    <xf numFmtId="184" fontId="15" fillId="0" borderId="0"/>
    <xf numFmtId="184" fontId="15" fillId="0" borderId="0"/>
    <xf numFmtId="184" fontId="15" fillId="0" borderId="0"/>
    <xf numFmtId="184"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5" fillId="0" borderId="0"/>
    <xf numFmtId="184"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5"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0"/>
    <xf numFmtId="0" fontId="15" fillId="0" borderId="0"/>
    <xf numFmtId="0" fontId="2" fillId="0" borderId="0"/>
    <xf numFmtId="0" fontId="14" fillId="0" borderId="0"/>
    <xf numFmtId="173" fontId="12" fillId="0" borderId="0"/>
    <xf numFmtId="0" fontId="2" fillId="0" borderId="0"/>
    <xf numFmtId="0" fontId="1" fillId="0" borderId="0"/>
    <xf numFmtId="0" fontId="1" fillId="0" borderId="0"/>
    <xf numFmtId="184"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4" fontId="2" fillId="0" borderId="0"/>
    <xf numFmtId="0" fontId="15" fillId="0" borderId="0"/>
    <xf numFmtId="0" fontId="15" fillId="0" borderId="0"/>
    <xf numFmtId="173" fontId="12" fillId="0" borderId="0"/>
    <xf numFmtId="0" fontId="52" fillId="0" borderId="0"/>
    <xf numFmtId="0" fontId="2" fillId="0" borderId="0"/>
    <xf numFmtId="173" fontId="12" fillId="0" borderId="0"/>
    <xf numFmtId="0" fontId="1" fillId="0" borderId="0"/>
    <xf numFmtId="18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3" fontId="12" fillId="0" borderId="0"/>
    <xf numFmtId="173" fontId="12" fillId="0" borderId="0"/>
    <xf numFmtId="0" fontId="1" fillId="0" borderId="0"/>
    <xf numFmtId="184" fontId="15" fillId="0" borderId="0"/>
    <xf numFmtId="184" fontId="15" fillId="0" borderId="0"/>
    <xf numFmtId="184" fontId="2" fillId="0" borderId="0"/>
    <xf numFmtId="0" fontId="2" fillId="0" borderId="0"/>
    <xf numFmtId="184" fontId="2" fillId="0" borderId="0"/>
    <xf numFmtId="0" fontId="2" fillId="0" borderId="0"/>
    <xf numFmtId="184"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3" fontId="12" fillId="0" borderId="0"/>
    <xf numFmtId="173" fontId="12" fillId="0" borderId="0"/>
    <xf numFmtId="0" fontId="1" fillId="0" borderId="0"/>
    <xf numFmtId="184" fontId="15" fillId="0" borderId="0"/>
    <xf numFmtId="184"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17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5" fillId="0" borderId="0"/>
    <xf numFmtId="184"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4" fontId="15" fillId="0" borderId="0"/>
    <xf numFmtId="0" fontId="6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63" fillId="0" borderId="0"/>
    <xf numFmtId="184" fontId="2"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2"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4" fontId="1" fillId="0" borderId="0"/>
    <xf numFmtId="184" fontId="1" fillId="0" borderId="0"/>
    <xf numFmtId="184" fontId="1" fillId="0" borderId="0"/>
    <xf numFmtId="184" fontId="1" fillId="0" borderId="0"/>
    <xf numFmtId="0" fontId="2" fillId="0" borderId="0"/>
    <xf numFmtId="0" fontId="2"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4" fontId="13" fillId="0" borderId="0"/>
    <xf numFmtId="0" fontId="5"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4" fontId="5" fillId="0" borderId="0"/>
    <xf numFmtId="0" fontId="13" fillId="0" borderId="0"/>
    <xf numFmtId="184"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4" fontId="13" fillId="0" borderId="0"/>
    <xf numFmtId="184" fontId="5"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6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3" fontId="13" fillId="0" borderId="0"/>
    <xf numFmtId="0" fontId="63" fillId="0" borderId="0"/>
    <xf numFmtId="17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3" fontId="5" fillId="0" borderId="0"/>
    <xf numFmtId="0" fontId="63" fillId="0" borderId="0"/>
    <xf numFmtId="173"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4"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4"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184" fontId="5" fillId="0" borderId="0"/>
    <xf numFmtId="184" fontId="5" fillId="0" borderId="0"/>
    <xf numFmtId="184" fontId="5" fillId="0" borderId="0"/>
    <xf numFmtId="184" fontId="5" fillId="0" borderId="0"/>
    <xf numFmtId="184" fontId="5" fillId="0" borderId="0"/>
    <xf numFmtId="0" fontId="1" fillId="0" borderId="0"/>
    <xf numFmtId="184" fontId="13"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3" fillId="0" borderId="0"/>
    <xf numFmtId="184" fontId="13" fillId="0" borderId="0"/>
    <xf numFmtId="184" fontId="13" fillId="0" borderId="0"/>
    <xf numFmtId="184"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87"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2" fillId="0" borderId="0"/>
    <xf numFmtId="184" fontId="1" fillId="0" borderId="0"/>
    <xf numFmtId="184" fontId="1" fillId="0" borderId="0"/>
    <xf numFmtId="184" fontId="1" fillId="0" borderId="0"/>
    <xf numFmtId="184" fontId="1" fillId="0" borderId="0"/>
    <xf numFmtId="184" fontId="2" fillId="0" borderId="0"/>
    <xf numFmtId="184" fontId="2" fillId="0" borderId="0"/>
    <xf numFmtId="184" fontId="2" fillId="0" borderId="0"/>
    <xf numFmtId="184" fontId="2" fillId="0" borderId="0"/>
    <xf numFmtId="173"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3" fontId="31" fillId="0" borderId="0"/>
    <xf numFmtId="0" fontId="2" fillId="0" borderId="0"/>
    <xf numFmtId="0" fontId="63" fillId="0" borderId="0"/>
    <xf numFmtId="173" fontId="31" fillId="0" borderId="0"/>
    <xf numFmtId="0"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6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2"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84" fontId="2"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63"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4" fontId="1" fillId="0" borderId="0"/>
    <xf numFmtId="184" fontId="1" fillId="0" borderId="0"/>
    <xf numFmtId="184" fontId="1" fillId="0" borderId="0"/>
    <xf numFmtId="184" fontId="1" fillId="0" borderId="0"/>
    <xf numFmtId="0" fontId="2"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63" fillId="0" borderId="0"/>
    <xf numFmtId="0" fontId="2" fillId="0" borderId="0"/>
    <xf numFmtId="0" fontId="6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4"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4" fontId="2" fillId="0" borderId="0"/>
    <xf numFmtId="0" fontId="2" fillId="0" borderId="0"/>
    <xf numFmtId="0" fontId="2" fillId="0" borderId="0"/>
    <xf numFmtId="184"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3"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4"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3"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3"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3"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2" fillId="0" borderId="0"/>
    <xf numFmtId="0" fontId="2"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3"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73"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4"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74" fontId="2" fillId="0" borderId="0"/>
    <xf numFmtId="0" fontId="2" fillId="73" borderId="40" applyNumberFormat="0" applyFont="0" applyAlignment="0" applyProtection="0"/>
    <xf numFmtId="173" fontId="2" fillId="0" borderId="0"/>
    <xf numFmtId="0" fontId="2" fillId="73" borderId="40" applyNumberFormat="0" applyFont="0" applyAlignment="0" applyProtection="0"/>
    <xf numFmtId="173" fontId="2" fillId="0" borderId="0"/>
    <xf numFmtId="0" fontId="2" fillId="73" borderId="40" applyNumberFormat="0" applyFont="0" applyAlignment="0" applyProtection="0"/>
    <xf numFmtId="0" fontId="2" fillId="73" borderId="40" applyNumberFormat="0" applyFont="0" applyAlignment="0" applyProtection="0"/>
    <xf numFmtId="174" fontId="2" fillId="0" borderId="0"/>
    <xf numFmtId="173" fontId="2" fillId="0" borderId="0"/>
    <xf numFmtId="0" fontId="2" fillId="73" borderId="40" applyNumberFormat="0" applyFont="0" applyAlignment="0" applyProtection="0"/>
    <xf numFmtId="173" fontId="2" fillId="0" borderId="0"/>
    <xf numFmtId="0" fontId="2" fillId="73" borderId="40" applyNumberFormat="0" applyFont="0" applyAlignment="0" applyProtection="0"/>
    <xf numFmtId="0" fontId="2" fillId="73" borderId="40" applyNumberFormat="0" applyFont="0" applyAlignment="0" applyProtection="0"/>
    <xf numFmtId="174" fontId="2" fillId="0" borderId="0"/>
    <xf numFmtId="0" fontId="2" fillId="73" borderId="40" applyNumberFormat="0" applyFont="0" applyAlignment="0" applyProtection="0"/>
    <xf numFmtId="173" fontId="2" fillId="0" borderId="0"/>
    <xf numFmtId="0" fontId="2" fillId="73" borderId="40" applyNumberFormat="0" applyFont="0" applyAlignment="0" applyProtection="0"/>
    <xf numFmtId="173" fontId="2" fillId="0" borderId="0"/>
    <xf numFmtId="0" fontId="2" fillId="73" borderId="40" applyNumberFormat="0" applyFont="0" applyAlignment="0" applyProtection="0"/>
    <xf numFmtId="0" fontId="2" fillId="73" borderId="40" applyNumberFormat="0" applyFont="0" applyAlignment="0" applyProtection="0"/>
    <xf numFmtId="174" fontId="2" fillId="0" borderId="0"/>
    <xf numFmtId="173" fontId="2" fillId="0" borderId="0"/>
    <xf numFmtId="173"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8" fontId="2" fillId="0" borderId="0" applyFont="0" applyFill="0" applyBorder="0" applyAlignment="0" applyProtection="0"/>
    <xf numFmtId="189" fontId="2" fillId="0" borderId="0" applyFont="0" applyFill="0" applyBorder="0" applyAlignment="0" applyProtection="0"/>
    <xf numFmtId="190" fontId="68" fillId="0" borderId="0">
      <alignment horizontal="left"/>
    </xf>
    <xf numFmtId="0" fontId="2" fillId="0" borderId="0"/>
    <xf numFmtId="0" fontId="2" fillId="0" borderId="0"/>
    <xf numFmtId="173" fontId="2" fillId="0" borderId="0"/>
    <xf numFmtId="3" fontId="2" fillId="74" borderId="2" applyFont="0">
      <alignment horizontal="right" vertical="center"/>
      <protection locked="0"/>
    </xf>
    <xf numFmtId="173" fontId="69" fillId="0" borderId="0"/>
    <xf numFmtId="0" fontId="69" fillId="0" borderId="0"/>
    <xf numFmtId="173"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4"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174" fontId="72" fillId="63" borderId="41" applyNumberFormat="0" applyAlignment="0" applyProtection="0"/>
    <xf numFmtId="173" fontId="72" fillId="63" borderId="41" applyNumberFormat="0" applyAlignment="0" applyProtection="0"/>
    <xf numFmtId="173" fontId="72" fillId="63" borderId="41" applyNumberFormat="0" applyAlignment="0" applyProtection="0"/>
    <xf numFmtId="174" fontId="72" fillId="63" borderId="41" applyNumberFormat="0" applyAlignment="0" applyProtection="0"/>
    <xf numFmtId="173" fontId="72" fillId="63" borderId="41" applyNumberFormat="0" applyAlignment="0" applyProtection="0"/>
    <xf numFmtId="173" fontId="72" fillId="63" borderId="41" applyNumberFormat="0" applyAlignment="0" applyProtection="0"/>
    <xf numFmtId="174" fontId="72" fillId="63" borderId="41" applyNumberFormat="0" applyAlignment="0" applyProtection="0"/>
    <xf numFmtId="173" fontId="72" fillId="63" borderId="41" applyNumberFormat="0" applyAlignment="0" applyProtection="0"/>
    <xf numFmtId="173" fontId="72" fillId="63" borderId="41" applyNumberFormat="0" applyAlignment="0" applyProtection="0"/>
    <xf numFmtId="174" fontId="72"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12" fillId="0" borderId="0"/>
    <xf numFmtId="180" fontId="24" fillId="0" borderId="0" applyFont="0" applyFill="0" applyBorder="0" applyAlignment="0" applyProtection="0"/>
    <xf numFmtId="191"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4" fillId="0" borderId="0" applyFill="0" applyBorder="0" applyAlignment="0"/>
    <xf numFmtId="177" fontId="24" fillId="0" borderId="0" applyFill="0" applyBorder="0" applyAlignment="0"/>
    <xf numFmtId="176" fontId="24" fillId="0" borderId="0" applyFill="0" applyBorder="0" applyAlignment="0"/>
    <xf numFmtId="181" fontId="24" fillId="0" borderId="0" applyFill="0" applyBorder="0" applyAlignment="0"/>
    <xf numFmtId="177" fontId="24" fillId="0" borderId="0" applyFill="0" applyBorder="0" applyAlignment="0"/>
    <xf numFmtId="173" fontId="2" fillId="0" borderId="0"/>
    <xf numFmtId="0" fontId="2" fillId="0" borderId="0"/>
    <xf numFmtId="173" fontId="2" fillId="0" borderId="0"/>
    <xf numFmtId="192"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3" fontId="2" fillId="69" borderId="2" applyFont="0">
      <alignment horizontal="right" vertical="center"/>
    </xf>
    <xf numFmtId="0" fontId="75" fillId="0" borderId="0"/>
    <xf numFmtId="0" fontId="12" fillId="0" borderId="0"/>
    <xf numFmtId="0" fontId="76" fillId="0" borderId="0"/>
    <xf numFmtId="0" fontId="76" fillId="0" borderId="0"/>
    <xf numFmtId="173" fontId="12" fillId="0" borderId="0"/>
    <xf numFmtId="173"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4" fontId="24" fillId="0" borderId="0" applyFill="0" applyBorder="0" applyAlignment="0"/>
    <xf numFmtId="195" fontId="24" fillId="0" borderId="0" applyFill="0" applyBorder="0" applyAlignment="0"/>
    <xf numFmtId="0" fontId="79" fillId="0" borderId="0">
      <alignment horizontal="center" vertical="top"/>
    </xf>
    <xf numFmtId="0" fontId="80" fillId="0" borderId="0" applyNumberFormat="0" applyFill="0" applyBorder="0" applyAlignment="0" applyProtection="0"/>
    <xf numFmtId="174" fontId="80" fillId="0" borderId="0" applyNumberFormat="0" applyFill="0" applyBorder="0" applyAlignment="0" applyProtection="0"/>
    <xf numFmtId="0"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4"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4"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4"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4" fontId="80"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4"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174" fontId="81" fillId="0" borderId="42" applyNumberFormat="0" applyFill="0" applyAlignment="0" applyProtection="0"/>
    <xf numFmtId="173" fontId="81" fillId="0" borderId="42" applyNumberFormat="0" applyFill="0" applyAlignment="0" applyProtection="0"/>
    <xf numFmtId="173" fontId="81" fillId="0" borderId="42" applyNumberFormat="0" applyFill="0" applyAlignment="0" applyProtection="0"/>
    <xf numFmtId="174" fontId="81" fillId="0" borderId="42" applyNumberFormat="0" applyFill="0" applyAlignment="0" applyProtection="0"/>
    <xf numFmtId="173" fontId="81" fillId="0" borderId="42" applyNumberFormat="0" applyFill="0" applyAlignment="0" applyProtection="0"/>
    <xf numFmtId="173" fontId="81" fillId="0" borderId="42" applyNumberFormat="0" applyFill="0" applyAlignment="0" applyProtection="0"/>
    <xf numFmtId="174" fontId="81" fillId="0" borderId="42" applyNumberFormat="0" applyFill="0" applyAlignment="0" applyProtection="0"/>
    <xf numFmtId="173" fontId="81" fillId="0" borderId="42" applyNumberFormat="0" applyFill="0" applyAlignment="0" applyProtection="0"/>
    <xf numFmtId="173" fontId="81" fillId="0" borderId="42" applyNumberFormat="0" applyFill="0" applyAlignment="0" applyProtection="0"/>
    <xf numFmtId="174" fontId="81"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12" fillId="0" borderId="43"/>
    <xf numFmtId="190" fontId="68" fillId="0" borderId="0">
      <alignment horizontal="left"/>
    </xf>
    <xf numFmtId="0" fontId="2" fillId="0" borderId="0"/>
    <xf numFmtId="0" fontId="2" fillId="0" borderId="0"/>
    <xf numFmtId="173" fontId="2" fillId="0" borderId="0"/>
    <xf numFmtId="173" fontId="2" fillId="0" borderId="0">
      <alignment horizontal="center" textRotation="90"/>
    </xf>
    <xf numFmtId="0" fontId="2" fillId="0" borderId="0">
      <alignment horizontal="center" textRotation="90"/>
    </xf>
    <xf numFmtId="173" fontId="2" fillId="0" borderId="0">
      <alignment horizontal="center" textRotation="90"/>
    </xf>
    <xf numFmtId="196" fontId="13" fillId="0" borderId="0" applyFont="0" applyFill="0" applyBorder="0" applyAlignment="0" applyProtection="0"/>
    <xf numFmtId="197"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3" fontId="83" fillId="0" borderId="0" applyNumberFormat="0" applyFill="0" applyBorder="0" applyAlignment="0" applyProtection="0"/>
    <xf numFmtId="173" fontId="83" fillId="0" borderId="0" applyNumberFormat="0" applyFill="0" applyBorder="0" applyAlignment="0" applyProtection="0"/>
    <xf numFmtId="174"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3" fontId="83" fillId="0" borderId="0" applyNumberFormat="0" applyFill="0" applyBorder="0" applyAlignment="0" applyProtection="0"/>
    <xf numFmtId="174" fontId="83" fillId="0" borderId="0" applyNumberFormat="0" applyFill="0" applyBorder="0" applyAlignment="0" applyProtection="0"/>
    <xf numFmtId="173" fontId="83" fillId="0" borderId="0" applyNumberFormat="0" applyFill="0" applyBorder="0" applyAlignment="0" applyProtection="0"/>
    <xf numFmtId="173" fontId="83" fillId="0" borderId="0" applyNumberFormat="0" applyFill="0" applyBorder="0" applyAlignment="0" applyProtection="0"/>
    <xf numFmtId="174" fontId="83" fillId="0" borderId="0" applyNumberFormat="0" applyFill="0" applyBorder="0" applyAlignment="0" applyProtection="0"/>
    <xf numFmtId="173" fontId="83" fillId="0" borderId="0" applyNumberFormat="0" applyFill="0" applyBorder="0" applyAlignment="0" applyProtection="0"/>
    <xf numFmtId="173" fontId="83" fillId="0" borderId="0" applyNumberFormat="0" applyFill="0" applyBorder="0" applyAlignment="0" applyProtection="0"/>
    <xf numFmtId="174" fontId="83" fillId="0" borderId="0" applyNumberFormat="0" applyFill="0" applyBorder="0" applyAlignment="0" applyProtection="0"/>
    <xf numFmtId="173" fontId="83" fillId="0" borderId="0" applyNumberFormat="0" applyFill="0" applyBorder="0" applyAlignment="0" applyProtection="0"/>
    <xf numFmtId="173" fontId="83" fillId="0" borderId="0" applyNumberFormat="0" applyFill="0" applyBorder="0" applyAlignment="0" applyProtection="0"/>
    <xf numFmtId="174" fontId="83" fillId="0" borderId="0" applyNumberFormat="0" applyFill="0" applyBorder="0" applyAlignment="0" applyProtection="0"/>
    <xf numFmtId="173"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6" fontId="85" fillId="0" borderId="0" applyFont="0" applyFill="0" applyBorder="0" applyAlignment="0" applyProtection="0"/>
    <xf numFmtId="168"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7" fontId="85" fillId="0" borderId="0" applyFont="0" applyFill="0" applyBorder="0" applyAlignment="0" applyProtection="0"/>
    <xf numFmtId="169" fontId="85" fillId="0" borderId="0" applyFont="0" applyFill="0" applyBorder="0" applyAlignment="0" applyProtection="0"/>
    <xf numFmtId="0" fontId="2" fillId="0" borderId="0"/>
    <xf numFmtId="164" fontId="1" fillId="0" borderId="0" applyFont="0" applyFill="0" applyBorder="0" applyAlignment="0" applyProtection="0"/>
    <xf numFmtId="168" fontId="2" fillId="0" borderId="0" quotePrefix="1">
      <protection locked="0"/>
    </xf>
  </cellStyleXfs>
  <cellXfs count="299">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8" fontId="3" fillId="0" borderId="2" xfId="0" applyNumberFormat="1" applyFont="1" applyBorder="1" applyAlignment="1" applyProtection="1">
      <alignment horizontal="center" vertical="center"/>
      <protection locked="0"/>
    </xf>
    <xf numFmtId="198" fontId="3" fillId="0" borderId="2" xfId="0" applyNumberFormat="1" applyFont="1" applyBorder="1" applyProtection="1">
      <protection locked="0"/>
    </xf>
    <xf numFmtId="198" fontId="3" fillId="0" borderId="15" xfId="0" applyNumberFormat="1" applyFont="1" applyBorder="1" applyProtection="1">
      <protection locked="0"/>
    </xf>
    <xf numFmtId="198" fontId="3" fillId="0" borderId="18" xfId="0" applyNumberFormat="1" applyFont="1" applyBorder="1" applyProtection="1">
      <protection locked="0"/>
    </xf>
    <xf numFmtId="198" fontId="3" fillId="0" borderId="19" xfId="0" applyNumberFormat="1" applyFont="1" applyBorder="1" applyProtection="1">
      <protection locked="0"/>
    </xf>
    <xf numFmtId="198" fontId="3" fillId="35" borderId="18" xfId="0" applyNumberFormat="1" applyFont="1" applyFill="1" applyBorder="1"/>
    <xf numFmtId="198" fontId="3" fillId="35" borderId="19" xfId="0" applyNumberFormat="1" applyFont="1" applyFill="1" applyBorder="1"/>
    <xf numFmtId="198" fontId="10" fillId="35" borderId="2" xfId="0" applyNumberFormat="1" applyFont="1" applyFill="1" applyBorder="1" applyAlignment="1">
      <alignment vertical="center" wrapText="1"/>
    </xf>
    <xf numFmtId="198" fontId="10" fillId="35" borderId="15" xfId="0" applyNumberFormat="1" applyFont="1" applyFill="1" applyBorder="1" applyAlignment="1">
      <alignment vertical="center" wrapText="1"/>
    </xf>
    <xf numFmtId="198" fontId="10" fillId="35" borderId="2" xfId="0" applyNumberFormat="1" applyFont="1" applyFill="1" applyBorder="1" applyAlignment="1">
      <alignment horizontal="right" vertical="center" wrapText="1"/>
    </xf>
    <xf numFmtId="198" fontId="10" fillId="35" borderId="18" xfId="0" applyNumberFormat="1" applyFont="1" applyFill="1" applyBorder="1" applyAlignment="1">
      <alignment horizontal="right" vertical="center" wrapText="1"/>
    </xf>
    <xf numFmtId="198" fontId="10" fillId="0" borderId="2" xfId="0" applyNumberFormat="1" applyFont="1" applyBorder="1" applyAlignment="1" applyProtection="1">
      <alignment vertical="center" wrapText="1"/>
      <protection locked="0"/>
    </xf>
    <xf numFmtId="198" fontId="10" fillId="0" borderId="15" xfId="0" applyNumberFormat="1" applyFont="1" applyBorder="1" applyAlignment="1" applyProtection="1">
      <alignment vertical="center" wrapText="1"/>
      <protection locked="0"/>
    </xf>
    <xf numFmtId="198" fontId="10" fillId="0" borderId="2" xfId="0" applyNumberFormat="1" applyFont="1" applyBorder="1" applyAlignment="1" applyProtection="1">
      <alignment horizontal="center" vertical="center" wrapText="1"/>
      <protection locked="0"/>
    </xf>
    <xf numFmtId="198" fontId="3" fillId="35" borderId="2" xfId="0" applyNumberFormat="1" applyFont="1" applyFill="1" applyBorder="1"/>
    <xf numFmtId="198" fontId="3" fillId="0" borderId="1" xfId="0" applyNumberFormat="1" applyFont="1" applyBorder="1" applyProtection="1">
      <protection locked="0"/>
    </xf>
    <xf numFmtId="198" fontId="3" fillId="0" borderId="53" xfId="0" applyNumberFormat="1" applyFont="1" applyBorder="1" applyProtection="1">
      <protection locked="0"/>
    </xf>
    <xf numFmtId="198" fontId="10" fillId="35" borderId="8" xfId="0" applyNumberFormat="1" applyFont="1" applyFill="1" applyBorder="1" applyAlignment="1">
      <alignment horizontal="right" vertical="center" wrapText="1"/>
    </xf>
    <xf numFmtId="198" fontId="10" fillId="35" borderId="18" xfId="0" applyNumberFormat="1" applyFont="1" applyFill="1" applyBorder="1" applyAlignment="1">
      <alignment vertical="center" wrapText="1"/>
    </xf>
    <xf numFmtId="198" fontId="10" fillId="35" borderId="19" xfId="0" applyNumberFormat="1" applyFont="1" applyFill="1" applyBorder="1" applyAlignment="1">
      <alignment vertical="center" wrapText="1"/>
    </xf>
    <xf numFmtId="198" fontId="9" fillId="0" borderId="8" xfId="0" applyNumberFormat="1" applyFont="1" applyBorder="1" applyAlignment="1" applyProtection="1">
      <alignment horizontal="center" vertical="center" wrapText="1"/>
      <protection locked="0"/>
    </xf>
    <xf numFmtId="198" fontId="9" fillId="0" borderId="2" xfId="0" applyNumberFormat="1" applyFont="1" applyBorder="1" applyAlignment="1" applyProtection="1">
      <alignment horizontal="center" vertical="center" wrapText="1"/>
      <protection locked="0"/>
    </xf>
    <xf numFmtId="198" fontId="9" fillId="0" borderId="15" xfId="0" applyNumberFormat="1" applyFont="1" applyBorder="1" applyAlignment="1" applyProtection="1">
      <alignment horizontal="center" vertical="center" wrapText="1"/>
      <protection locked="0"/>
    </xf>
    <xf numFmtId="198" fontId="3" fillId="35" borderId="2" xfId="0" applyNumberFormat="1" applyFont="1" applyFill="1" applyBorder="1" applyAlignment="1">
      <alignment horizontal="center" vertical="center"/>
    </xf>
    <xf numFmtId="198" fontId="3" fillId="35" borderId="2" xfId="0" applyNumberFormat="1" applyFont="1" applyFill="1" applyBorder="1" applyAlignment="1">
      <alignment horizontal="center" vertical="center" wrapText="1"/>
    </xf>
    <xf numFmtId="198" fontId="3" fillId="35" borderId="15" xfId="0" applyNumberFormat="1" applyFont="1" applyFill="1" applyBorder="1" applyAlignment="1">
      <alignment horizontal="center" vertical="center"/>
    </xf>
    <xf numFmtId="198"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8" fontId="3" fillId="0" borderId="0" xfId="0" applyNumberFormat="1" applyFont="1"/>
    <xf numFmtId="174" fontId="13" fillId="36" borderId="0" xfId="15" applyBorder="1"/>
    <xf numFmtId="174" fontId="13" fillId="36" borderId="49" xfId="15" applyBorder="1"/>
    <xf numFmtId="0" fontId="3" fillId="0" borderId="18" xfId="0" applyFont="1" applyBorder="1" applyAlignment="1">
      <alignment horizontal="right" wrapText="1"/>
    </xf>
    <xf numFmtId="198" fontId="3" fillId="35" borderId="18" xfId="0" applyNumberFormat="1" applyFont="1" applyFill="1" applyBorder="1" applyAlignment="1">
      <alignment horizontal="center" vertical="center"/>
    </xf>
    <xf numFmtId="198" fontId="3" fillId="35" borderId="19" xfId="0" applyNumberFormat="1" applyFont="1" applyFill="1" applyBorder="1" applyAlignment="1">
      <alignment horizontal="center" vertical="center"/>
    </xf>
    <xf numFmtId="199" fontId="6" fillId="0" borderId="0" xfId="20956" applyNumberFormat="1" applyFont="1" applyFill="1" applyBorder="1" applyAlignment="1" applyProtection="1"/>
    <xf numFmtId="0" fontId="3" fillId="0" borderId="2" xfId="0" applyFont="1" applyBorder="1" applyAlignment="1">
      <alignment horizontal="center" vertical="center"/>
    </xf>
    <xf numFmtId="14" fontId="6" fillId="0" borderId="0" xfId="8" applyNumberFormat="1" applyFont="1" applyFill="1" applyBorder="1" applyAlignment="1" applyProtection="1"/>
    <xf numFmtId="0" fontId="3" fillId="0" borderId="2" xfId="0" applyFont="1" applyFill="1" applyBorder="1" applyAlignment="1">
      <alignment horizontal="left" vertical="center"/>
    </xf>
    <xf numFmtId="14" fontId="3" fillId="0" borderId="0" xfId="0" applyNumberFormat="1" applyFont="1" applyBorder="1"/>
    <xf numFmtId="201" fontId="3" fillId="0" borderId="0" xfId="0" applyNumberFormat="1" applyFont="1" applyBorder="1"/>
    <xf numFmtId="202" fontId="3" fillId="0" borderId="0" xfId="0" applyNumberFormat="1" applyFont="1" applyBorder="1"/>
    <xf numFmtId="170" fontId="11" fillId="0" borderId="0" xfId="0" applyNumberFormat="1" applyFont="1"/>
    <xf numFmtId="203" fontId="3" fillId="0" borderId="0" xfId="0" applyNumberFormat="1" applyFont="1" applyBorder="1"/>
    <xf numFmtId="0" fontId="99" fillId="0" borderId="15" xfId="0" applyFont="1" applyFill="1" applyBorder="1" applyAlignment="1">
      <alignment wrapText="1"/>
    </xf>
    <xf numFmtId="0" fontId="11"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199" fontId="99" fillId="0" borderId="2" xfId="20956" applyNumberFormat="1" applyFont="1" applyFill="1" applyBorder="1" applyAlignment="1" applyProtection="1">
      <alignment horizontal="center" vertical="center"/>
      <protection locked="0"/>
    </xf>
    <xf numFmtId="198" fontId="99" fillId="0" borderId="2" xfId="0" applyNumberFormat="1" applyFont="1" applyFill="1" applyBorder="1" applyAlignment="1" applyProtection="1">
      <alignment horizontal="center" vertical="center"/>
      <protection locked="0"/>
    </xf>
    <xf numFmtId="198" fontId="99" fillId="0" borderId="2" xfId="0" applyNumberFormat="1" applyFont="1" applyFill="1" applyBorder="1" applyProtection="1">
      <protection locked="0"/>
    </xf>
    <xf numFmtId="199" fontId="99" fillId="0" borderId="1" xfId="20956" applyNumberFormat="1" applyFont="1" applyFill="1" applyBorder="1" applyAlignment="1" applyProtection="1">
      <alignment horizontal="center" vertical="center"/>
      <protection locked="0"/>
    </xf>
    <xf numFmtId="198" fontId="99" fillId="0" borderId="1" xfId="0" applyNumberFormat="1" applyFont="1" applyFill="1" applyBorder="1" applyAlignment="1" applyProtection="1">
      <alignment horizontal="center" vertical="center"/>
      <protection locked="0"/>
    </xf>
    <xf numFmtId="198" fontId="99" fillId="0" borderId="1" xfId="0" applyNumberFormat="1" applyFont="1" applyFill="1" applyBorder="1" applyProtection="1">
      <protection locked="0"/>
    </xf>
    <xf numFmtId="199" fontId="99" fillId="0" borderId="2" xfId="20956" applyNumberFormat="1" applyFont="1" applyBorder="1" applyAlignment="1" applyProtection="1">
      <alignment horizontal="center"/>
      <protection locked="0"/>
    </xf>
    <xf numFmtId="199" fontId="99" fillId="0" borderId="2" xfId="20956" applyNumberFormat="1" applyFont="1" applyBorder="1" applyProtection="1">
      <protection locked="0"/>
    </xf>
    <xf numFmtId="198" fontId="99" fillId="0" borderId="2" xfId="0" applyNumberFormat="1" applyFont="1" applyBorder="1" applyProtection="1">
      <protection locked="0"/>
    </xf>
    <xf numFmtId="199" fontId="99" fillId="0" borderId="2" xfId="20956" applyNumberFormat="1" applyFont="1" applyFill="1" applyBorder="1" applyAlignment="1" applyProtection="1">
      <alignment horizontal="center"/>
      <protection locked="0"/>
    </xf>
    <xf numFmtId="199" fontId="99" fillId="0" borderId="2" xfId="20956" applyNumberFormat="1" applyFont="1" applyFill="1" applyBorder="1" applyProtection="1">
      <protection locked="0"/>
    </xf>
    <xf numFmtId="199" fontId="3" fillId="0" borderId="2" xfId="20956" applyNumberFormat="1" applyFont="1" applyFill="1" applyBorder="1" applyProtection="1">
      <protection locked="0"/>
    </xf>
    <xf numFmtId="199" fontId="99" fillId="0" borderId="4" xfId="20956" applyNumberFormat="1" applyFont="1" applyFill="1" applyBorder="1" applyAlignment="1" applyProtection="1">
      <alignment horizontal="center"/>
      <protection locked="0"/>
    </xf>
    <xf numFmtId="199" fontId="99" fillId="0" borderId="4" xfId="20956" applyNumberFormat="1" applyFont="1" applyFill="1" applyBorder="1" applyProtection="1">
      <protection locked="0"/>
    </xf>
    <xf numFmtId="198" fontId="99" fillId="0" borderId="4" xfId="0" applyNumberFormat="1" applyFont="1" applyFill="1" applyBorder="1" applyProtection="1">
      <protection locked="0"/>
    </xf>
    <xf numFmtId="0" fontId="99" fillId="0" borderId="0" xfId="0" applyFont="1" applyFill="1"/>
    <xf numFmtId="199" fontId="99" fillId="0" borderId="0" xfId="20956" applyNumberFormat="1" applyFont="1"/>
    <xf numFmtId="0" fontId="99" fillId="0" borderId="0" xfId="0" applyFont="1"/>
    <xf numFmtId="0" fontId="100" fillId="0" borderId="0" xfId="0" applyFont="1"/>
    <xf numFmtId="0" fontId="99" fillId="0" borderId="0" xfId="0" applyFont="1" applyFill="1" applyBorder="1"/>
    <xf numFmtId="199" fontId="99" fillId="0" borderId="0" xfId="20956" applyNumberFormat="1" applyFont="1" applyAlignment="1">
      <alignment horizontal="center" vertical="center" wrapText="1"/>
    </xf>
    <xf numFmtId="0" fontId="99" fillId="0" borderId="0" xfId="0" applyFont="1" applyAlignment="1">
      <alignment wrapText="1"/>
    </xf>
    <xf numFmtId="0" fontId="99" fillId="0" borderId="0" xfId="0" applyFont="1" applyAlignment="1">
      <alignment vertical="center" wrapText="1"/>
    </xf>
    <xf numFmtId="0" fontId="101" fillId="0" borderId="0" xfId="0" applyFont="1" applyFill="1"/>
    <xf numFmtId="0" fontId="99" fillId="0" borderId="11" xfId="0" applyFont="1" applyFill="1" applyBorder="1"/>
    <xf numFmtId="0" fontId="99" fillId="0" borderId="48" xfId="0" applyFont="1" applyFill="1" applyBorder="1" applyAlignment="1">
      <alignment horizontal="center"/>
    </xf>
    <xf numFmtId="199" fontId="99" fillId="0" borderId="48" xfId="20956" applyNumberFormat="1" applyFont="1" applyBorder="1" applyAlignment="1">
      <alignment horizontal="center" wrapText="1"/>
    </xf>
    <xf numFmtId="199" fontId="99" fillId="0" borderId="48" xfId="20956" applyNumberFormat="1" applyFont="1" applyBorder="1" applyAlignment="1">
      <alignment horizontal="center" vertical="center" wrapText="1"/>
    </xf>
    <xf numFmtId="0" fontId="99" fillId="0" borderId="48" xfId="0" applyFont="1" applyBorder="1" applyAlignment="1">
      <alignment horizontal="center"/>
    </xf>
    <xf numFmtId="0" fontId="99" fillId="0" borderId="8" xfId="0" applyFont="1" applyFill="1" applyBorder="1" applyAlignment="1">
      <alignment horizontal="center"/>
    </xf>
    <xf numFmtId="0" fontId="99" fillId="0" borderId="2" xfId="0" applyFont="1" applyFill="1" applyBorder="1" applyAlignment="1">
      <alignment horizontal="center"/>
    </xf>
    <xf numFmtId="0" fontId="99" fillId="0" borderId="15" xfId="0" applyFont="1" applyFill="1" applyBorder="1" applyAlignment="1">
      <alignment horizontal="center"/>
    </xf>
    <xf numFmtId="172" fontId="99" fillId="0" borderId="8" xfId="0" applyNumberFormat="1" applyFont="1" applyFill="1" applyBorder="1" applyAlignment="1">
      <alignment horizontal="center" vertical="center" textRotation="90" wrapText="1"/>
    </xf>
    <xf numFmtId="172" fontId="99" fillId="0" borderId="2" xfId="0" applyNumberFormat="1" applyFont="1" applyFill="1" applyBorder="1" applyAlignment="1">
      <alignment horizontal="center" vertical="center" textRotation="90" wrapText="1"/>
    </xf>
    <xf numFmtId="172" fontId="99" fillId="0" borderId="15" xfId="0" applyNumberFormat="1" applyFont="1" applyFill="1" applyBorder="1" applyAlignment="1">
      <alignment horizontal="center" vertical="center" textRotation="90" wrapText="1"/>
    </xf>
    <xf numFmtId="0" fontId="99" fillId="0" borderId="14" xfId="0" applyFont="1" applyBorder="1" applyProtection="1">
      <protection locked="0"/>
    </xf>
    <xf numFmtId="0" fontId="99" fillId="0" borderId="8" xfId="0" applyFont="1" applyBorder="1" applyAlignment="1" applyProtection="1">
      <alignment wrapText="1"/>
      <protection locked="0"/>
    </xf>
    <xf numFmtId="0" fontId="99" fillId="0" borderId="8" xfId="0" applyFont="1" applyBorder="1" applyAlignment="1" applyProtection="1">
      <alignment vertical="center" wrapText="1"/>
      <protection locked="0"/>
    </xf>
    <xf numFmtId="0" fontId="99" fillId="0" borderId="8" xfId="0" applyFont="1" applyBorder="1" applyProtection="1">
      <protection locked="0"/>
    </xf>
    <xf numFmtId="0" fontId="99" fillId="0" borderId="52" xfId="0" applyFont="1" applyBorder="1" applyProtection="1">
      <protection locked="0"/>
    </xf>
    <xf numFmtId="0" fontId="99" fillId="0" borderId="60" xfId="0" applyFont="1" applyBorder="1" applyAlignment="1" applyProtection="1">
      <alignment wrapText="1"/>
      <protection locked="0"/>
    </xf>
    <xf numFmtId="0" fontId="99" fillId="0" borderId="17" xfId="0" applyFont="1" applyBorder="1"/>
    <xf numFmtId="0" fontId="101" fillId="35" borderId="20" xfId="0" applyFont="1" applyFill="1" applyBorder="1"/>
    <xf numFmtId="199" fontId="101" fillId="35" borderId="18" xfId="20956" applyNumberFormat="1" applyFont="1" applyFill="1" applyBorder="1" applyAlignment="1">
      <alignment horizontal="center" vertical="center"/>
    </xf>
    <xf numFmtId="198" fontId="101" fillId="35" borderId="18" xfId="0" applyNumberFormat="1" applyFont="1" applyFill="1" applyBorder="1" applyAlignment="1">
      <alignment horizontal="center" vertical="center"/>
    </xf>
    <xf numFmtId="198" fontId="101" fillId="35" borderId="19" xfId="0" applyNumberFormat="1" applyFont="1" applyFill="1" applyBorder="1" applyAlignment="1">
      <alignment horizontal="center" vertical="center"/>
    </xf>
    <xf numFmtId="0" fontId="99" fillId="0" borderId="47" xfId="0" applyFont="1" applyBorder="1"/>
    <xf numFmtId="0" fontId="99" fillId="0" borderId="8" xfId="0" applyFont="1" applyFill="1" applyBorder="1" applyAlignment="1">
      <alignment horizontal="center" wrapText="1"/>
    </xf>
    <xf numFmtId="0" fontId="99" fillId="0" borderId="2" xfId="0" applyFont="1" applyFill="1" applyBorder="1" applyAlignment="1">
      <alignment horizontal="center" wrapText="1"/>
    </xf>
    <xf numFmtId="0" fontId="99" fillId="0" borderId="15" xfId="0" applyFont="1" applyFill="1" applyBorder="1" applyAlignment="1">
      <alignment horizontal="center" wrapText="1"/>
    </xf>
    <xf numFmtId="0" fontId="99" fillId="0" borderId="14" xfId="0" applyFont="1" applyBorder="1"/>
    <xf numFmtId="0" fontId="99" fillId="0" borderId="4" xfId="0" applyFont="1" applyBorder="1" applyAlignment="1">
      <alignment horizontal="left" vertical="center"/>
    </xf>
    <xf numFmtId="198" fontId="101" fillId="35" borderId="15" xfId="0" applyNumberFormat="1" applyFont="1" applyFill="1" applyBorder="1" applyAlignment="1">
      <alignment horizontal="center" vertical="center"/>
    </xf>
    <xf numFmtId="164" fontId="99" fillId="0" borderId="0" xfId="0" applyNumberFormat="1" applyFont="1"/>
    <xf numFmtId="0" fontId="99" fillId="0" borderId="2" xfId="0" applyFont="1" applyBorder="1" applyAlignment="1">
      <alignment wrapText="1"/>
    </xf>
    <xf numFmtId="198" fontId="99" fillId="0" borderId="0" xfId="0" applyNumberFormat="1" applyFont="1"/>
    <xf numFmtId="164" fontId="99" fillId="0" borderId="0" xfId="20956" applyFont="1"/>
    <xf numFmtId="0" fontId="101" fillId="35" borderId="18" xfId="0" applyFont="1" applyFill="1" applyBorder="1"/>
    <xf numFmtId="0" fontId="99" fillId="0" borderId="2" xfId="0" applyFont="1" applyFill="1" applyBorder="1" applyAlignment="1">
      <alignment horizontal="center" vertical="center"/>
    </xf>
    <xf numFmtId="0" fontId="99" fillId="0" borderId="15" xfId="0" applyFont="1" applyFill="1" applyBorder="1" applyAlignment="1">
      <alignment horizontal="center" vertical="center"/>
    </xf>
    <xf numFmtId="0" fontId="99" fillId="0" borderId="4" xfId="0" applyFont="1" applyFill="1" applyBorder="1" applyAlignment="1">
      <alignment horizontal="left" vertical="center"/>
    </xf>
    <xf numFmtId="0" fontId="99" fillId="0" borderId="2" xfId="0" applyFont="1" applyBorder="1"/>
    <xf numFmtId="198" fontId="99" fillId="0" borderId="0" xfId="0" applyNumberFormat="1" applyFont="1" applyBorder="1" applyProtection="1">
      <protection locked="0"/>
    </xf>
    <xf numFmtId="198" fontId="10" fillId="0" borderId="15" xfId="0" applyNumberFormat="1" applyFont="1" applyBorder="1" applyAlignment="1" applyProtection="1">
      <alignment horizontal="center" vertical="center" wrapText="1"/>
      <protection locked="0"/>
    </xf>
    <xf numFmtId="198" fontId="10" fillId="35" borderId="15" xfId="0" applyNumberFormat="1" applyFont="1" applyFill="1" applyBorder="1" applyAlignment="1">
      <alignment horizontal="right" vertical="center" wrapText="1"/>
    </xf>
    <xf numFmtId="198" fontId="10" fillId="35" borderId="19" xfId="0" applyNumberFormat="1" applyFont="1" applyFill="1" applyBorder="1" applyAlignment="1">
      <alignment horizontal="right" vertical="center" wrapText="1"/>
    </xf>
    <xf numFmtId="0" fontId="102" fillId="0" borderId="0" xfId="0" applyFont="1" applyAlignment="1">
      <alignment vertical="center"/>
    </xf>
    <xf numFmtId="199" fontId="3" fillId="0" borderId="15" xfId="20956" applyNumberFormat="1" applyFont="1" applyFill="1" applyBorder="1" applyProtection="1">
      <protection locked="0"/>
    </xf>
    <xf numFmtId="199" fontId="3" fillId="0" borderId="18" xfId="20956" applyNumberFormat="1" applyFont="1" applyFill="1" applyBorder="1" applyProtection="1">
      <protection locked="0"/>
    </xf>
    <xf numFmtId="199" fontId="3" fillId="0" borderId="19" xfId="20956" applyNumberFormat="1" applyFont="1" applyFill="1" applyBorder="1" applyProtection="1">
      <protection locked="0"/>
    </xf>
    <xf numFmtId="0" fontId="99" fillId="0" borderId="0" xfId="20955" applyFont="1" applyFill="1" applyBorder="1" applyAlignment="1" applyProtection="1"/>
    <xf numFmtId="0" fontId="3" fillId="0" borderId="4" xfId="0" applyFont="1" applyBorder="1"/>
    <xf numFmtId="199" fontId="99" fillId="0" borderId="4" xfId="20956" applyNumberFormat="1" applyFont="1" applyFill="1" applyBorder="1" applyAlignment="1">
      <alignment vertical="center"/>
    </xf>
    <xf numFmtId="199" fontId="99" fillId="0" borderId="61" xfId="20956" applyNumberFormat="1" applyFont="1" applyFill="1" applyBorder="1" applyAlignment="1">
      <alignment vertical="center"/>
    </xf>
    <xf numFmtId="0" fontId="3" fillId="0" borderId="62" xfId="0" applyFont="1" applyBorder="1"/>
    <xf numFmtId="0" fontId="3" fillId="0" borderId="63" xfId="0" applyFont="1" applyBorder="1"/>
    <xf numFmtId="14" fontId="3" fillId="0" borderId="63" xfId="0" applyNumberFormat="1" applyFont="1" applyBorder="1" applyAlignment="1">
      <alignment horizontal="center"/>
    </xf>
    <xf numFmtId="14" fontId="3" fillId="0" borderId="64" xfId="0" applyNumberFormat="1" applyFont="1" applyBorder="1" applyAlignment="1">
      <alignment horizontal="center"/>
    </xf>
    <xf numFmtId="14" fontId="3" fillId="0" borderId="0" xfId="0" applyNumberFormat="1" applyFont="1" applyFill="1"/>
    <xf numFmtId="14" fontId="3" fillId="0" borderId="0" xfId="0" applyNumberFormat="1" applyFont="1"/>
    <xf numFmtId="0" fontId="99" fillId="0" borderId="14" xfId="0" applyFont="1" applyFill="1" applyBorder="1" applyAlignment="1">
      <alignment horizontal="center"/>
    </xf>
    <xf numFmtId="0" fontId="99" fillId="0" borderId="14" xfId="0" applyFont="1" applyBorder="1" applyAlignment="1">
      <alignment horizontal="center"/>
    </xf>
    <xf numFmtId="200" fontId="99" fillId="0" borderId="21" xfId="0" applyNumberFormat="1" applyFont="1" applyBorder="1" applyAlignment="1">
      <alignment horizontal="center"/>
    </xf>
    <xf numFmtId="0" fontId="99" fillId="0" borderId="21" xfId="0" applyFont="1" applyBorder="1" applyAlignment="1">
      <alignment horizontal="center"/>
    </xf>
    <xf numFmtId="0" fontId="99" fillId="0" borderId="22" xfId="0" applyFont="1" applyBorder="1" applyAlignment="1">
      <alignment horizontal="center"/>
    </xf>
    <xf numFmtId="0" fontId="99" fillId="0" borderId="8" xfId="0" applyFont="1" applyFill="1" applyBorder="1" applyAlignment="1">
      <alignment horizontal="center" vertical="center" wrapText="1"/>
    </xf>
    <xf numFmtId="199" fontId="99" fillId="0" borderId="2" xfId="20956" applyNumberFormat="1" applyFont="1" applyFill="1" applyBorder="1" applyAlignment="1">
      <alignment horizontal="center" vertical="center" wrapText="1"/>
    </xf>
    <xf numFmtId="0" fontId="99" fillId="0" borderId="2" xfId="0" applyFont="1" applyFill="1" applyBorder="1" applyAlignment="1">
      <alignment horizontal="center" vertical="center" wrapText="1"/>
    </xf>
    <xf numFmtId="0" fontId="99" fillId="0" borderId="6" xfId="0" applyFont="1" applyFill="1" applyBorder="1" applyAlignment="1">
      <alignment horizontal="center" vertical="center"/>
    </xf>
    <xf numFmtId="0" fontId="99" fillId="0" borderId="7" xfId="0" applyFont="1" applyFill="1" applyBorder="1" applyAlignment="1">
      <alignment horizontal="center" vertical="center"/>
    </xf>
    <xf numFmtId="0" fontId="99" fillId="0" borderId="16" xfId="0" applyFont="1" applyFill="1" applyBorder="1" applyAlignment="1">
      <alignment horizontal="center" vertical="center"/>
    </xf>
    <xf numFmtId="0" fontId="99" fillId="0" borderId="1"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99" fillId="0" borderId="4" xfId="0" applyFont="1" applyFill="1" applyBorder="1" applyAlignment="1">
      <alignment horizontal="center" vertical="center" wrapText="1"/>
    </xf>
    <xf numFmtId="0" fontId="99" fillId="0" borderId="2" xfId="0" applyFont="1" applyFill="1" applyBorder="1" applyAlignment="1">
      <alignment horizontal="center"/>
    </xf>
    <xf numFmtId="0" fontId="99" fillId="0" borderId="15" xfId="0" applyFont="1" applyFill="1" applyBorder="1" applyAlignment="1">
      <alignment horizontal="center"/>
    </xf>
    <xf numFmtId="0" fontId="99" fillId="0" borderId="6" xfId="0" applyFont="1" applyFill="1" applyBorder="1" applyAlignment="1">
      <alignment horizontal="center" vertical="center" wrapText="1"/>
    </xf>
    <xf numFmtId="0" fontId="99" fillId="0" borderId="7" xfId="0" applyFont="1" applyFill="1" applyBorder="1" applyAlignment="1">
      <alignment horizontal="center" vertical="center" wrapText="1"/>
    </xf>
    <xf numFmtId="0" fontId="99" fillId="0" borderId="1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198" fontId="3" fillId="3" borderId="9" xfId="0" applyNumberFormat="1" applyFont="1" applyFill="1" applyBorder="1" applyAlignment="1">
      <alignment horizontal="center"/>
    </xf>
    <xf numFmtId="198" fontId="3" fillId="3" borderId="24" xfId="0" applyNumberFormat="1" applyFont="1" applyFill="1" applyBorder="1" applyAlignment="1">
      <alignment horizontal="center"/>
    </xf>
    <xf numFmtId="198" fontId="3" fillId="3" borderId="46" xfId="0" applyNumberFormat="1" applyFont="1" applyFill="1" applyBorder="1" applyAlignment="1">
      <alignment horizontal="center"/>
    </xf>
    <xf numFmtId="198" fontId="3" fillId="3" borderId="49" xfId="0" applyNumberFormat="1" applyFont="1" applyFill="1" applyBorder="1" applyAlignment="1">
      <alignment horizontal="center"/>
    </xf>
    <xf numFmtId="198" fontId="3" fillId="3" borderId="44" xfId="0" applyNumberFormat="1" applyFont="1" applyFill="1" applyBorder="1" applyAlignment="1">
      <alignment horizontal="center"/>
    </xf>
    <xf numFmtId="198"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8">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0957"/>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
  <sheetViews>
    <sheetView tabSelected="1" workbookViewId="0">
      <selection activeCell="B22" sqref="B22"/>
    </sheetView>
  </sheetViews>
  <sheetFormatPr defaultRowHeight="15"/>
  <cols>
    <col min="1" max="1" width="9.7109375" style="109" bestFit="1" customWidth="1"/>
    <col min="2" max="2" width="128.7109375" style="82" bestFit="1" customWidth="1"/>
    <col min="3" max="3" width="39.42578125" customWidth="1"/>
  </cols>
  <sheetData>
    <row r="1" spans="1:3" s="1" customFormat="1">
      <c r="A1" s="107" t="s">
        <v>167</v>
      </c>
      <c r="B1" s="83" t="s">
        <v>128</v>
      </c>
      <c r="C1" s="80"/>
    </row>
    <row r="2" spans="1:3" s="84" customFormat="1">
      <c r="A2" s="108">
        <v>20</v>
      </c>
      <c r="B2" s="81" t="s">
        <v>131</v>
      </c>
    </row>
    <row r="3" spans="1:3" s="84" customFormat="1">
      <c r="A3" s="108">
        <v>21</v>
      </c>
      <c r="B3" s="81" t="s">
        <v>91</v>
      </c>
    </row>
    <row r="4" spans="1:3" s="84" customFormat="1">
      <c r="A4" s="108">
        <v>22</v>
      </c>
      <c r="B4" s="86" t="s">
        <v>147</v>
      </c>
    </row>
    <row r="5" spans="1:3" s="84" customFormat="1">
      <c r="A5" s="108">
        <v>23</v>
      </c>
      <c r="B5" s="86" t="s">
        <v>122</v>
      </c>
    </row>
    <row r="6" spans="1:3" s="84" customFormat="1">
      <c r="A6" s="108">
        <v>24</v>
      </c>
      <c r="B6" s="81" t="s">
        <v>145</v>
      </c>
    </row>
    <row r="7" spans="1:3" s="84" customFormat="1">
      <c r="A7" s="108">
        <v>25</v>
      </c>
      <c r="B7" s="85" t="s">
        <v>124</v>
      </c>
    </row>
    <row r="8" spans="1:3" s="84" customFormat="1">
      <c r="A8" s="108">
        <v>26</v>
      </c>
      <c r="B8" s="85" t="s">
        <v>126</v>
      </c>
    </row>
    <row r="9" spans="1:3" s="84" customFormat="1">
      <c r="A9" s="108">
        <v>27</v>
      </c>
      <c r="B9" s="85" t="s">
        <v>125</v>
      </c>
    </row>
    <row r="10" spans="1:3" s="1" customFormat="1">
      <c r="A10" s="110"/>
      <c r="B10" s="82"/>
      <c r="C10" s="80"/>
    </row>
    <row r="11" spans="1:3" s="1" customFormat="1" ht="45">
      <c r="A11" s="110"/>
      <c r="B11" s="90" t="s">
        <v>188</v>
      </c>
      <c r="C11" s="80"/>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5"/>
  <sheetViews>
    <sheetView showGridLines="0" zoomScaleNormal="100" workbookViewId="0">
      <selection activeCell="B11" sqref="B11:C11"/>
    </sheetView>
  </sheetViews>
  <sheetFormatPr defaultColWidth="43.5703125" defaultRowHeight="11.25"/>
  <cols>
    <col min="1" max="1" width="5.28515625" style="104" customWidth="1"/>
    <col min="2" max="2" width="73.85546875" style="105" customWidth="1"/>
    <col min="3" max="3" width="131.42578125" style="106" customWidth="1"/>
    <col min="4" max="5" width="10.28515625" style="102" customWidth="1"/>
    <col min="6" max="16384" width="43.5703125" style="102"/>
  </cols>
  <sheetData>
    <row r="1" spans="1:3" ht="12.75" thickTop="1" thickBot="1">
      <c r="A1" s="291" t="s">
        <v>159</v>
      </c>
      <c r="B1" s="292"/>
      <c r="C1" s="293"/>
    </row>
    <row r="2" spans="1:3" ht="26.25" customHeight="1">
      <c r="A2" s="103"/>
      <c r="B2" s="294" t="s">
        <v>160</v>
      </c>
      <c r="C2" s="294"/>
    </row>
    <row r="3" spans="1:3">
      <c r="A3" s="288" t="s">
        <v>176</v>
      </c>
      <c r="B3" s="289"/>
      <c r="C3" s="290"/>
    </row>
    <row r="4" spans="1:3">
      <c r="A4" s="103"/>
      <c r="B4" s="285" t="s">
        <v>129</v>
      </c>
      <c r="C4" s="286" t="s">
        <v>129</v>
      </c>
    </row>
    <row r="5" spans="1:3">
      <c r="A5" s="103"/>
      <c r="B5" s="285" t="s">
        <v>118</v>
      </c>
      <c r="C5" s="286" t="s">
        <v>118</v>
      </c>
    </row>
    <row r="6" spans="1:3">
      <c r="A6" s="103"/>
      <c r="B6" s="285" t="s">
        <v>139</v>
      </c>
      <c r="C6" s="286" t="s">
        <v>139</v>
      </c>
    </row>
    <row r="7" spans="1:3">
      <c r="A7" s="103"/>
      <c r="B7" s="285" t="s">
        <v>119</v>
      </c>
      <c r="C7" s="286" t="s">
        <v>119</v>
      </c>
    </row>
    <row r="8" spans="1:3">
      <c r="A8" s="103"/>
      <c r="B8" s="285" t="s">
        <v>120</v>
      </c>
      <c r="C8" s="286" t="s">
        <v>120</v>
      </c>
    </row>
    <row r="9" spans="1:3">
      <c r="A9" s="103"/>
      <c r="B9" s="285" t="s">
        <v>140</v>
      </c>
      <c r="C9" s="286" t="s">
        <v>140</v>
      </c>
    </row>
    <row r="10" spans="1:3">
      <c r="A10" s="288" t="s">
        <v>177</v>
      </c>
      <c r="B10" s="289"/>
      <c r="C10" s="290"/>
    </row>
    <row r="11" spans="1:3">
      <c r="A11" s="103"/>
      <c r="B11" s="285" t="s">
        <v>132</v>
      </c>
      <c r="C11" s="286" t="s">
        <v>132</v>
      </c>
    </row>
    <row r="12" spans="1:3">
      <c r="A12" s="103"/>
      <c r="B12" s="285" t="s">
        <v>141</v>
      </c>
      <c r="C12" s="286" t="s">
        <v>141</v>
      </c>
    </row>
    <row r="13" spans="1:3">
      <c r="A13" s="103"/>
      <c r="B13" s="285" t="s">
        <v>142</v>
      </c>
      <c r="C13" s="286" t="s">
        <v>142</v>
      </c>
    </row>
    <row r="14" spans="1:3">
      <c r="A14" s="103"/>
      <c r="B14" s="285" t="s">
        <v>133</v>
      </c>
      <c r="C14" s="286" t="s">
        <v>133</v>
      </c>
    </row>
    <row r="15" spans="1:3" ht="11.25" customHeight="1">
      <c r="A15" s="287" t="s">
        <v>179</v>
      </c>
      <c r="B15" s="287"/>
      <c r="C15" s="287"/>
    </row>
    <row r="16" spans="1:3">
      <c r="A16" s="103"/>
      <c r="B16" s="285" t="s">
        <v>123</v>
      </c>
      <c r="C16" s="286"/>
    </row>
    <row r="17" spans="1:3">
      <c r="A17" s="103"/>
      <c r="B17" s="295" t="s">
        <v>60</v>
      </c>
      <c r="C17" s="296"/>
    </row>
    <row r="18" spans="1:3">
      <c r="A18" s="103"/>
      <c r="B18" s="295" t="s">
        <v>59</v>
      </c>
      <c r="C18" s="296"/>
    </row>
    <row r="19" spans="1:3">
      <c r="A19" s="103"/>
      <c r="B19" s="295" t="s">
        <v>58</v>
      </c>
      <c r="C19" s="296"/>
    </row>
    <row r="20" spans="1:3">
      <c r="A20" s="103"/>
      <c r="B20" s="285" t="s">
        <v>61</v>
      </c>
      <c r="C20" s="286"/>
    </row>
    <row r="21" spans="1:3">
      <c r="A21" s="103"/>
      <c r="B21" s="285" t="s">
        <v>103</v>
      </c>
      <c r="C21" s="286"/>
    </row>
    <row r="22" spans="1:3">
      <c r="A22" s="103"/>
      <c r="B22" s="285" t="s">
        <v>190</v>
      </c>
      <c r="C22" s="286"/>
    </row>
    <row r="23" spans="1:3" ht="11.25" customHeight="1">
      <c r="A23" s="287" t="s">
        <v>180</v>
      </c>
      <c r="B23" s="287"/>
      <c r="C23" s="287"/>
    </row>
    <row r="24" spans="1:3" ht="33.75" customHeight="1">
      <c r="A24" s="103"/>
      <c r="B24" s="285" t="s">
        <v>161</v>
      </c>
      <c r="C24" s="286"/>
    </row>
    <row r="25" spans="1:3" ht="14.25" customHeight="1">
      <c r="A25" s="103"/>
      <c r="B25" s="285" t="s">
        <v>162</v>
      </c>
      <c r="C25" s="286"/>
    </row>
    <row r="26" spans="1:3">
      <c r="A26" s="287" t="s">
        <v>178</v>
      </c>
      <c r="B26" s="287"/>
      <c r="C26" s="287"/>
    </row>
    <row r="27" spans="1:3">
      <c r="A27" s="103"/>
      <c r="B27" s="285" t="s">
        <v>148</v>
      </c>
      <c r="C27" s="286"/>
    </row>
    <row r="28" spans="1:3">
      <c r="A28" s="103"/>
      <c r="B28" s="285" t="s">
        <v>149</v>
      </c>
      <c r="C28" s="286"/>
    </row>
    <row r="29" spans="1:3">
      <c r="A29" s="103"/>
      <c r="B29" s="285" t="s">
        <v>163</v>
      </c>
      <c r="C29" s="286"/>
    </row>
    <row r="30" spans="1:3" ht="11.25" customHeight="1">
      <c r="A30" s="287" t="s">
        <v>181</v>
      </c>
      <c r="B30" s="287"/>
      <c r="C30" s="287"/>
    </row>
    <row r="31" spans="1:3">
      <c r="A31" s="103"/>
      <c r="B31" s="285" t="s">
        <v>114</v>
      </c>
      <c r="C31" s="286"/>
    </row>
    <row r="32" spans="1:3" ht="21.75" customHeight="1">
      <c r="A32" s="103"/>
      <c r="B32" s="285" t="s">
        <v>109</v>
      </c>
      <c r="C32" s="286"/>
    </row>
    <row r="33" spans="1:3">
      <c r="A33" s="287" t="s">
        <v>182</v>
      </c>
      <c r="B33" s="287"/>
      <c r="C33" s="287"/>
    </row>
    <row r="34" spans="1:3">
      <c r="A34" s="103"/>
      <c r="B34" s="285" t="s">
        <v>164</v>
      </c>
      <c r="C34" s="286"/>
    </row>
    <row r="35" spans="1:3" ht="12">
      <c r="A35" s="103"/>
      <c r="B35" s="297" t="s">
        <v>189</v>
      </c>
      <c r="C35" s="29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0"/>
  <sheetViews>
    <sheetView zoomScale="85" zoomScaleNormal="85" workbookViewId="0">
      <selection activeCell="T21" sqref="T21"/>
    </sheetView>
  </sheetViews>
  <sheetFormatPr defaultRowHeight="15"/>
  <cols>
    <col min="1" max="1" width="10.5703125" style="180" bestFit="1" customWidth="1"/>
    <col min="2" max="2" width="28" style="180" customWidth="1"/>
    <col min="3" max="3" width="29.7109375" style="179" customWidth="1"/>
    <col min="4" max="4" width="38.5703125" style="179" customWidth="1"/>
    <col min="5" max="5" width="29.5703125" style="180" customWidth="1"/>
    <col min="6" max="6" width="13.28515625" style="180" customWidth="1"/>
    <col min="7" max="7" width="11.5703125" style="180" customWidth="1"/>
    <col min="8" max="8" width="12" style="180" customWidth="1"/>
    <col min="9" max="9" width="11.5703125" style="180" customWidth="1"/>
    <col min="10" max="10" width="12" style="180" customWidth="1"/>
    <col min="11" max="11" width="11.5703125" style="180" customWidth="1"/>
    <col min="12" max="12" width="13.7109375" style="180" customWidth="1"/>
    <col min="13" max="14" width="12.85546875" style="180" customWidth="1"/>
    <col min="15" max="15" width="10.28515625" style="180" customWidth="1"/>
    <col min="16" max="16" width="12.7109375" style="180" bestFit="1" customWidth="1"/>
    <col min="17" max="17" width="14.140625" style="180" customWidth="1"/>
    <col min="18" max="18" width="15" style="180" bestFit="1" customWidth="1"/>
    <col min="19" max="19" width="11.5703125" style="180" customWidth="1"/>
    <col min="20" max="20" width="13.7109375" style="180" customWidth="1"/>
    <col min="21" max="16384" width="9.140625" style="181"/>
  </cols>
  <sheetData>
    <row r="1" spans="1:20" ht="15.75">
      <c r="A1" s="5" t="s">
        <v>54</v>
      </c>
      <c r="B1" s="178" t="s">
        <v>213</v>
      </c>
    </row>
    <row r="2" spans="1:20" s="8" customFormat="1" ht="15.75" customHeight="1">
      <c r="A2" s="8" t="s">
        <v>55</v>
      </c>
      <c r="B2" s="152">
        <v>43465</v>
      </c>
      <c r="C2" s="150"/>
      <c r="D2" s="150"/>
    </row>
    <row r="3" spans="1:20">
      <c r="A3" s="182"/>
      <c r="B3" s="178"/>
      <c r="C3" s="183"/>
      <c r="D3" s="183"/>
      <c r="E3" s="184"/>
      <c r="F3" s="185"/>
    </row>
    <row r="4" spans="1:20" ht="15.75" thickBot="1">
      <c r="A4" s="114" t="s">
        <v>168</v>
      </c>
      <c r="B4" s="186" t="s">
        <v>130</v>
      </c>
      <c r="C4" s="183"/>
      <c r="D4" s="183"/>
      <c r="E4" s="184"/>
      <c r="F4" s="185"/>
    </row>
    <row r="5" spans="1:20">
      <c r="A5" s="187"/>
      <c r="B5" s="188" t="s">
        <v>0</v>
      </c>
      <c r="C5" s="189" t="s">
        <v>1</v>
      </c>
      <c r="D5" s="190" t="s">
        <v>2</v>
      </c>
      <c r="E5" s="191" t="s">
        <v>3</v>
      </c>
      <c r="F5" s="191" t="s">
        <v>4</v>
      </c>
      <c r="G5" s="246" t="s">
        <v>5</v>
      </c>
      <c r="H5" s="246"/>
      <c r="I5" s="246"/>
      <c r="J5" s="246"/>
      <c r="K5" s="246"/>
      <c r="L5" s="246"/>
      <c r="M5" s="246"/>
      <c r="N5" s="246"/>
      <c r="O5" s="246"/>
      <c r="P5" s="246"/>
      <c r="Q5" s="246"/>
      <c r="R5" s="246"/>
      <c r="S5" s="246"/>
      <c r="T5" s="247"/>
    </row>
    <row r="6" spans="1:20" ht="16.899999999999999" customHeight="1">
      <c r="A6" s="243"/>
      <c r="B6" s="248" t="s">
        <v>81</v>
      </c>
      <c r="C6" s="249" t="s">
        <v>80</v>
      </c>
      <c r="D6" s="249" t="s">
        <v>137</v>
      </c>
      <c r="E6" s="250" t="s">
        <v>74</v>
      </c>
      <c r="F6" s="250" t="s">
        <v>77</v>
      </c>
      <c r="G6" s="251" t="s">
        <v>76</v>
      </c>
      <c r="H6" s="252"/>
      <c r="I6" s="252"/>
      <c r="J6" s="252"/>
      <c r="K6" s="252"/>
      <c r="L6" s="252"/>
      <c r="M6" s="252"/>
      <c r="N6" s="252"/>
      <c r="O6" s="252"/>
      <c r="P6" s="252"/>
      <c r="Q6" s="252"/>
      <c r="R6" s="252"/>
      <c r="S6" s="252"/>
      <c r="T6" s="253"/>
    </row>
    <row r="7" spans="1:20" ht="14.45" customHeight="1">
      <c r="A7" s="243"/>
      <c r="B7" s="248"/>
      <c r="C7" s="249"/>
      <c r="D7" s="249"/>
      <c r="E7" s="250"/>
      <c r="F7" s="250"/>
      <c r="G7" s="192">
        <v>1</v>
      </c>
      <c r="H7" s="193">
        <v>2</v>
      </c>
      <c r="I7" s="193">
        <v>3</v>
      </c>
      <c r="J7" s="193">
        <v>4</v>
      </c>
      <c r="K7" s="193">
        <v>5</v>
      </c>
      <c r="L7" s="193">
        <v>6.1</v>
      </c>
      <c r="M7" s="193">
        <v>6.2</v>
      </c>
      <c r="N7" s="193">
        <v>6</v>
      </c>
      <c r="O7" s="193">
        <v>7</v>
      </c>
      <c r="P7" s="193">
        <v>8</v>
      </c>
      <c r="Q7" s="193">
        <v>9</v>
      </c>
      <c r="R7" s="193">
        <v>10</v>
      </c>
      <c r="S7" s="193">
        <v>11</v>
      </c>
      <c r="T7" s="194">
        <v>12</v>
      </c>
    </row>
    <row r="8" spans="1:20" ht="110.25">
      <c r="A8" s="243"/>
      <c r="B8" s="248"/>
      <c r="C8" s="249"/>
      <c r="D8" s="249"/>
      <c r="E8" s="250"/>
      <c r="F8" s="250"/>
      <c r="G8" s="195" t="s">
        <v>24</v>
      </c>
      <c r="H8" s="196" t="s">
        <v>25</v>
      </c>
      <c r="I8" s="196" t="s">
        <v>26</v>
      </c>
      <c r="J8" s="196" t="s">
        <v>27</v>
      </c>
      <c r="K8" s="196" t="s">
        <v>28</v>
      </c>
      <c r="L8" s="196" t="s">
        <v>29</v>
      </c>
      <c r="M8" s="196" t="s">
        <v>30</v>
      </c>
      <c r="N8" s="196" t="s">
        <v>31</v>
      </c>
      <c r="O8" s="196" t="s">
        <v>32</v>
      </c>
      <c r="P8" s="196" t="s">
        <v>33</v>
      </c>
      <c r="Q8" s="196" t="s">
        <v>34</v>
      </c>
      <c r="R8" s="196" t="s">
        <v>35</v>
      </c>
      <c r="S8" s="196" t="s">
        <v>36</v>
      </c>
      <c r="T8" s="197" t="s">
        <v>37</v>
      </c>
    </row>
    <row r="9" spans="1:20">
      <c r="A9" s="198"/>
      <c r="B9" s="199" t="s">
        <v>216</v>
      </c>
      <c r="C9" s="163">
        <v>167841523.89951298</v>
      </c>
      <c r="D9" s="163">
        <v>167841523.89951298</v>
      </c>
      <c r="E9" s="164">
        <v>167961673.76583722</v>
      </c>
      <c r="F9" s="165"/>
      <c r="G9" s="164">
        <v>51728822.530000001</v>
      </c>
      <c r="H9" s="164">
        <v>21533144.210000008</v>
      </c>
      <c r="I9" s="164">
        <v>94511367.221999303</v>
      </c>
      <c r="J9" s="164"/>
      <c r="K9" s="164"/>
      <c r="L9" s="164"/>
      <c r="M9" s="164"/>
      <c r="N9" s="164"/>
      <c r="O9" s="164">
        <v>1610.3362999999999</v>
      </c>
      <c r="P9" s="164"/>
      <c r="Q9" s="164"/>
      <c r="R9" s="164"/>
      <c r="S9" s="164">
        <v>186729.46753793219</v>
      </c>
      <c r="T9" s="215">
        <f>SUM(G9:K9,N9:S9)</f>
        <v>167961673.76583722</v>
      </c>
    </row>
    <row r="10" spans="1:20" ht="26.25">
      <c r="A10" s="198"/>
      <c r="B10" s="199" t="s">
        <v>217</v>
      </c>
      <c r="C10" s="163">
        <v>170805544.16549501</v>
      </c>
      <c r="D10" s="163">
        <v>170805544.16549501</v>
      </c>
      <c r="E10" s="164">
        <v>170628677.12</v>
      </c>
      <c r="F10" s="165"/>
      <c r="G10" s="164"/>
      <c r="H10" s="164">
        <v>170628677.12</v>
      </c>
      <c r="I10" s="164"/>
      <c r="J10" s="164"/>
      <c r="K10" s="164"/>
      <c r="L10" s="164"/>
      <c r="M10" s="164"/>
      <c r="N10" s="164"/>
      <c r="O10" s="164"/>
      <c r="P10" s="164"/>
      <c r="Q10" s="164"/>
      <c r="R10" s="164"/>
      <c r="S10" s="164"/>
      <c r="T10" s="215">
        <f t="shared" ref="T10:T11" si="0">SUM(G10:K10,N10:S10)</f>
        <v>170628677.12</v>
      </c>
    </row>
    <row r="11" spans="1:20">
      <c r="A11" s="198"/>
      <c r="B11" s="199" t="s">
        <v>215</v>
      </c>
      <c r="C11" s="163">
        <v>29767195.960000001</v>
      </c>
      <c r="D11" s="163">
        <v>29767195.960000001</v>
      </c>
      <c r="E11" s="164">
        <v>29767195.960000001</v>
      </c>
      <c r="F11" s="165"/>
      <c r="G11" s="164"/>
      <c r="H11" s="164"/>
      <c r="I11" s="164"/>
      <c r="J11" s="164"/>
      <c r="K11" s="164">
        <v>29584521.789999999</v>
      </c>
      <c r="L11" s="164"/>
      <c r="M11" s="164"/>
      <c r="N11" s="164"/>
      <c r="O11" s="164">
        <v>182674.17</v>
      </c>
      <c r="P11" s="164"/>
      <c r="Q11" s="164"/>
      <c r="R11" s="164"/>
      <c r="S11" s="164"/>
      <c r="T11" s="215">
        <f t="shared" si="0"/>
        <v>29767195.960000001</v>
      </c>
    </row>
    <row r="12" spans="1:20">
      <c r="A12" s="198"/>
      <c r="B12" s="200" t="s">
        <v>192</v>
      </c>
      <c r="C12" s="163">
        <v>32142568.10499198</v>
      </c>
      <c r="D12" s="163">
        <v>32140335.834992003</v>
      </c>
      <c r="E12" s="164">
        <v>32160933.3520137</v>
      </c>
      <c r="F12" s="165"/>
      <c r="G12" s="164"/>
      <c r="H12" s="164"/>
      <c r="I12" s="164">
        <v>26620147.998000696</v>
      </c>
      <c r="J12" s="164"/>
      <c r="K12" s="164"/>
      <c r="L12" s="164"/>
      <c r="M12" s="164"/>
      <c r="N12" s="164"/>
      <c r="O12" s="164">
        <v>7926.7733999999991</v>
      </c>
      <c r="P12" s="164"/>
      <c r="Q12" s="164"/>
      <c r="R12" s="164"/>
      <c r="S12" s="164">
        <v>5532858.5806130003</v>
      </c>
      <c r="T12" s="215">
        <f>SUM(G12:K12,N12:S12)</f>
        <v>32160933.3520137</v>
      </c>
    </row>
    <row r="13" spans="1:20" ht="26.25">
      <c r="A13" s="198"/>
      <c r="B13" s="199" t="s">
        <v>193</v>
      </c>
      <c r="C13" s="163">
        <v>0</v>
      </c>
      <c r="D13" s="163">
        <v>0</v>
      </c>
      <c r="E13" s="164">
        <v>0</v>
      </c>
      <c r="F13" s="165"/>
      <c r="G13" s="164"/>
      <c r="H13" s="164"/>
      <c r="I13" s="164"/>
      <c r="J13" s="164"/>
      <c r="K13" s="164"/>
      <c r="L13" s="164"/>
      <c r="M13" s="164"/>
      <c r="N13" s="164"/>
      <c r="O13" s="164"/>
      <c r="P13" s="164"/>
      <c r="Q13" s="164"/>
      <c r="R13" s="164"/>
      <c r="S13" s="164"/>
      <c r="T13" s="215">
        <f t="shared" ref="T13:T20" si="1">SUM(G13:K13,N13:S13)</f>
        <v>0</v>
      </c>
    </row>
    <row r="14" spans="1:20" ht="26.25">
      <c r="A14" s="198"/>
      <c r="B14" s="199" t="s">
        <v>194</v>
      </c>
      <c r="C14" s="163">
        <v>1023256056.8200001</v>
      </c>
      <c r="D14" s="163">
        <v>1023256056.8200001</v>
      </c>
      <c r="E14" s="164">
        <v>1015609762.0723081</v>
      </c>
      <c r="F14" s="165"/>
      <c r="G14" s="164"/>
      <c r="H14" s="164"/>
      <c r="I14" s="164"/>
      <c r="J14" s="164"/>
      <c r="K14" s="164"/>
      <c r="L14" s="164">
        <v>1043508431.7744001</v>
      </c>
      <c r="M14" s="164">
        <v>-33499760.002392001</v>
      </c>
      <c r="N14" s="164">
        <v>1010008671.7720081</v>
      </c>
      <c r="O14" s="164">
        <v>5601090.3003000002</v>
      </c>
      <c r="P14" s="164"/>
      <c r="Q14" s="164"/>
      <c r="R14" s="164"/>
      <c r="S14" s="164"/>
      <c r="T14" s="215">
        <f>SUM(G14:K14,N14:S14)</f>
        <v>1015609762.0723081</v>
      </c>
    </row>
    <row r="15" spans="1:20">
      <c r="A15" s="198"/>
      <c r="B15" s="201" t="s">
        <v>198</v>
      </c>
      <c r="C15" s="163">
        <v>0</v>
      </c>
      <c r="D15" s="163">
        <v>0</v>
      </c>
      <c r="E15" s="164">
        <v>3251885.4</v>
      </c>
      <c r="F15" s="165"/>
      <c r="G15" s="164"/>
      <c r="H15" s="164"/>
      <c r="I15" s="164"/>
      <c r="J15" s="164"/>
      <c r="K15" s="164"/>
      <c r="L15" s="164"/>
      <c r="M15" s="164"/>
      <c r="N15" s="164"/>
      <c r="O15" s="164"/>
      <c r="P15" s="164"/>
      <c r="Q15" s="164"/>
      <c r="R15" s="164"/>
      <c r="S15" s="164">
        <v>3251885.4</v>
      </c>
      <c r="T15" s="215">
        <f>SUM(G15:K15,N15:S15)</f>
        <v>3251885.4</v>
      </c>
    </row>
    <row r="16" spans="1:20">
      <c r="A16" s="198"/>
      <c r="B16" s="199" t="s">
        <v>195</v>
      </c>
      <c r="C16" s="163">
        <v>6984551.6399999997</v>
      </c>
      <c r="D16" s="163">
        <v>5401284.7800000003</v>
      </c>
      <c r="E16" s="164">
        <v>5401284.7800000003</v>
      </c>
      <c r="F16" s="165"/>
      <c r="G16" s="164"/>
      <c r="H16" s="164"/>
      <c r="I16" s="164"/>
      <c r="J16" s="164"/>
      <c r="K16" s="164"/>
      <c r="L16" s="164"/>
      <c r="M16" s="164"/>
      <c r="N16" s="164"/>
      <c r="O16" s="164"/>
      <c r="P16" s="164"/>
      <c r="Q16" s="164"/>
      <c r="R16" s="164">
        <v>5401284.7800000003</v>
      </c>
      <c r="S16" s="164"/>
      <c r="T16" s="215">
        <f t="shared" si="1"/>
        <v>5401284.7800000003</v>
      </c>
    </row>
    <row r="17" spans="1:20">
      <c r="A17" s="198"/>
      <c r="B17" s="201" t="s">
        <v>196</v>
      </c>
      <c r="C17" s="163">
        <v>1287075.7</v>
      </c>
      <c r="D17" s="163">
        <v>1287075.7000000002</v>
      </c>
      <c r="E17" s="164">
        <v>1287075.7000000002</v>
      </c>
      <c r="F17" s="165"/>
      <c r="G17" s="164"/>
      <c r="H17" s="164"/>
      <c r="I17" s="164"/>
      <c r="J17" s="164"/>
      <c r="K17" s="164"/>
      <c r="L17" s="164"/>
      <c r="M17" s="164"/>
      <c r="N17" s="164"/>
      <c r="O17" s="164"/>
      <c r="P17" s="164"/>
      <c r="Q17" s="164"/>
      <c r="R17" s="164">
        <v>1287075.7000000002</v>
      </c>
      <c r="S17" s="164"/>
      <c r="T17" s="215">
        <f t="shared" si="1"/>
        <v>1287075.7000000002</v>
      </c>
    </row>
    <row r="18" spans="1:20">
      <c r="A18" s="198"/>
      <c r="B18" s="201" t="s">
        <v>197</v>
      </c>
      <c r="C18" s="163">
        <v>55590617.950000003</v>
      </c>
      <c r="D18" s="163">
        <v>55590617.949999996</v>
      </c>
      <c r="E18" s="164">
        <v>55590617.949999996</v>
      </c>
      <c r="F18" s="165"/>
      <c r="G18" s="164"/>
      <c r="H18" s="164"/>
      <c r="I18" s="164"/>
      <c r="J18" s="164"/>
      <c r="K18" s="164"/>
      <c r="L18" s="164"/>
      <c r="M18" s="164"/>
      <c r="N18" s="164"/>
      <c r="O18" s="164"/>
      <c r="P18" s="164"/>
      <c r="Q18" s="164"/>
      <c r="R18" s="164">
        <v>55590617.949999996</v>
      </c>
      <c r="S18" s="164"/>
      <c r="T18" s="215">
        <f t="shared" si="1"/>
        <v>55590617.949999996</v>
      </c>
    </row>
    <row r="19" spans="1:20">
      <c r="A19" s="198"/>
      <c r="B19" s="199" t="s">
        <v>199</v>
      </c>
      <c r="C19" s="163">
        <v>0</v>
      </c>
      <c r="D19" s="163">
        <v>0</v>
      </c>
      <c r="E19" s="164">
        <v>391385.59999999998</v>
      </c>
      <c r="F19" s="165"/>
      <c r="G19" s="164"/>
      <c r="H19" s="164"/>
      <c r="I19" s="164"/>
      <c r="J19" s="164"/>
      <c r="K19" s="164"/>
      <c r="L19" s="164"/>
      <c r="M19" s="164"/>
      <c r="N19" s="164"/>
      <c r="O19" s="164"/>
      <c r="P19" s="164"/>
      <c r="Q19" s="164"/>
      <c r="R19" s="164"/>
      <c r="S19" s="164">
        <v>391385.59999999998</v>
      </c>
      <c r="T19" s="215">
        <f t="shared" si="1"/>
        <v>391385.59999999998</v>
      </c>
    </row>
    <row r="20" spans="1:20">
      <c r="A20" s="198"/>
      <c r="B20" s="199" t="s">
        <v>200</v>
      </c>
      <c r="C20" s="163">
        <v>11232523.609999999</v>
      </c>
      <c r="D20" s="163">
        <v>14168791.789999999</v>
      </c>
      <c r="E20" s="164">
        <v>16213313.985549066</v>
      </c>
      <c r="F20" s="165"/>
      <c r="G20" s="164"/>
      <c r="H20" s="164"/>
      <c r="I20" s="164"/>
      <c r="J20" s="164"/>
      <c r="K20" s="164"/>
      <c r="L20" s="164"/>
      <c r="M20" s="164"/>
      <c r="N20" s="164"/>
      <c r="O20" s="164"/>
      <c r="P20" s="164"/>
      <c r="Q20" s="164">
        <v>6349228.8300000001</v>
      </c>
      <c r="R20" s="164"/>
      <c r="S20" s="164">
        <v>9864085.1555490661</v>
      </c>
      <c r="T20" s="215">
        <f t="shared" si="1"/>
        <v>16213313.985549066</v>
      </c>
    </row>
    <row r="21" spans="1:20">
      <c r="A21" s="202"/>
      <c r="B21" s="203"/>
      <c r="C21" s="166"/>
      <c r="D21" s="166"/>
      <c r="E21" s="167"/>
      <c r="F21" s="168"/>
      <c r="G21" s="167"/>
      <c r="H21" s="167"/>
      <c r="I21" s="167"/>
      <c r="J21" s="167"/>
      <c r="K21" s="167"/>
      <c r="L21" s="167"/>
      <c r="M21" s="167"/>
      <c r="N21" s="167"/>
      <c r="O21" s="167"/>
      <c r="P21" s="167"/>
      <c r="Q21" s="167"/>
      <c r="R21" s="167"/>
      <c r="S21" s="167"/>
      <c r="T21" s="215"/>
    </row>
    <row r="22" spans="1:20" ht="15.75" thickBot="1">
      <c r="A22" s="204"/>
      <c r="B22" s="205" t="s">
        <v>37</v>
      </c>
      <c r="C22" s="206">
        <f t="shared" ref="C22:T22" si="2">SUM(C9:C20)</f>
        <v>1498907657.8500001</v>
      </c>
      <c r="D22" s="206">
        <f t="shared" si="2"/>
        <v>1500258426.9000001</v>
      </c>
      <c r="E22" s="207">
        <f t="shared" si="2"/>
        <v>1498263805.685708</v>
      </c>
      <c r="F22" s="207">
        <f t="shared" si="2"/>
        <v>0</v>
      </c>
      <c r="G22" s="207">
        <f t="shared" si="2"/>
        <v>51728822.530000001</v>
      </c>
      <c r="H22" s="207">
        <f t="shared" si="2"/>
        <v>192161821.33000001</v>
      </c>
      <c r="I22" s="207">
        <f t="shared" si="2"/>
        <v>121131515.22</v>
      </c>
      <c r="J22" s="207">
        <f t="shared" si="2"/>
        <v>0</v>
      </c>
      <c r="K22" s="207">
        <f t="shared" si="2"/>
        <v>29584521.789999999</v>
      </c>
      <c r="L22" s="207">
        <f t="shared" si="2"/>
        <v>1043508431.7744001</v>
      </c>
      <c r="M22" s="207">
        <f t="shared" si="2"/>
        <v>-33499760.002392001</v>
      </c>
      <c r="N22" s="207">
        <f t="shared" si="2"/>
        <v>1010008671.7720081</v>
      </c>
      <c r="O22" s="207">
        <f t="shared" si="2"/>
        <v>5793301.5800000001</v>
      </c>
      <c r="P22" s="207">
        <f t="shared" si="2"/>
        <v>0</v>
      </c>
      <c r="Q22" s="207">
        <f t="shared" si="2"/>
        <v>6349228.8300000001</v>
      </c>
      <c r="R22" s="207">
        <f t="shared" si="2"/>
        <v>62278978.429999992</v>
      </c>
      <c r="S22" s="207">
        <f t="shared" si="2"/>
        <v>19226944.203699999</v>
      </c>
      <c r="T22" s="208">
        <f t="shared" si="2"/>
        <v>1498263805.685708</v>
      </c>
    </row>
    <row r="23" spans="1:20">
      <c r="A23" s="209"/>
      <c r="B23" s="191" t="s">
        <v>0</v>
      </c>
      <c r="C23" s="189" t="s">
        <v>1</v>
      </c>
      <c r="D23" s="190" t="s">
        <v>2</v>
      </c>
      <c r="E23" s="191" t="s">
        <v>3</v>
      </c>
      <c r="F23" s="191" t="s">
        <v>4</v>
      </c>
      <c r="G23" s="245"/>
      <c r="H23" s="246"/>
      <c r="I23" s="246"/>
      <c r="J23" s="246"/>
      <c r="K23" s="246"/>
      <c r="L23" s="246"/>
      <c r="M23" s="246"/>
      <c r="N23" s="246"/>
      <c r="O23" s="246"/>
      <c r="P23" s="247"/>
      <c r="Q23" s="181"/>
      <c r="R23" s="181"/>
      <c r="S23" s="181"/>
      <c r="T23" s="181"/>
    </row>
    <row r="24" spans="1:20" ht="14.45" customHeight="1">
      <c r="A24" s="244"/>
      <c r="B24" s="254" t="s">
        <v>79</v>
      </c>
      <c r="C24" s="249" t="s">
        <v>78</v>
      </c>
      <c r="D24" s="249" t="s">
        <v>138</v>
      </c>
      <c r="E24" s="250" t="s">
        <v>74</v>
      </c>
      <c r="F24" s="250" t="s">
        <v>77</v>
      </c>
      <c r="G24" s="257" t="s">
        <v>76</v>
      </c>
      <c r="H24" s="257"/>
      <c r="I24" s="257"/>
      <c r="J24" s="257"/>
      <c r="K24" s="257"/>
      <c r="L24" s="257"/>
      <c r="M24" s="257"/>
      <c r="N24" s="257"/>
      <c r="O24" s="257"/>
      <c r="P24" s="258"/>
    </row>
    <row r="25" spans="1:20" ht="14.45" customHeight="1">
      <c r="A25" s="244"/>
      <c r="B25" s="255"/>
      <c r="C25" s="249"/>
      <c r="D25" s="249"/>
      <c r="E25" s="250"/>
      <c r="F25" s="250"/>
      <c r="G25" s="210">
        <v>13</v>
      </c>
      <c r="H25" s="211">
        <v>14</v>
      </c>
      <c r="I25" s="211">
        <v>15</v>
      </c>
      <c r="J25" s="211">
        <v>16</v>
      </c>
      <c r="K25" s="211">
        <v>17</v>
      </c>
      <c r="L25" s="211">
        <v>18</v>
      </c>
      <c r="M25" s="211">
        <v>19</v>
      </c>
      <c r="N25" s="211">
        <v>20</v>
      </c>
      <c r="O25" s="211">
        <v>21</v>
      </c>
      <c r="P25" s="212">
        <v>22</v>
      </c>
    </row>
    <row r="26" spans="1:20" ht="100.15" customHeight="1">
      <c r="A26" s="244"/>
      <c r="B26" s="256"/>
      <c r="C26" s="249"/>
      <c r="D26" s="249"/>
      <c r="E26" s="250"/>
      <c r="F26" s="250"/>
      <c r="G26" s="195" t="s">
        <v>38</v>
      </c>
      <c r="H26" s="196" t="s">
        <v>39</v>
      </c>
      <c r="I26" s="196" t="s">
        <v>40</v>
      </c>
      <c r="J26" s="196" t="s">
        <v>41</v>
      </c>
      <c r="K26" s="196" t="s">
        <v>42</v>
      </c>
      <c r="L26" s="196" t="s">
        <v>43</v>
      </c>
      <c r="M26" s="196" t="s">
        <v>44</v>
      </c>
      <c r="N26" s="196" t="s">
        <v>11</v>
      </c>
      <c r="O26" s="196" t="s">
        <v>45</v>
      </c>
      <c r="P26" s="197" t="s">
        <v>46</v>
      </c>
    </row>
    <row r="27" spans="1:20">
      <c r="A27" s="213"/>
      <c r="B27" s="214" t="s">
        <v>201</v>
      </c>
      <c r="C27" s="172">
        <v>71608225.469999999</v>
      </c>
      <c r="D27" s="173">
        <v>71608225.469999984</v>
      </c>
      <c r="E27" s="165">
        <v>71008150.208700001</v>
      </c>
      <c r="F27" s="165"/>
      <c r="G27" s="165">
        <v>65511700</v>
      </c>
      <c r="H27" s="165"/>
      <c r="I27" s="165"/>
      <c r="J27" s="165"/>
      <c r="K27" s="165"/>
      <c r="L27" s="165"/>
      <c r="M27" s="165">
        <v>893286.16</v>
      </c>
      <c r="N27" s="165">
        <v>4603164.0487000002</v>
      </c>
      <c r="O27" s="165"/>
      <c r="P27" s="215">
        <f t="shared" ref="P27:P36" si="3">SUM(G27:O27)</f>
        <v>71008150.208700001</v>
      </c>
      <c r="Q27" s="216"/>
    </row>
    <row r="28" spans="1:20">
      <c r="A28" s="213"/>
      <c r="B28" s="214" t="s">
        <v>202</v>
      </c>
      <c r="C28" s="172">
        <v>223530.46</v>
      </c>
      <c r="D28" s="173">
        <v>223530.46</v>
      </c>
      <c r="E28" s="165">
        <v>0</v>
      </c>
      <c r="F28" s="165"/>
      <c r="G28" s="165"/>
      <c r="H28" s="165"/>
      <c r="I28" s="165"/>
      <c r="J28" s="165"/>
      <c r="K28" s="165"/>
      <c r="L28" s="165"/>
      <c r="M28" s="165"/>
      <c r="N28" s="165"/>
      <c r="O28" s="165"/>
      <c r="P28" s="215">
        <f t="shared" si="3"/>
        <v>0</v>
      </c>
      <c r="Q28" s="216"/>
    </row>
    <row r="29" spans="1:20">
      <c r="A29" s="213"/>
      <c r="B29" s="214" t="s">
        <v>203</v>
      </c>
      <c r="C29" s="172">
        <v>696378374.98000002</v>
      </c>
      <c r="D29" s="173">
        <v>699695122.20000005</v>
      </c>
      <c r="E29" s="165">
        <v>699215797.30642712</v>
      </c>
      <c r="F29" s="165"/>
      <c r="G29" s="165"/>
      <c r="H29" s="165">
        <v>224966949.01789999</v>
      </c>
      <c r="I29" s="165">
        <v>230066462.28480014</v>
      </c>
      <c r="J29" s="165">
        <v>235906890.20000002</v>
      </c>
      <c r="K29" s="165"/>
      <c r="L29" s="165"/>
      <c r="M29" s="165">
        <v>2160685.91</v>
      </c>
      <c r="N29" s="165">
        <v>6114809.8937269999</v>
      </c>
      <c r="O29" s="165"/>
      <c r="P29" s="215">
        <f t="shared" si="3"/>
        <v>699215797.30642712</v>
      </c>
      <c r="Q29" s="216"/>
    </row>
    <row r="30" spans="1:20" ht="26.25">
      <c r="A30" s="213"/>
      <c r="B30" s="217" t="s">
        <v>204</v>
      </c>
      <c r="C30" s="172">
        <v>457233612.56999999</v>
      </c>
      <c r="D30" s="173">
        <v>457233612.57000005</v>
      </c>
      <c r="E30" s="165">
        <v>457168004.16841519</v>
      </c>
      <c r="F30" s="165"/>
      <c r="G30" s="165">
        <v>57452100</v>
      </c>
      <c r="H30" s="165"/>
      <c r="I30" s="165"/>
      <c r="J30" s="165"/>
      <c r="K30" s="165"/>
      <c r="L30" s="165">
        <v>394332158.3484152</v>
      </c>
      <c r="M30" s="165">
        <v>5383745.8200000003</v>
      </c>
      <c r="N30" s="165"/>
      <c r="O30" s="165"/>
      <c r="P30" s="215">
        <f t="shared" si="3"/>
        <v>457168004.16841519</v>
      </c>
      <c r="Q30" s="216"/>
    </row>
    <row r="31" spans="1:20">
      <c r="A31" s="213"/>
      <c r="B31" s="217" t="s">
        <v>205</v>
      </c>
      <c r="C31" s="172">
        <v>82977903.329999998</v>
      </c>
      <c r="D31" s="173">
        <v>82977903.329999998</v>
      </c>
      <c r="E31" s="165">
        <v>82891403.329999998</v>
      </c>
      <c r="F31" s="165"/>
      <c r="G31" s="165"/>
      <c r="H31" s="165"/>
      <c r="I31" s="165"/>
      <c r="J31" s="165"/>
      <c r="K31" s="165"/>
      <c r="L31" s="165"/>
      <c r="M31" s="165">
        <v>625903.32999999996</v>
      </c>
      <c r="N31" s="165"/>
      <c r="O31" s="165">
        <v>82265500</v>
      </c>
      <c r="P31" s="215">
        <f t="shared" si="3"/>
        <v>82891403.329999998</v>
      </c>
      <c r="Q31" s="216"/>
    </row>
    <row r="32" spans="1:20">
      <c r="A32" s="213"/>
      <c r="B32" s="217" t="s">
        <v>206</v>
      </c>
      <c r="C32" s="172">
        <v>1775228.19</v>
      </c>
      <c r="D32" s="173">
        <v>1775228.19</v>
      </c>
      <c r="E32" s="165">
        <v>5027113.59</v>
      </c>
      <c r="F32" s="165"/>
      <c r="G32" s="165"/>
      <c r="H32" s="165"/>
      <c r="I32" s="165"/>
      <c r="J32" s="165"/>
      <c r="K32" s="165"/>
      <c r="L32" s="165"/>
      <c r="M32" s="165"/>
      <c r="N32" s="165">
        <v>5027113.59</v>
      </c>
      <c r="O32" s="165"/>
      <c r="P32" s="215">
        <f t="shared" si="3"/>
        <v>5027113.59</v>
      </c>
      <c r="Q32" s="216"/>
      <c r="S32" s="218"/>
    </row>
    <row r="33" spans="1:20">
      <c r="A33" s="213"/>
      <c r="B33" s="217" t="s">
        <v>207</v>
      </c>
      <c r="C33" s="172">
        <v>1320722.07</v>
      </c>
      <c r="D33" s="173">
        <v>1197926.0299999998</v>
      </c>
      <c r="E33" s="165">
        <v>3909498.8875729972</v>
      </c>
      <c r="F33" s="165"/>
      <c r="G33" s="165"/>
      <c r="H33" s="165"/>
      <c r="I33" s="165"/>
      <c r="J33" s="165"/>
      <c r="K33" s="165"/>
      <c r="L33" s="165"/>
      <c r="M33" s="165"/>
      <c r="N33" s="165">
        <v>3909498.8875729972</v>
      </c>
      <c r="O33" s="165"/>
      <c r="P33" s="215">
        <f t="shared" si="3"/>
        <v>3909498.8875729972</v>
      </c>
      <c r="Q33" s="216"/>
      <c r="R33" s="219"/>
    </row>
    <row r="34" spans="1:20">
      <c r="A34" s="213"/>
      <c r="B34" s="217" t="s">
        <v>208</v>
      </c>
      <c r="C34" s="172">
        <v>812649.41</v>
      </c>
      <c r="D34" s="173">
        <v>812649.40999999992</v>
      </c>
      <c r="E34" s="165">
        <v>1454042.5</v>
      </c>
      <c r="F34" s="165"/>
      <c r="G34" s="165"/>
      <c r="H34" s="165"/>
      <c r="I34" s="165"/>
      <c r="J34" s="165"/>
      <c r="K34" s="165"/>
      <c r="L34" s="165"/>
      <c r="M34" s="165"/>
      <c r="N34" s="165">
        <v>1454042.5</v>
      </c>
      <c r="O34" s="165"/>
      <c r="P34" s="215">
        <f t="shared" si="3"/>
        <v>1454042.5</v>
      </c>
      <c r="Q34" s="216"/>
    </row>
    <row r="35" spans="1:20">
      <c r="A35" s="213"/>
      <c r="B35" s="217" t="s">
        <v>209</v>
      </c>
      <c r="C35" s="172">
        <v>638875.56000000006</v>
      </c>
      <c r="D35" s="173">
        <v>638875.56000000006</v>
      </c>
      <c r="E35" s="165">
        <v>957520.89</v>
      </c>
      <c r="F35" s="165"/>
      <c r="G35" s="165"/>
      <c r="H35" s="165"/>
      <c r="I35" s="165"/>
      <c r="J35" s="165"/>
      <c r="K35" s="165"/>
      <c r="L35" s="165"/>
      <c r="M35" s="165"/>
      <c r="N35" s="165">
        <v>957520.89</v>
      </c>
      <c r="O35" s="165"/>
      <c r="P35" s="215">
        <f t="shared" si="3"/>
        <v>957520.89</v>
      </c>
      <c r="Q35" s="216"/>
      <c r="S35" s="218"/>
    </row>
    <row r="36" spans="1:20">
      <c r="A36" s="213"/>
      <c r="B36" s="217"/>
      <c r="C36" s="172"/>
      <c r="D36" s="173"/>
      <c r="E36" s="165"/>
      <c r="F36" s="165"/>
      <c r="G36" s="165"/>
      <c r="H36" s="165"/>
      <c r="I36" s="165"/>
      <c r="J36" s="165"/>
      <c r="K36" s="165"/>
      <c r="L36" s="165"/>
      <c r="M36" s="165"/>
      <c r="N36" s="165"/>
      <c r="O36" s="165"/>
      <c r="P36" s="215">
        <f t="shared" si="3"/>
        <v>0</v>
      </c>
      <c r="Q36" s="216"/>
    </row>
    <row r="37" spans="1:20" ht="15.75" thickBot="1">
      <c r="A37" s="204"/>
      <c r="B37" s="220" t="s">
        <v>46</v>
      </c>
      <c r="C37" s="206">
        <f>SUM(C27:C36)</f>
        <v>1312969122.04</v>
      </c>
      <c r="D37" s="206">
        <f t="shared" ref="D37:P37" si="4">SUM(D27:D36)</f>
        <v>1316163073.22</v>
      </c>
      <c r="E37" s="207">
        <f t="shared" si="4"/>
        <v>1321631530.8811152</v>
      </c>
      <c r="F37" s="207">
        <f t="shared" si="4"/>
        <v>0</v>
      </c>
      <c r="G37" s="207">
        <f t="shared" si="4"/>
        <v>122963800</v>
      </c>
      <c r="H37" s="207">
        <f t="shared" si="4"/>
        <v>224966949.01789999</v>
      </c>
      <c r="I37" s="207">
        <f t="shared" si="4"/>
        <v>230066462.28480014</v>
      </c>
      <c r="J37" s="207">
        <f t="shared" si="4"/>
        <v>235906890.20000002</v>
      </c>
      <c r="K37" s="207">
        <f t="shared" si="4"/>
        <v>0</v>
      </c>
      <c r="L37" s="207">
        <f t="shared" si="4"/>
        <v>394332158.3484152</v>
      </c>
      <c r="M37" s="207">
        <f t="shared" si="4"/>
        <v>9063621.2200000007</v>
      </c>
      <c r="N37" s="207">
        <f t="shared" si="4"/>
        <v>22066149.809999999</v>
      </c>
      <c r="O37" s="207">
        <f t="shared" si="4"/>
        <v>82265500</v>
      </c>
      <c r="P37" s="208">
        <f t="shared" si="4"/>
        <v>1321631530.8811152</v>
      </c>
    </row>
    <row r="38" spans="1:20">
      <c r="A38" s="209"/>
      <c r="B38" s="191" t="s">
        <v>0</v>
      </c>
      <c r="C38" s="189" t="s">
        <v>1</v>
      </c>
      <c r="D38" s="190" t="s">
        <v>2</v>
      </c>
      <c r="E38" s="191" t="s">
        <v>3</v>
      </c>
      <c r="F38" s="191" t="s">
        <v>4</v>
      </c>
      <c r="G38" s="246" t="s">
        <v>5</v>
      </c>
      <c r="H38" s="246"/>
      <c r="I38" s="246"/>
      <c r="J38" s="246"/>
      <c r="K38" s="246"/>
      <c r="L38" s="246"/>
      <c r="M38" s="246"/>
      <c r="N38" s="247"/>
      <c r="O38" s="181"/>
      <c r="P38" s="181"/>
      <c r="Q38" s="181"/>
      <c r="R38" s="181"/>
      <c r="S38" s="181"/>
      <c r="T38" s="181"/>
    </row>
    <row r="39" spans="1:20" ht="40.15" customHeight="1">
      <c r="A39" s="244"/>
      <c r="B39" s="254" t="s">
        <v>155</v>
      </c>
      <c r="C39" s="249" t="s">
        <v>78</v>
      </c>
      <c r="D39" s="249" t="s">
        <v>138</v>
      </c>
      <c r="E39" s="250" t="s">
        <v>74</v>
      </c>
      <c r="F39" s="250" t="s">
        <v>77</v>
      </c>
      <c r="G39" s="259" t="s">
        <v>76</v>
      </c>
      <c r="H39" s="260"/>
      <c r="I39" s="260"/>
      <c r="J39" s="260"/>
      <c r="K39" s="260"/>
      <c r="L39" s="260"/>
      <c r="M39" s="260"/>
      <c r="N39" s="261"/>
      <c r="O39" s="181"/>
      <c r="P39" s="181"/>
      <c r="Q39" s="181"/>
      <c r="R39" s="181"/>
      <c r="S39" s="181"/>
      <c r="T39" s="181"/>
    </row>
    <row r="40" spans="1:20" ht="13.9" customHeight="1">
      <c r="A40" s="244"/>
      <c r="B40" s="255"/>
      <c r="C40" s="249"/>
      <c r="D40" s="249"/>
      <c r="E40" s="250"/>
      <c r="F40" s="250"/>
      <c r="G40" s="221">
        <v>23</v>
      </c>
      <c r="H40" s="221">
        <v>24</v>
      </c>
      <c r="I40" s="221">
        <v>25</v>
      </c>
      <c r="J40" s="221">
        <v>26</v>
      </c>
      <c r="K40" s="221">
        <v>27</v>
      </c>
      <c r="L40" s="221">
        <v>28</v>
      </c>
      <c r="M40" s="221">
        <v>29</v>
      </c>
      <c r="N40" s="222">
        <v>30</v>
      </c>
      <c r="P40" s="182"/>
      <c r="Q40" s="182"/>
      <c r="R40" s="182"/>
    </row>
    <row r="41" spans="1:20" ht="102" customHeight="1">
      <c r="A41" s="244"/>
      <c r="B41" s="256"/>
      <c r="C41" s="249"/>
      <c r="D41" s="249"/>
      <c r="E41" s="250"/>
      <c r="F41" s="250"/>
      <c r="G41" s="196" t="s">
        <v>47</v>
      </c>
      <c r="H41" s="196" t="s">
        <v>48</v>
      </c>
      <c r="I41" s="196" t="s">
        <v>49</v>
      </c>
      <c r="J41" s="196" t="s">
        <v>50</v>
      </c>
      <c r="K41" s="196" t="s">
        <v>51</v>
      </c>
      <c r="L41" s="196" t="s">
        <v>52</v>
      </c>
      <c r="M41" s="196" t="s">
        <v>6</v>
      </c>
      <c r="N41" s="197" t="s">
        <v>53</v>
      </c>
      <c r="P41" s="182"/>
      <c r="Q41" s="182"/>
      <c r="R41" s="182"/>
    </row>
    <row r="42" spans="1:20">
      <c r="A42" s="213"/>
      <c r="B42" s="223" t="s">
        <v>210</v>
      </c>
      <c r="C42" s="175">
        <v>88914815</v>
      </c>
      <c r="D42" s="176">
        <v>88914815</v>
      </c>
      <c r="E42" s="177">
        <v>88914815</v>
      </c>
      <c r="F42" s="177"/>
      <c r="G42" s="165">
        <v>88914815</v>
      </c>
      <c r="H42" s="165"/>
      <c r="I42" s="165"/>
      <c r="J42" s="165"/>
      <c r="K42" s="165"/>
      <c r="L42" s="165"/>
      <c r="M42" s="165"/>
      <c r="N42" s="215">
        <f t="shared" ref="N42:N49" si="5">SUM(G42:M42)</f>
        <v>88914815</v>
      </c>
      <c r="O42" s="218"/>
    </row>
    <row r="43" spans="1:20">
      <c r="A43" s="213"/>
      <c r="B43" s="223" t="s">
        <v>211</v>
      </c>
      <c r="C43" s="175">
        <v>36388151.469999999</v>
      </c>
      <c r="D43" s="176">
        <v>36388151.469999999</v>
      </c>
      <c r="E43" s="177">
        <v>36388151.469999999</v>
      </c>
      <c r="F43" s="177"/>
      <c r="G43" s="165"/>
      <c r="H43" s="165"/>
      <c r="I43" s="165"/>
      <c r="J43" s="165">
        <v>36388151.469999999</v>
      </c>
      <c r="K43" s="165"/>
      <c r="L43" s="165"/>
      <c r="M43" s="165"/>
      <c r="N43" s="215">
        <f t="shared" si="5"/>
        <v>36388151.469999999</v>
      </c>
      <c r="O43" s="218"/>
    </row>
    <row r="44" spans="1:20">
      <c r="A44" s="213"/>
      <c r="B44" s="223" t="s">
        <v>212</v>
      </c>
      <c r="C44" s="175">
        <v>60635569.339999996</v>
      </c>
      <c r="D44" s="176">
        <v>58792387.210000001</v>
      </c>
      <c r="E44" s="177">
        <v>51329308.388900012</v>
      </c>
      <c r="F44" s="177"/>
      <c r="G44" s="165"/>
      <c r="H44" s="165"/>
      <c r="I44" s="165"/>
      <c r="J44" s="165"/>
      <c r="K44" s="165"/>
      <c r="L44" s="165">
        <v>51329308.388900012</v>
      </c>
      <c r="M44" s="165"/>
      <c r="N44" s="215">
        <f t="shared" si="5"/>
        <v>51329308.388900012</v>
      </c>
      <c r="O44" s="218"/>
    </row>
    <row r="45" spans="1:20">
      <c r="A45" s="213"/>
      <c r="B45" s="224"/>
      <c r="C45" s="172"/>
      <c r="D45" s="173"/>
      <c r="E45" s="165"/>
      <c r="F45" s="165"/>
      <c r="G45" s="165"/>
      <c r="H45" s="165"/>
      <c r="I45" s="165"/>
      <c r="J45" s="165"/>
      <c r="K45" s="165"/>
      <c r="L45" s="165"/>
      <c r="M45" s="165"/>
      <c r="N45" s="215"/>
      <c r="O45" s="218"/>
    </row>
    <row r="46" spans="1:20">
      <c r="A46" s="213"/>
      <c r="B46" s="224"/>
      <c r="C46" s="172"/>
      <c r="D46" s="173"/>
      <c r="E46" s="165"/>
      <c r="F46" s="165"/>
      <c r="G46" s="165"/>
      <c r="H46" s="165"/>
      <c r="I46" s="165"/>
      <c r="J46" s="165"/>
      <c r="K46" s="165"/>
      <c r="L46" s="165"/>
      <c r="M46" s="165"/>
      <c r="N46" s="215">
        <f t="shared" si="5"/>
        <v>0</v>
      </c>
    </row>
    <row r="47" spans="1:20">
      <c r="A47" s="213"/>
      <c r="B47" s="224"/>
      <c r="C47" s="169"/>
      <c r="D47" s="170"/>
      <c r="E47" s="171"/>
      <c r="F47" s="171"/>
      <c r="G47" s="171"/>
      <c r="H47" s="171"/>
      <c r="I47" s="171"/>
      <c r="J47" s="171"/>
      <c r="K47" s="171"/>
      <c r="L47" s="171"/>
      <c r="M47" s="171"/>
      <c r="N47" s="215">
        <f t="shared" si="5"/>
        <v>0</v>
      </c>
    </row>
    <row r="48" spans="1:20">
      <c r="A48" s="213"/>
      <c r="B48" s="224"/>
      <c r="C48" s="169"/>
      <c r="D48" s="170"/>
      <c r="E48" s="171"/>
      <c r="F48" s="171"/>
      <c r="G48" s="171"/>
      <c r="H48" s="171"/>
      <c r="I48" s="171"/>
      <c r="J48" s="171"/>
      <c r="K48" s="171"/>
      <c r="L48" s="171"/>
      <c r="M48" s="171"/>
      <c r="N48" s="215">
        <f t="shared" si="5"/>
        <v>0</v>
      </c>
    </row>
    <row r="49" spans="1:14">
      <c r="A49" s="213"/>
      <c r="B49" s="224"/>
      <c r="C49" s="169"/>
      <c r="D49" s="170"/>
      <c r="E49" s="171"/>
      <c r="F49" s="171"/>
      <c r="G49" s="171"/>
      <c r="H49" s="171"/>
      <c r="I49" s="171"/>
      <c r="J49" s="171"/>
      <c r="K49" s="225"/>
      <c r="L49" s="171"/>
      <c r="M49" s="171"/>
      <c r="N49" s="215">
        <f t="shared" si="5"/>
        <v>0</v>
      </c>
    </row>
    <row r="50" spans="1:14" ht="15.75" thickBot="1">
      <c r="A50" s="204"/>
      <c r="B50" s="220" t="s">
        <v>75</v>
      </c>
      <c r="C50" s="206">
        <f t="shared" ref="C50:N50" si="6">SUM(C42:C49)</f>
        <v>185938535.81</v>
      </c>
      <c r="D50" s="206">
        <f t="shared" si="6"/>
        <v>184095353.68000001</v>
      </c>
      <c r="E50" s="207">
        <f t="shared" si="6"/>
        <v>176632274.85890001</v>
      </c>
      <c r="F50" s="207">
        <f t="shared" si="6"/>
        <v>0</v>
      </c>
      <c r="G50" s="207">
        <f t="shared" si="6"/>
        <v>88914815</v>
      </c>
      <c r="H50" s="207">
        <f t="shared" si="6"/>
        <v>0</v>
      </c>
      <c r="I50" s="207">
        <f t="shared" si="6"/>
        <v>0</v>
      </c>
      <c r="J50" s="207">
        <f t="shared" si="6"/>
        <v>36388151.469999999</v>
      </c>
      <c r="K50" s="207">
        <f t="shared" si="6"/>
        <v>0</v>
      </c>
      <c r="L50" s="207">
        <f t="shared" si="6"/>
        <v>51329308.388900012</v>
      </c>
      <c r="M50" s="207">
        <f t="shared" si="6"/>
        <v>0</v>
      </c>
      <c r="N50" s="208">
        <f t="shared" si="6"/>
        <v>176632274.85890001</v>
      </c>
    </row>
  </sheetData>
  <mergeCells count="24">
    <mergeCell ref="G24:P24"/>
    <mergeCell ref="G38:N38"/>
    <mergeCell ref="B39:B41"/>
    <mergeCell ref="C39:C41"/>
    <mergeCell ref="D39:D41"/>
    <mergeCell ref="E39:E41"/>
    <mergeCell ref="F39:F41"/>
    <mergeCell ref="G39:N39"/>
    <mergeCell ref="A6:A8"/>
    <mergeCell ref="A24:A26"/>
    <mergeCell ref="A39:A41"/>
    <mergeCell ref="G23:P23"/>
    <mergeCell ref="G5:T5"/>
    <mergeCell ref="B6:B8"/>
    <mergeCell ref="C6:C8"/>
    <mergeCell ref="D6:D8"/>
    <mergeCell ref="E6:E8"/>
    <mergeCell ref="F6:F8"/>
    <mergeCell ref="G6:T6"/>
    <mergeCell ref="B24:B26"/>
    <mergeCell ref="C24:C26"/>
    <mergeCell ref="D24:D26"/>
    <mergeCell ref="E24:E26"/>
    <mergeCell ref="F24:F26"/>
  </mergeCells>
  <pageMargins left="0.7" right="0.7" top="0.75" bottom="0.75" header="0.3" footer="0.3"/>
  <pageSetup paperSize="9" scale="54" orientation="landscape" horizontalDpi="4294967295" verticalDpi="4294967295"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pane xSplit="1" ySplit="6" topLeftCell="B7" activePane="bottomRight" state="frozen"/>
      <selection activeCell="L18" sqref="L18"/>
      <selection pane="topRight" activeCell="L18" sqref="L18"/>
      <selection pane="bottomLeft" activeCell="L18" sqref="L18"/>
      <selection pane="bottomRight" activeCell="B4" sqref="B4"/>
    </sheetView>
  </sheetViews>
  <sheetFormatPr defaultRowHeight="15"/>
  <cols>
    <col min="1" max="1" width="10.5703125" style="39"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32.28515625" style="3" customWidth="1"/>
  </cols>
  <sheetData>
    <row r="1" spans="1:8" ht="15.75">
      <c r="A1" s="5" t="s">
        <v>54</v>
      </c>
      <c r="B1" s="3" t="str">
        <f>'20. LI3'!B1</f>
        <v>პროკრედიტ ბანკი</v>
      </c>
    </row>
    <row r="2" spans="1:8" ht="15.75">
      <c r="A2" s="8" t="s">
        <v>55</v>
      </c>
      <c r="B2" s="152">
        <f>'20. LI3'!B2</f>
        <v>43465</v>
      </c>
      <c r="C2" s="8"/>
      <c r="D2" s="8"/>
      <c r="E2" s="8"/>
      <c r="F2" s="8"/>
      <c r="G2" s="8"/>
      <c r="H2" s="8"/>
    </row>
    <row r="3" spans="1:8" ht="15.75">
      <c r="A3" s="8"/>
      <c r="B3" s="8"/>
      <c r="C3" s="8"/>
      <c r="D3" s="8"/>
      <c r="E3" s="8"/>
      <c r="F3" s="8"/>
      <c r="G3" s="8"/>
      <c r="H3" s="8"/>
    </row>
    <row r="4" spans="1:8" ht="15.75" thickBot="1">
      <c r="A4" s="114" t="s">
        <v>169</v>
      </c>
      <c r="B4" s="13" t="s">
        <v>91</v>
      </c>
    </row>
    <row r="5" spans="1:8" ht="14.45" customHeight="1">
      <c r="A5" s="264"/>
      <c r="B5" s="266" t="s">
        <v>90</v>
      </c>
      <c r="C5" s="268" t="s">
        <v>134</v>
      </c>
      <c r="D5" s="266" t="s">
        <v>89</v>
      </c>
      <c r="E5" s="266"/>
      <c r="F5" s="266"/>
      <c r="G5" s="266"/>
      <c r="H5" s="262" t="s">
        <v>88</v>
      </c>
    </row>
    <row r="6" spans="1:8" ht="38.25">
      <c r="A6" s="265"/>
      <c r="B6" s="267"/>
      <c r="C6" s="269"/>
      <c r="D6" s="11" t="s">
        <v>87</v>
      </c>
      <c r="E6" s="11" t="s">
        <v>86</v>
      </c>
      <c r="F6" s="11" t="s">
        <v>85</v>
      </c>
      <c r="G6" s="11" t="s">
        <v>84</v>
      </c>
      <c r="H6" s="263"/>
    </row>
    <row r="7" spans="1:8" ht="70.5" customHeight="1">
      <c r="A7" s="59">
        <v>1</v>
      </c>
      <c r="B7" s="153" t="s">
        <v>214</v>
      </c>
      <c r="C7" s="95" t="s">
        <v>83</v>
      </c>
      <c r="D7" s="95"/>
      <c r="E7" s="95"/>
      <c r="F7" s="95"/>
      <c r="G7" s="151" t="s">
        <v>82</v>
      </c>
      <c r="H7" s="159" t="s">
        <v>218</v>
      </c>
    </row>
    <row r="8" spans="1:8" ht="15.75">
      <c r="A8" s="60">
        <v>2</v>
      </c>
      <c r="B8" s="40"/>
      <c r="C8" s="36"/>
      <c r="D8" s="4"/>
      <c r="E8" s="4"/>
      <c r="F8" s="36"/>
      <c r="G8" s="4"/>
      <c r="H8" s="35"/>
    </row>
    <row r="9" spans="1:8" ht="15.75">
      <c r="A9" s="59">
        <v>3</v>
      </c>
      <c r="B9" s="40"/>
      <c r="C9" s="36"/>
      <c r="D9" s="4"/>
      <c r="E9" s="4"/>
      <c r="F9" s="4"/>
      <c r="G9" s="36"/>
      <c r="H9" s="35"/>
    </row>
    <row r="10" spans="1:8" ht="15.75">
      <c r="A10" s="60"/>
      <c r="B10" s="40"/>
      <c r="C10" s="36"/>
      <c r="D10" s="4"/>
      <c r="E10" s="4"/>
      <c r="F10" s="4"/>
      <c r="G10" s="4"/>
      <c r="H10" s="35"/>
    </row>
    <row r="11" spans="1:8" ht="15.75">
      <c r="A11" s="59"/>
      <c r="B11" s="40"/>
      <c r="C11" s="36"/>
      <c r="D11" s="4"/>
      <c r="E11" s="4"/>
      <c r="F11" s="4"/>
      <c r="G11" s="4"/>
      <c r="H11" s="35"/>
    </row>
    <row r="12" spans="1:8" ht="16.5" thickBot="1">
      <c r="A12" s="61"/>
      <c r="B12" s="58"/>
      <c r="C12" s="62"/>
      <c r="D12" s="51"/>
      <c r="E12" s="51"/>
      <c r="F12" s="51"/>
      <c r="G12" s="51"/>
      <c r="H12" s="63"/>
    </row>
    <row r="13" spans="1:8" ht="15.75">
      <c r="A13" s="5"/>
    </row>
    <row r="16" spans="1:8">
      <c r="B16" s="162"/>
      <c r="C16" s="162"/>
      <c r="D16" s="162"/>
      <c r="E16" s="162"/>
      <c r="F16" s="162"/>
      <c r="G16" s="162"/>
    </row>
    <row r="17" spans="2:7">
      <c r="B17" s="162"/>
      <c r="C17" s="162"/>
      <c r="D17" s="162"/>
      <c r="E17" s="162"/>
      <c r="F17" s="162"/>
      <c r="G17" s="162"/>
    </row>
    <row r="18" spans="2:7">
      <c r="B18" s="162"/>
      <c r="C18" s="162"/>
      <c r="D18" s="162"/>
      <c r="E18" s="162"/>
      <c r="F18" s="162"/>
      <c r="G18" s="162"/>
    </row>
    <row r="19" spans="2:7">
      <c r="B19" s="162"/>
      <c r="C19" s="162"/>
      <c r="D19" s="162"/>
      <c r="E19" s="162"/>
      <c r="F19" s="162"/>
      <c r="G19" s="162"/>
    </row>
    <row r="20" spans="2:7">
      <c r="B20" s="162"/>
      <c r="C20" s="162"/>
      <c r="D20" s="162"/>
      <c r="E20" s="162"/>
      <c r="F20" s="162"/>
      <c r="G20" s="162"/>
    </row>
    <row r="21" spans="2:7">
      <c r="B21" s="162"/>
      <c r="C21" s="162"/>
      <c r="D21" s="162"/>
      <c r="E21" s="162"/>
      <c r="F21" s="162"/>
      <c r="G21" s="162"/>
    </row>
    <row r="22" spans="2:7">
      <c r="B22" s="162"/>
      <c r="C22" s="162"/>
      <c r="D22" s="162"/>
      <c r="E22" s="162"/>
      <c r="F22" s="162"/>
      <c r="G22" s="162"/>
    </row>
  </sheetData>
  <mergeCells count="5">
    <mergeCell ref="H5:H6"/>
    <mergeCell ref="A5:A6"/>
    <mergeCell ref="B5:B6"/>
    <mergeCell ref="C5:C6"/>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zoomScaleNormal="100" workbookViewId="0">
      <selection activeCell="B4" sqref="B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12" t="s">
        <v>54</v>
      </c>
      <c r="B1" s="112" t="str">
        <f>'21. LI4'!B1</f>
        <v>პროკრედიტ ბანკი</v>
      </c>
    </row>
    <row r="2" spans="1:12">
      <c r="A2" s="112" t="s">
        <v>55</v>
      </c>
      <c r="B2" s="241">
        <f>'21. LI4'!B2</f>
        <v>43465</v>
      </c>
    </row>
    <row r="3" spans="1:12">
      <c r="A3" s="57"/>
      <c r="B3" s="112"/>
    </row>
    <row r="4" spans="1:12" ht="13.5" thickBot="1">
      <c r="A4" s="233" t="s">
        <v>170</v>
      </c>
      <c r="B4" s="41" t="s">
        <v>147</v>
      </c>
      <c r="C4" s="23"/>
      <c r="D4" s="6"/>
      <c r="E4" s="6"/>
      <c r="F4" s="6"/>
      <c r="G4" s="6"/>
      <c r="H4" s="6"/>
      <c r="I4" s="6"/>
      <c r="J4" s="6"/>
      <c r="K4" s="6"/>
      <c r="L4" s="6"/>
    </row>
    <row r="5" spans="1:12" ht="13.5" thickBot="1">
      <c r="A5" s="237"/>
      <c r="B5" s="238"/>
      <c r="C5" s="239">
        <v>43465</v>
      </c>
      <c r="D5" s="239">
        <v>43373</v>
      </c>
      <c r="E5" s="240">
        <v>43281</v>
      </c>
      <c r="F5" s="6"/>
    </row>
    <row r="6" spans="1:12">
      <c r="A6" s="111">
        <v>1</v>
      </c>
      <c r="B6" s="234" t="s">
        <v>10</v>
      </c>
      <c r="C6" s="235">
        <v>33138</v>
      </c>
      <c r="D6" s="235">
        <v>15496</v>
      </c>
      <c r="E6" s="236">
        <v>29951</v>
      </c>
      <c r="F6" s="6"/>
    </row>
    <row r="7" spans="1:12">
      <c r="A7" s="17">
        <v>2</v>
      </c>
      <c r="B7" s="22" t="s">
        <v>121</v>
      </c>
      <c r="C7" s="174">
        <v>17599</v>
      </c>
      <c r="D7" s="174">
        <v>0</v>
      </c>
      <c r="E7" s="230">
        <v>12126</v>
      </c>
      <c r="F7" s="6"/>
    </row>
    <row r="8" spans="1:12">
      <c r="A8" s="17">
        <v>3</v>
      </c>
      <c r="B8" s="4" t="s">
        <v>143</v>
      </c>
      <c r="C8" s="174">
        <v>1</v>
      </c>
      <c r="D8" s="174">
        <v>0</v>
      </c>
      <c r="E8" s="230">
        <v>1</v>
      </c>
    </row>
    <row r="9" spans="1:12" ht="13.5" thickBot="1">
      <c r="A9" s="54">
        <v>4</v>
      </c>
      <c r="B9" s="51" t="s">
        <v>110</v>
      </c>
      <c r="C9" s="231">
        <v>33126</v>
      </c>
      <c r="D9" s="231">
        <v>15218</v>
      </c>
      <c r="E9" s="232">
        <v>28583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7"/>
  <sheetViews>
    <sheetView zoomScaleNormal="100" workbookViewId="0">
      <selection activeCell="B4" sqref="B4"/>
    </sheetView>
  </sheetViews>
  <sheetFormatPr defaultColWidth="9.140625" defaultRowHeight="12.75"/>
  <cols>
    <col min="1" max="1" width="10.5703125" style="3" bestFit="1" customWidth="1"/>
    <col min="2" max="2" width="52.5703125" style="3" customWidth="1"/>
    <col min="3" max="3" width="12.28515625" style="3" bestFit="1" customWidth="1"/>
    <col min="4" max="5" width="14.42578125" style="3" bestFit="1" customWidth="1"/>
    <col min="6" max="6" width="24.140625" style="3" customWidth="1"/>
    <col min="7" max="7" width="27.5703125" style="3" customWidth="1"/>
    <col min="8" max="16384" width="9.140625" style="3"/>
  </cols>
  <sheetData>
    <row r="1" spans="1:8">
      <c r="A1" s="3" t="s">
        <v>54</v>
      </c>
      <c r="B1" s="3" t="str">
        <f>'20. LI3'!B1</f>
        <v>პროკრედიტ ბანკი</v>
      </c>
    </row>
    <row r="2" spans="1:8">
      <c r="A2" s="6" t="s">
        <v>55</v>
      </c>
      <c r="B2" s="154">
        <f>'20. LI3'!B2</f>
        <v>43465</v>
      </c>
      <c r="C2" s="6"/>
      <c r="D2" s="6"/>
      <c r="E2" s="6"/>
      <c r="F2" s="6"/>
      <c r="G2" s="6"/>
      <c r="H2" s="6"/>
    </row>
    <row r="3" spans="1:8">
      <c r="A3" s="6"/>
      <c r="B3" s="6"/>
      <c r="C3" s="6"/>
      <c r="D3" s="6"/>
      <c r="E3" s="6"/>
      <c r="F3" s="6"/>
      <c r="G3" s="6"/>
      <c r="H3" s="6"/>
    </row>
    <row r="4" spans="1:8" ht="13.5" thickBot="1">
      <c r="A4" s="113" t="s">
        <v>171</v>
      </c>
      <c r="B4" s="42" t="s">
        <v>122</v>
      </c>
      <c r="F4" s="6"/>
      <c r="G4" s="6"/>
      <c r="H4" s="6"/>
    </row>
    <row r="5" spans="1:8">
      <c r="A5" s="64"/>
      <c r="B5" s="53"/>
      <c r="C5" s="53" t="s">
        <v>0</v>
      </c>
      <c r="D5" s="53" t="s">
        <v>1</v>
      </c>
      <c r="E5" s="53" t="s">
        <v>2</v>
      </c>
      <c r="F5" s="53" t="s">
        <v>3</v>
      </c>
      <c r="G5" s="21" t="s">
        <v>4</v>
      </c>
      <c r="H5" s="6"/>
    </row>
    <row r="6" spans="1:8" s="9" customFormat="1" ht="76.5">
      <c r="A6" s="87"/>
      <c r="B6" s="18"/>
      <c r="C6" s="79">
        <v>2018</v>
      </c>
      <c r="D6" s="79">
        <v>2017</v>
      </c>
      <c r="E6" s="79">
        <v>2016</v>
      </c>
      <c r="F6" s="56" t="s">
        <v>135</v>
      </c>
      <c r="G6" s="89" t="s">
        <v>136</v>
      </c>
      <c r="H6" s="88"/>
    </row>
    <row r="7" spans="1:8">
      <c r="A7" s="65">
        <v>1</v>
      </c>
      <c r="B7" s="4" t="s">
        <v>56</v>
      </c>
      <c r="C7" s="116">
        <v>52147613.24000001</v>
      </c>
      <c r="D7" s="116">
        <v>51556855.920000002</v>
      </c>
      <c r="E7" s="116">
        <v>64654951.019999988</v>
      </c>
      <c r="F7" s="270"/>
      <c r="G7" s="271"/>
      <c r="H7" s="6"/>
    </row>
    <row r="8" spans="1:8">
      <c r="A8" s="65">
        <v>2</v>
      </c>
      <c r="B8" s="43" t="s">
        <v>12</v>
      </c>
      <c r="C8" s="116">
        <v>18008526.108900003</v>
      </c>
      <c r="D8" s="116">
        <v>11201549.433499999</v>
      </c>
      <c r="E8" s="116">
        <v>22587113.723199997</v>
      </c>
      <c r="F8" s="272"/>
      <c r="G8" s="273"/>
    </row>
    <row r="9" spans="1:8">
      <c r="A9" s="65">
        <v>3</v>
      </c>
      <c r="B9" s="44" t="s">
        <v>144</v>
      </c>
      <c r="C9" s="116">
        <v>123058.91999999993</v>
      </c>
      <c r="D9" s="116">
        <v>1035345.31</v>
      </c>
      <c r="E9" s="116">
        <v>-301193.82</v>
      </c>
      <c r="F9" s="274"/>
      <c r="G9" s="275"/>
    </row>
    <row r="10" spans="1:8" ht="13.5" thickBot="1">
      <c r="A10" s="66">
        <v>4</v>
      </c>
      <c r="B10" s="67" t="s">
        <v>57</v>
      </c>
      <c r="C10" s="118">
        <f t="shared" ref="C10" si="0">SUM(C7:C8)-C9</f>
        <v>70033080.428900018</v>
      </c>
      <c r="D10" s="118">
        <f t="shared" ref="D10" si="1">SUM(D7:D8)-D9</f>
        <v>61723060.043499999</v>
      </c>
      <c r="E10" s="118">
        <f>SUM(E7:E8)-E9</f>
        <v>87543258.563199982</v>
      </c>
      <c r="F10" s="120">
        <f>SUMIF(C10:E10, "&gt;=0",C10:E10)/3</f>
        <v>73099799.678533331</v>
      </c>
      <c r="G10" s="121">
        <f>F10*15%/8%</f>
        <v>137062124.39725</v>
      </c>
    </row>
    <row r="11" spans="1:8">
      <c r="A11" s="19"/>
      <c r="B11" s="6"/>
      <c r="C11" s="155"/>
      <c r="D11" s="156"/>
      <c r="E11" s="158"/>
      <c r="F11" s="144"/>
      <c r="G11" s="157"/>
    </row>
    <row r="14" spans="1:8">
      <c r="F14" s="161"/>
      <c r="G14" s="161"/>
    </row>
    <row r="15" spans="1:8">
      <c r="F15" s="161"/>
      <c r="G15" s="161"/>
    </row>
    <row r="16" spans="1:8">
      <c r="C16" s="144"/>
      <c r="F16" s="161"/>
      <c r="G16" s="161"/>
    </row>
    <row r="17" spans="2:7">
      <c r="F17" s="161"/>
      <c r="G17" s="161"/>
    </row>
    <row r="18" spans="2:7">
      <c r="F18" s="161"/>
      <c r="G18" s="161"/>
    </row>
    <row r="19" spans="2:7">
      <c r="F19" s="161"/>
      <c r="G19" s="161"/>
    </row>
    <row r="22" spans="2:7">
      <c r="B22" s="160"/>
      <c r="C22" s="160"/>
      <c r="D22" s="160"/>
      <c r="E22" s="160"/>
      <c r="F22" s="160"/>
      <c r="G22" s="160"/>
    </row>
    <row r="23" spans="2:7">
      <c r="B23" s="160"/>
      <c r="C23" s="160"/>
      <c r="D23" s="160"/>
      <c r="E23" s="160"/>
      <c r="F23" s="160"/>
      <c r="G23" s="160"/>
    </row>
    <row r="24" spans="2:7">
      <c r="B24" s="160"/>
      <c r="C24" s="160"/>
      <c r="D24" s="160"/>
      <c r="E24" s="160"/>
      <c r="F24" s="160"/>
      <c r="G24" s="160"/>
    </row>
    <row r="25" spans="2:7">
      <c r="B25" s="160"/>
      <c r="C25" s="160"/>
      <c r="D25" s="160"/>
      <c r="E25" s="160"/>
      <c r="F25" s="160"/>
      <c r="G25" s="160"/>
    </row>
    <row r="26" spans="2:7">
      <c r="B26" s="160"/>
      <c r="C26" s="160"/>
      <c r="D26" s="160"/>
      <c r="E26" s="160"/>
      <c r="F26" s="160"/>
      <c r="G26" s="160"/>
    </row>
    <row r="27" spans="2:7">
      <c r="B27" s="160"/>
      <c r="C27" s="160"/>
      <c r="D27" s="160"/>
      <c r="E27" s="160"/>
      <c r="F27" s="160"/>
      <c r="G27" s="160"/>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6"/>
  <sheetViews>
    <sheetView zoomScaleNormal="100" workbookViewId="0">
      <selection activeCell="B4" sqref="B4"/>
    </sheetView>
  </sheetViews>
  <sheetFormatPr defaultColWidth="9.140625" defaultRowHeight="12.75"/>
  <cols>
    <col min="1" max="1" width="10.5703125" style="24"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3" t="str">
        <f>'23. OR2'!B1</f>
        <v>პროკრედიტ ბანკი</v>
      </c>
    </row>
    <row r="2" spans="1:9">
      <c r="A2" s="2" t="s">
        <v>55</v>
      </c>
      <c r="B2" s="242">
        <f>'23. OR2'!B2</f>
        <v>43465</v>
      </c>
    </row>
    <row r="3" spans="1:9">
      <c r="A3" s="2"/>
    </row>
    <row r="4" spans="1:9" ht="13.5" thickBot="1">
      <c r="A4" s="113" t="s">
        <v>172</v>
      </c>
      <c r="B4" s="25" t="s">
        <v>187</v>
      </c>
      <c r="D4" s="10"/>
      <c r="E4" s="10"/>
      <c r="F4" s="10"/>
    </row>
    <row r="5" spans="1:9" s="7" customFormat="1" ht="34.5" customHeight="1">
      <c r="A5" s="68"/>
      <c r="B5" s="69"/>
      <c r="C5" s="69"/>
      <c r="D5" s="77" t="s">
        <v>157</v>
      </c>
      <c r="E5" s="77" t="s">
        <v>158</v>
      </c>
      <c r="F5" s="78" t="s">
        <v>111</v>
      </c>
    </row>
    <row r="6" spans="1:9" ht="15" customHeight="1">
      <c r="A6" s="70">
        <v>1</v>
      </c>
      <c r="B6" s="276" t="s">
        <v>18</v>
      </c>
      <c r="C6" s="14" t="s">
        <v>15</v>
      </c>
      <c r="D6" s="126">
        <v>4</v>
      </c>
      <c r="E6" s="126"/>
      <c r="F6" s="127">
        <v>40</v>
      </c>
    </row>
    <row r="7" spans="1:9" ht="15" customHeight="1">
      <c r="A7" s="70">
        <v>2</v>
      </c>
      <c r="B7" s="276"/>
      <c r="C7" s="14" t="s">
        <v>117</v>
      </c>
      <c r="D7" s="122">
        <f>D8+D10+D12</f>
        <v>1069447</v>
      </c>
      <c r="E7" s="122">
        <f>E8+E10+E12</f>
        <v>0</v>
      </c>
      <c r="F7" s="123">
        <f>F8+F10+F12</f>
        <v>2504964</v>
      </c>
    </row>
    <row r="8" spans="1:9" ht="15" customHeight="1">
      <c r="A8" s="70">
        <v>3</v>
      </c>
      <c r="B8" s="276"/>
      <c r="C8" s="26" t="s">
        <v>112</v>
      </c>
      <c r="D8" s="126">
        <v>1066597</v>
      </c>
      <c r="E8" s="126"/>
      <c r="F8" s="127">
        <v>2477604</v>
      </c>
      <c r="G8" s="6"/>
      <c r="H8" s="6"/>
    </row>
    <row r="9" spans="1:9" ht="15" customHeight="1">
      <c r="A9" s="71">
        <v>4</v>
      </c>
      <c r="B9" s="276"/>
      <c r="C9" s="27" t="s">
        <v>16</v>
      </c>
      <c r="D9" s="126"/>
      <c r="E9" s="126"/>
      <c r="F9" s="127"/>
      <c r="G9" s="6"/>
      <c r="H9" s="6"/>
    </row>
    <row r="10" spans="1:9" ht="30" customHeight="1">
      <c r="A10" s="71">
        <v>5</v>
      </c>
      <c r="B10" s="276"/>
      <c r="C10" s="26" t="s">
        <v>17</v>
      </c>
      <c r="D10" s="126"/>
      <c r="E10" s="126"/>
      <c r="F10" s="127"/>
    </row>
    <row r="11" spans="1:9" ht="15" customHeight="1">
      <c r="A11" s="71">
        <v>6</v>
      </c>
      <c r="B11" s="276"/>
      <c r="C11" s="27" t="s">
        <v>16</v>
      </c>
      <c r="D11" s="126"/>
      <c r="E11" s="126"/>
      <c r="F11" s="127"/>
    </row>
    <row r="12" spans="1:9" ht="15" customHeight="1">
      <c r="A12" s="71">
        <v>7</v>
      </c>
      <c r="B12" s="276"/>
      <c r="C12" s="26" t="s">
        <v>146</v>
      </c>
      <c r="D12" s="126">
        <v>2850</v>
      </c>
      <c r="E12" s="126"/>
      <c r="F12" s="127">
        <v>27360</v>
      </c>
    </row>
    <row r="13" spans="1:9" ht="15" customHeight="1">
      <c r="A13" s="71">
        <v>8</v>
      </c>
      <c r="B13" s="276"/>
      <c r="C13" s="27" t="s">
        <v>16</v>
      </c>
      <c r="D13" s="126"/>
      <c r="E13" s="126"/>
      <c r="F13" s="127"/>
    </row>
    <row r="14" spans="1:9" ht="15" customHeight="1">
      <c r="A14" s="71">
        <v>9</v>
      </c>
      <c r="B14" s="276" t="s">
        <v>165</v>
      </c>
      <c r="C14" s="14" t="s">
        <v>15</v>
      </c>
      <c r="D14" s="128"/>
      <c r="E14" s="128"/>
      <c r="F14" s="226"/>
      <c r="I14" s="15"/>
    </row>
    <row r="15" spans="1:9" ht="15" customHeight="1">
      <c r="A15" s="71">
        <v>10</v>
      </c>
      <c r="B15" s="276"/>
      <c r="C15" s="14" t="s">
        <v>166</v>
      </c>
      <c r="D15" s="124">
        <f>D16+D18+D20</f>
        <v>0</v>
      </c>
      <c r="E15" s="124">
        <f>E16+E18+E20</f>
        <v>0</v>
      </c>
      <c r="F15" s="227">
        <f>F16+F18+F20</f>
        <v>0</v>
      </c>
    </row>
    <row r="16" spans="1:9" ht="15" customHeight="1">
      <c r="A16" s="71">
        <v>11</v>
      </c>
      <c r="B16" s="276"/>
      <c r="C16" s="26" t="s">
        <v>113</v>
      </c>
      <c r="D16" s="128"/>
      <c r="E16" s="128"/>
      <c r="F16" s="226"/>
    </row>
    <row r="17" spans="1:6" ht="15" customHeight="1">
      <c r="A17" s="71">
        <v>12</v>
      </c>
      <c r="B17" s="276"/>
      <c r="C17" s="27" t="s">
        <v>16</v>
      </c>
      <c r="D17" s="126"/>
      <c r="E17" s="126"/>
      <c r="F17" s="127"/>
    </row>
    <row r="18" spans="1:6" ht="30" customHeight="1">
      <c r="A18" s="71">
        <v>13</v>
      </c>
      <c r="B18" s="276"/>
      <c r="C18" s="26" t="s">
        <v>17</v>
      </c>
      <c r="D18" s="128"/>
      <c r="E18" s="128"/>
      <c r="F18" s="226"/>
    </row>
    <row r="19" spans="1:6" ht="15" customHeight="1">
      <c r="A19" s="71">
        <v>14</v>
      </c>
      <c r="B19" s="276"/>
      <c r="C19" s="27" t="s">
        <v>16</v>
      </c>
      <c r="D19" s="128"/>
      <c r="E19" s="128"/>
      <c r="F19" s="226"/>
    </row>
    <row r="20" spans="1:6" ht="15" customHeight="1">
      <c r="A20" s="71">
        <v>15</v>
      </c>
      <c r="B20" s="276"/>
      <c r="C20" s="26" t="s">
        <v>146</v>
      </c>
      <c r="D20" s="128"/>
      <c r="E20" s="128"/>
      <c r="F20" s="226"/>
    </row>
    <row r="21" spans="1:6" ht="15" customHeight="1">
      <c r="A21" s="71">
        <v>16</v>
      </c>
      <c r="B21" s="276"/>
      <c r="C21" s="27" t="s">
        <v>16</v>
      </c>
      <c r="D21" s="128"/>
      <c r="E21" s="128"/>
      <c r="F21" s="226"/>
    </row>
    <row r="22" spans="1:6" ht="15" customHeight="1" thickBot="1">
      <c r="A22" s="72">
        <v>17</v>
      </c>
      <c r="B22" s="277" t="s">
        <v>116</v>
      </c>
      <c r="C22" s="277"/>
      <c r="D22" s="125">
        <f>D7+D15</f>
        <v>1069447</v>
      </c>
      <c r="E22" s="125">
        <f>E7+E15</f>
        <v>0</v>
      </c>
      <c r="F22" s="228">
        <f>F7+F15</f>
        <v>2504964</v>
      </c>
    </row>
    <row r="26" spans="1:6" ht="12.75" customHeight="1">
      <c r="C26" s="229"/>
      <c r="D26" s="229"/>
      <c r="E26" s="229"/>
      <c r="F26" s="229"/>
    </row>
    <row r="27" spans="1:6" ht="12.75" customHeight="1">
      <c r="C27" s="229"/>
      <c r="D27" s="229"/>
      <c r="E27" s="229"/>
      <c r="F27" s="229"/>
    </row>
    <row r="28" spans="1:6" ht="12.75" customHeight="1">
      <c r="C28" s="229"/>
      <c r="D28" s="229"/>
      <c r="E28" s="229"/>
      <c r="F28" s="229"/>
    </row>
    <row r="29" spans="1:6" ht="12.75" customHeight="1">
      <c r="C29" s="229"/>
      <c r="D29" s="229"/>
      <c r="E29" s="229"/>
      <c r="F29" s="229"/>
    </row>
    <row r="30" spans="1:6" ht="12.75" customHeight="1">
      <c r="C30" s="229"/>
      <c r="D30" s="229"/>
      <c r="E30" s="229"/>
      <c r="F30" s="229"/>
    </row>
    <row r="31" spans="1:6" ht="12.75" customHeight="1">
      <c r="C31" s="229"/>
      <c r="D31" s="229"/>
      <c r="E31" s="229"/>
      <c r="F31" s="229"/>
    </row>
    <row r="32" spans="1:6" ht="12.75" customHeight="1">
      <c r="C32" s="229"/>
      <c r="D32" s="229"/>
      <c r="E32" s="229"/>
      <c r="F32" s="229"/>
    </row>
    <row r="33" spans="3:6" ht="12.75" customHeight="1">
      <c r="C33" s="229"/>
      <c r="D33" s="229"/>
      <c r="E33" s="229"/>
      <c r="F33" s="229"/>
    </row>
    <row r="34" spans="3:6" ht="12.75" customHeight="1">
      <c r="C34" s="229"/>
      <c r="D34" s="229"/>
      <c r="E34" s="229"/>
      <c r="F34" s="229"/>
    </row>
    <row r="35" spans="3:6" ht="12.75" customHeight="1">
      <c r="C35" s="229"/>
      <c r="D35" s="229"/>
      <c r="E35" s="229"/>
      <c r="F35" s="229"/>
    </row>
    <row r="36" spans="3:6" ht="12.75" customHeight="1">
      <c r="C36" s="229"/>
      <c r="D36" s="229"/>
      <c r="E36" s="229"/>
      <c r="F36" s="229"/>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zoomScaleNormal="100" workbookViewId="0">
      <selection activeCell="B4" sqref="B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row>
    <row r="2" spans="1:12">
      <c r="A2" s="3" t="s">
        <v>55</v>
      </c>
      <c r="B2" s="28"/>
      <c r="C2" s="28"/>
      <c r="D2" s="28"/>
      <c r="E2" s="28"/>
      <c r="F2" s="28"/>
      <c r="G2" s="28"/>
      <c r="H2" s="28"/>
      <c r="I2" s="28"/>
      <c r="J2" s="28"/>
      <c r="K2" s="28"/>
      <c r="L2" s="28"/>
    </row>
    <row r="3" spans="1:12">
      <c r="B3" s="28"/>
      <c r="C3" s="28"/>
      <c r="D3" s="28"/>
      <c r="E3" s="28"/>
      <c r="F3" s="28"/>
      <c r="G3" s="28"/>
      <c r="H3" s="28"/>
      <c r="I3" s="28"/>
      <c r="J3" s="28"/>
      <c r="K3" s="28"/>
      <c r="L3" s="28"/>
    </row>
    <row r="4" spans="1:12" ht="13.5" thickBot="1">
      <c r="A4" s="113" t="s">
        <v>173</v>
      </c>
      <c r="B4" s="28" t="s">
        <v>124</v>
      </c>
      <c r="C4" s="29"/>
      <c r="D4" s="29"/>
      <c r="E4" s="29"/>
      <c r="F4" s="29"/>
      <c r="G4" s="29"/>
      <c r="H4" s="29"/>
      <c r="I4" s="29"/>
      <c r="J4" s="29"/>
      <c r="K4" s="29"/>
      <c r="L4" s="29"/>
    </row>
    <row r="5" spans="1:12" ht="28.5">
      <c r="A5" s="20"/>
      <c r="B5" s="53"/>
      <c r="C5" s="92" t="s">
        <v>157</v>
      </c>
      <c r="D5" s="92" t="s">
        <v>158</v>
      </c>
      <c r="E5" s="93" t="s">
        <v>127</v>
      </c>
      <c r="F5" s="29"/>
      <c r="G5" s="29"/>
      <c r="H5" s="29"/>
      <c r="I5" s="29"/>
      <c r="J5" s="29"/>
      <c r="K5" s="29"/>
      <c r="L5" s="29"/>
    </row>
    <row r="6" spans="1:12">
      <c r="A6" s="278" t="s">
        <v>19</v>
      </c>
      <c r="B6" s="95" t="s">
        <v>15</v>
      </c>
      <c r="C6" s="116"/>
      <c r="D6" s="116"/>
      <c r="E6" s="117"/>
      <c r="F6" s="29"/>
      <c r="G6" s="29"/>
      <c r="H6" s="29"/>
      <c r="I6" s="29"/>
      <c r="J6" s="29"/>
      <c r="K6" s="29"/>
      <c r="L6" s="29"/>
    </row>
    <row r="7" spans="1:12" ht="14.25">
      <c r="A7" s="278"/>
      <c r="B7" s="94" t="s">
        <v>115</v>
      </c>
      <c r="C7" s="116"/>
      <c r="D7" s="116"/>
      <c r="E7" s="117"/>
      <c r="F7" s="29"/>
      <c r="G7" s="29"/>
      <c r="H7" s="29"/>
      <c r="I7" s="29"/>
      <c r="J7" s="29"/>
      <c r="K7" s="29"/>
      <c r="L7" s="29"/>
    </row>
    <row r="8" spans="1:12" ht="14.25">
      <c r="A8" s="278" t="s">
        <v>73</v>
      </c>
      <c r="B8" s="94" t="s">
        <v>15</v>
      </c>
      <c r="C8" s="116"/>
      <c r="D8" s="116"/>
      <c r="E8" s="117"/>
      <c r="F8" s="29"/>
      <c r="G8" s="29"/>
      <c r="H8" s="29"/>
      <c r="I8" s="29"/>
      <c r="J8" s="29"/>
      <c r="K8" s="29"/>
      <c r="L8" s="29"/>
    </row>
    <row r="9" spans="1:12" ht="14.25">
      <c r="A9" s="278"/>
      <c r="B9" s="94" t="s">
        <v>13</v>
      </c>
      <c r="C9" s="129">
        <f>C10+C11+C12+C13</f>
        <v>0</v>
      </c>
      <c r="D9" s="129">
        <f>D10+D11+D12+D13</f>
        <v>0</v>
      </c>
      <c r="E9" s="129">
        <f>E10+E11+E12+E13</f>
        <v>0</v>
      </c>
      <c r="F9" s="29"/>
      <c r="G9" s="29"/>
      <c r="H9" s="29"/>
      <c r="I9" s="29"/>
      <c r="J9" s="29"/>
      <c r="K9" s="29"/>
      <c r="L9" s="29"/>
    </row>
    <row r="10" spans="1:12" ht="14.25">
      <c r="A10" s="278"/>
      <c r="B10" s="96" t="s">
        <v>20</v>
      </c>
      <c r="C10" s="116"/>
      <c r="D10" s="116"/>
      <c r="E10" s="117"/>
      <c r="F10" s="29"/>
      <c r="G10" s="29"/>
      <c r="H10" s="29"/>
      <c r="I10" s="29"/>
      <c r="J10" s="29"/>
      <c r="K10" s="29"/>
      <c r="L10" s="29"/>
    </row>
    <row r="11" spans="1:12" ht="14.25">
      <c r="A11" s="278"/>
      <c r="B11" s="96" t="s">
        <v>152</v>
      </c>
      <c r="C11" s="116"/>
      <c r="D11" s="116"/>
      <c r="E11" s="117"/>
      <c r="F11" s="29"/>
      <c r="G11" s="29"/>
      <c r="H11" s="29"/>
      <c r="I11" s="29"/>
      <c r="J11" s="29"/>
      <c r="K11" s="29"/>
      <c r="L11" s="29"/>
    </row>
    <row r="12" spans="1:12" ht="28.5">
      <c r="A12" s="278"/>
      <c r="B12" s="96" t="s">
        <v>153</v>
      </c>
      <c r="C12" s="116"/>
      <c r="D12" s="116"/>
      <c r="E12" s="117"/>
      <c r="F12" s="29"/>
      <c r="G12" s="29"/>
      <c r="H12" s="29"/>
      <c r="I12" s="29"/>
      <c r="J12" s="29"/>
      <c r="K12" s="29"/>
      <c r="L12" s="29"/>
    </row>
    <row r="13" spans="1:12" ht="14.25">
      <c r="A13" s="278"/>
      <c r="B13" s="96" t="s">
        <v>154</v>
      </c>
      <c r="C13" s="116"/>
      <c r="D13" s="116"/>
      <c r="E13" s="117"/>
      <c r="F13" s="29"/>
      <c r="G13" s="29"/>
      <c r="H13" s="29"/>
      <c r="I13" s="29"/>
      <c r="J13" s="29"/>
      <c r="K13" s="29"/>
      <c r="L13" s="29"/>
    </row>
    <row r="14" spans="1:12" ht="14.25">
      <c r="A14" s="278" t="s">
        <v>156</v>
      </c>
      <c r="B14" s="94" t="s">
        <v>15</v>
      </c>
      <c r="C14" s="116"/>
      <c r="D14" s="116"/>
      <c r="E14" s="117"/>
      <c r="F14" s="29"/>
      <c r="G14" s="29"/>
      <c r="H14" s="29"/>
      <c r="I14" s="29"/>
      <c r="J14" s="29"/>
      <c r="K14" s="29"/>
      <c r="L14" s="29"/>
    </row>
    <row r="15" spans="1:12" ht="14.25">
      <c r="A15" s="278"/>
      <c r="B15" s="94" t="s">
        <v>13</v>
      </c>
      <c r="C15" s="129">
        <f>C16+C17+C18+C19</f>
        <v>0</v>
      </c>
      <c r="D15" s="129">
        <f>D16+D17+D18+D19</f>
        <v>0</v>
      </c>
      <c r="E15" s="129">
        <f>E16+E17+E18+E19</f>
        <v>0</v>
      </c>
      <c r="F15" s="29"/>
      <c r="G15" s="29"/>
      <c r="H15" s="29"/>
      <c r="I15" s="29"/>
      <c r="J15" s="29"/>
      <c r="K15" s="29"/>
      <c r="L15" s="29"/>
    </row>
    <row r="16" spans="1:12" ht="14.25">
      <c r="A16" s="278"/>
      <c r="B16" s="96" t="s">
        <v>20</v>
      </c>
      <c r="C16" s="116"/>
      <c r="D16" s="116"/>
      <c r="E16" s="117"/>
      <c r="F16" s="29"/>
      <c r="G16" s="29"/>
      <c r="H16" s="29"/>
      <c r="I16" s="29"/>
      <c r="J16" s="29"/>
      <c r="K16" s="29"/>
      <c r="L16" s="29"/>
    </row>
    <row r="17" spans="1:12" ht="14.25">
      <c r="A17" s="279"/>
      <c r="B17" s="100" t="s">
        <v>152</v>
      </c>
      <c r="C17" s="130"/>
      <c r="D17" s="130"/>
      <c r="E17" s="131"/>
      <c r="F17" s="29"/>
      <c r="G17" s="29"/>
      <c r="H17" s="29"/>
      <c r="I17" s="29"/>
      <c r="J17" s="29"/>
      <c r="K17" s="29"/>
      <c r="L17" s="29"/>
    </row>
    <row r="18" spans="1:12" ht="28.5">
      <c r="A18" s="279"/>
      <c r="B18" s="100" t="s">
        <v>153</v>
      </c>
      <c r="C18" s="130"/>
      <c r="D18" s="130"/>
      <c r="E18" s="131"/>
      <c r="F18" s="29"/>
      <c r="G18" s="29"/>
      <c r="H18" s="29"/>
      <c r="I18" s="29"/>
      <c r="J18" s="29"/>
      <c r="K18" s="29"/>
      <c r="L18" s="29"/>
    </row>
    <row r="19" spans="1:12" ht="15" thickBot="1">
      <c r="A19" s="280"/>
      <c r="B19" s="97" t="s">
        <v>154</v>
      </c>
      <c r="C19" s="118"/>
      <c r="D19" s="118"/>
      <c r="E19" s="119"/>
      <c r="F19" s="29"/>
      <c r="G19" s="29"/>
      <c r="H19" s="29"/>
      <c r="I19" s="29"/>
      <c r="J19" s="29"/>
      <c r="K19" s="29"/>
      <c r="L19" s="29"/>
    </row>
    <row r="20" spans="1:12">
      <c r="A20" s="28"/>
      <c r="B20" s="29"/>
      <c r="C20" s="29"/>
      <c r="D20" s="29"/>
      <c r="E20" s="29"/>
      <c r="F20" s="29"/>
      <c r="G20" s="29"/>
      <c r="H20" s="29"/>
      <c r="I20" s="29"/>
      <c r="J20" s="29"/>
      <c r="K20" s="29"/>
      <c r="L20" s="29"/>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2"/>
  <sheetViews>
    <sheetView zoomScaleNormal="10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row>
    <row r="2" spans="1:7">
      <c r="A2" s="3" t="s">
        <v>55</v>
      </c>
      <c r="B2" s="12"/>
    </row>
    <row r="3" spans="1:7">
      <c r="B3" s="12"/>
    </row>
    <row r="4" spans="1:7" ht="13.5" thickBot="1">
      <c r="A4" s="113" t="s">
        <v>174</v>
      </c>
      <c r="B4" s="76" t="s">
        <v>126</v>
      </c>
    </row>
    <row r="5" spans="1:7" s="12" customFormat="1" ht="14.25">
      <c r="A5" s="73"/>
      <c r="B5" s="55"/>
      <c r="C5" s="74" t="s">
        <v>0</v>
      </c>
      <c r="D5" s="34" t="s">
        <v>1</v>
      </c>
      <c r="E5" s="34" t="s">
        <v>2</v>
      </c>
      <c r="F5" s="34" t="s">
        <v>3</v>
      </c>
      <c r="G5" s="33" t="s">
        <v>4</v>
      </c>
    </row>
    <row r="6" spans="1:7" ht="85.5">
      <c r="A6" s="75"/>
      <c r="B6" s="30"/>
      <c r="C6" s="98" t="s">
        <v>183</v>
      </c>
      <c r="D6" s="91" t="s">
        <v>184</v>
      </c>
      <c r="E6" s="91" t="s">
        <v>186</v>
      </c>
      <c r="F6" s="91" t="s">
        <v>185</v>
      </c>
      <c r="G6" s="99" t="s">
        <v>23</v>
      </c>
    </row>
    <row r="7" spans="1:7" ht="14.25">
      <c r="A7" s="75">
        <v>1</v>
      </c>
      <c r="B7" s="101" t="s">
        <v>157</v>
      </c>
      <c r="C7" s="132">
        <f>SUM(C8:C11)</f>
        <v>0</v>
      </c>
      <c r="D7" s="132">
        <f t="shared" ref="D7:G7" si="0">SUM(D8:D11)</f>
        <v>0</v>
      </c>
      <c r="E7" s="132">
        <f t="shared" si="0"/>
        <v>0</v>
      </c>
      <c r="F7" s="132">
        <f t="shared" si="0"/>
        <v>0</v>
      </c>
      <c r="G7" s="132">
        <f t="shared" si="0"/>
        <v>0</v>
      </c>
    </row>
    <row r="8" spans="1:7" ht="14.25">
      <c r="A8" s="75">
        <v>2</v>
      </c>
      <c r="B8" s="31" t="s">
        <v>21</v>
      </c>
      <c r="C8" s="135"/>
      <c r="D8" s="136"/>
      <c r="E8" s="136"/>
      <c r="F8" s="136"/>
      <c r="G8" s="137"/>
    </row>
    <row r="9" spans="1:7" ht="14.25">
      <c r="A9" s="75">
        <v>3</v>
      </c>
      <c r="B9" s="31" t="s">
        <v>22</v>
      </c>
      <c r="C9" s="135"/>
      <c r="D9" s="136"/>
      <c r="E9" s="136"/>
      <c r="F9" s="136"/>
      <c r="G9" s="137"/>
    </row>
    <row r="10" spans="1:7" ht="14.25">
      <c r="A10" s="75">
        <v>4</v>
      </c>
      <c r="B10" s="32" t="s">
        <v>150</v>
      </c>
      <c r="C10" s="135"/>
      <c r="D10" s="136"/>
      <c r="E10" s="136"/>
      <c r="F10" s="136"/>
      <c r="G10" s="137"/>
    </row>
    <row r="11" spans="1:7" ht="14.25">
      <c r="A11" s="75">
        <v>5</v>
      </c>
      <c r="B11" s="31" t="s">
        <v>151</v>
      </c>
      <c r="C11" s="135"/>
      <c r="D11" s="136"/>
      <c r="E11" s="136"/>
      <c r="F11" s="136"/>
      <c r="G11" s="137"/>
    </row>
    <row r="12" spans="1:7" ht="14.25">
      <c r="A12" s="75">
        <v>6</v>
      </c>
      <c r="B12" s="14" t="s">
        <v>158</v>
      </c>
      <c r="C12" s="122">
        <f>SUM(C13:C16)</f>
        <v>0</v>
      </c>
      <c r="D12" s="122">
        <f>SUM(D13:D16)</f>
        <v>0</v>
      </c>
      <c r="E12" s="122">
        <f>SUM(E13:E16)</f>
        <v>0</v>
      </c>
      <c r="F12" s="122">
        <f>SUM(F13:F16)</f>
        <v>0</v>
      </c>
      <c r="G12" s="123">
        <f>SUM(G13:G16)</f>
        <v>0</v>
      </c>
    </row>
    <row r="13" spans="1:7" ht="14.25">
      <c r="A13" s="75">
        <v>7</v>
      </c>
      <c r="B13" s="31" t="s">
        <v>21</v>
      </c>
      <c r="C13" s="126"/>
      <c r="D13" s="126"/>
      <c r="E13" s="126"/>
      <c r="F13" s="126"/>
      <c r="G13" s="127"/>
    </row>
    <row r="14" spans="1:7" ht="14.25">
      <c r="A14" s="75">
        <v>8</v>
      </c>
      <c r="B14" s="31" t="s">
        <v>22</v>
      </c>
      <c r="C14" s="126"/>
      <c r="D14" s="126"/>
      <c r="E14" s="126"/>
      <c r="F14" s="126"/>
      <c r="G14" s="127"/>
    </row>
    <row r="15" spans="1:7" ht="14.25">
      <c r="A15" s="75">
        <v>9</v>
      </c>
      <c r="B15" s="32" t="s">
        <v>150</v>
      </c>
      <c r="C15" s="126"/>
      <c r="D15" s="126"/>
      <c r="E15" s="126"/>
      <c r="F15" s="126"/>
      <c r="G15" s="127"/>
    </row>
    <row r="16" spans="1:7" ht="14.25">
      <c r="A16" s="75">
        <v>10</v>
      </c>
      <c r="B16" s="31" t="s">
        <v>151</v>
      </c>
      <c r="C16" s="126"/>
      <c r="D16" s="126"/>
      <c r="E16" s="126"/>
      <c r="F16" s="126"/>
      <c r="G16" s="127"/>
    </row>
    <row r="17" spans="1:7" ht="14.25">
      <c r="A17" s="75">
        <v>11</v>
      </c>
      <c r="B17" s="14" t="s">
        <v>108</v>
      </c>
      <c r="C17" s="122">
        <f>SUM(C18:C21)</f>
        <v>0</v>
      </c>
      <c r="D17" s="122">
        <f>SUM(D18:D21)</f>
        <v>0</v>
      </c>
      <c r="E17" s="122">
        <f>SUM(E18:E21)</f>
        <v>0</v>
      </c>
      <c r="F17" s="122">
        <f>SUM(F18:F21)</f>
        <v>0</v>
      </c>
      <c r="G17" s="123">
        <f>SUM(G18:G21)</f>
        <v>0</v>
      </c>
    </row>
    <row r="18" spans="1:7" ht="14.25">
      <c r="A18" s="75">
        <v>12</v>
      </c>
      <c r="B18" s="31" t="s">
        <v>21</v>
      </c>
      <c r="C18" s="126"/>
      <c r="D18" s="126"/>
      <c r="E18" s="126" t="s">
        <v>9</v>
      </c>
      <c r="F18" s="126"/>
      <c r="G18" s="127"/>
    </row>
    <row r="19" spans="1:7" ht="14.25">
      <c r="A19" s="75">
        <v>13</v>
      </c>
      <c r="B19" s="31" t="s">
        <v>22</v>
      </c>
      <c r="C19" s="126"/>
      <c r="D19" s="126"/>
      <c r="E19" s="126"/>
      <c r="F19" s="126"/>
      <c r="G19" s="127"/>
    </row>
    <row r="20" spans="1:7" ht="14.25">
      <c r="A20" s="75">
        <v>14</v>
      </c>
      <c r="B20" s="32" t="s">
        <v>150</v>
      </c>
      <c r="C20" s="126"/>
      <c r="D20" s="126"/>
      <c r="E20" s="126"/>
      <c r="F20" s="126"/>
      <c r="G20" s="127"/>
    </row>
    <row r="21" spans="1:7" ht="14.25">
      <c r="A21" s="75">
        <v>15</v>
      </c>
      <c r="B21" s="31" t="s">
        <v>151</v>
      </c>
      <c r="C21" s="126"/>
      <c r="D21" s="126"/>
      <c r="E21" s="126"/>
      <c r="F21" s="126"/>
      <c r="G21" s="127"/>
    </row>
    <row r="22" spans="1:7" ht="15" thickBot="1">
      <c r="A22" s="75">
        <v>16</v>
      </c>
      <c r="B22" s="49" t="s">
        <v>7</v>
      </c>
      <c r="C22" s="133">
        <f>C12+C17</f>
        <v>0</v>
      </c>
      <c r="D22" s="133">
        <f>D12+D17</f>
        <v>0</v>
      </c>
      <c r="E22" s="133">
        <f>E12+E17</f>
        <v>0</v>
      </c>
      <c r="F22" s="133">
        <f>F12+F17</f>
        <v>0</v>
      </c>
      <c r="G22" s="134">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20"/>
  <sheetViews>
    <sheetView workbookViewId="0">
      <pane xSplit="2" ySplit="8" topLeftCell="C9"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cols>
    <col min="1" max="1" width="10.5703125" style="3" bestFit="1" customWidth="1"/>
    <col min="2" max="2" width="55.28515625" style="3" customWidth="1"/>
    <col min="3" max="3" width="15.140625" style="16" customWidth="1"/>
    <col min="4" max="5" width="13.7109375" style="16" customWidth="1"/>
    <col min="6" max="6" width="16.28515625" style="16" customWidth="1"/>
    <col min="7" max="8" width="13.7109375" style="16" customWidth="1"/>
    <col min="9" max="9" width="17.5703125" style="16" customWidth="1"/>
    <col min="10" max="10" width="14.5703125" style="16" customWidth="1"/>
    <col min="11" max="12" width="13.7109375" style="16" customWidth="1"/>
    <col min="13" max="13" width="15" style="16" customWidth="1"/>
    <col min="14" max="15" width="13.7109375" style="16" customWidth="1"/>
    <col min="16" max="17" width="15.7109375" style="16" customWidth="1"/>
    <col min="18" max="18" width="9.140625" style="16"/>
    <col min="19" max="16384" width="9.140625" style="3"/>
  </cols>
  <sheetData>
    <row r="1" spans="1:15">
      <c r="A1" s="3" t="s">
        <v>54</v>
      </c>
    </row>
    <row r="2" spans="1:15">
      <c r="A2" s="3" t="s">
        <v>55</v>
      </c>
    </row>
    <row r="4" spans="1:15" ht="50.25" customHeight="1" thickBot="1">
      <c r="A4" s="113" t="s">
        <v>175</v>
      </c>
      <c r="B4" s="46" t="s">
        <v>191</v>
      </c>
    </row>
    <row r="5" spans="1:15">
      <c r="A5" s="48"/>
      <c r="B5" s="50"/>
      <c r="C5" s="37" t="s">
        <v>0</v>
      </c>
      <c r="D5" s="37" t="s">
        <v>1</v>
      </c>
      <c r="E5" s="37" t="s">
        <v>2</v>
      </c>
      <c r="F5" s="37" t="s">
        <v>3</v>
      </c>
      <c r="G5" s="37" t="s">
        <v>4</v>
      </c>
      <c r="H5" s="37" t="s">
        <v>5</v>
      </c>
      <c r="I5" s="37" t="s">
        <v>94</v>
      </c>
      <c r="J5" s="37" t="s">
        <v>95</v>
      </c>
      <c r="K5" s="37" t="s">
        <v>96</v>
      </c>
      <c r="L5" s="37" t="s">
        <v>97</v>
      </c>
      <c r="M5" s="37" t="s">
        <v>98</v>
      </c>
      <c r="N5" s="37" t="s">
        <v>99</v>
      </c>
      <c r="O5" s="38" t="s">
        <v>102</v>
      </c>
    </row>
    <row r="6" spans="1:15">
      <c r="A6" s="17"/>
      <c r="B6" s="4"/>
      <c r="C6" s="281" t="s">
        <v>62</v>
      </c>
      <c r="D6" s="281"/>
      <c r="E6" s="281"/>
      <c r="F6" s="283" t="s">
        <v>63</v>
      </c>
      <c r="G6" s="283"/>
      <c r="H6" s="283"/>
      <c r="I6" s="283"/>
      <c r="J6" s="283"/>
      <c r="K6" s="283"/>
      <c r="L6" s="283"/>
      <c r="M6" s="283" t="s">
        <v>64</v>
      </c>
      <c r="N6" s="283"/>
      <c r="O6" s="282"/>
    </row>
    <row r="7" spans="1:15" ht="15" customHeight="1">
      <c r="A7" s="17"/>
      <c r="B7" s="4"/>
      <c r="C7" s="283" t="s">
        <v>65</v>
      </c>
      <c r="D7" s="283" t="s">
        <v>66</v>
      </c>
      <c r="E7" s="283" t="s">
        <v>100</v>
      </c>
      <c r="F7" s="283" t="s">
        <v>67</v>
      </c>
      <c r="G7" s="283"/>
      <c r="H7" s="283" t="s">
        <v>68</v>
      </c>
      <c r="I7" s="283" t="s">
        <v>69</v>
      </c>
      <c r="J7" s="283"/>
      <c r="K7" s="284" t="s">
        <v>8</v>
      </c>
      <c r="L7" s="284"/>
      <c r="M7" s="281" t="s">
        <v>101</v>
      </c>
      <c r="N7" s="281" t="s">
        <v>106</v>
      </c>
      <c r="O7" s="282" t="s">
        <v>107</v>
      </c>
    </row>
    <row r="8" spans="1:15" ht="38.25">
      <c r="A8" s="17"/>
      <c r="B8" s="4"/>
      <c r="C8" s="283"/>
      <c r="D8" s="283"/>
      <c r="E8" s="283"/>
      <c r="F8" s="142" t="s">
        <v>16</v>
      </c>
      <c r="G8" s="142" t="s">
        <v>70</v>
      </c>
      <c r="H8" s="283"/>
      <c r="I8" s="142" t="s">
        <v>104</v>
      </c>
      <c r="J8" s="142" t="s">
        <v>105</v>
      </c>
      <c r="K8" s="143" t="s">
        <v>71</v>
      </c>
      <c r="L8" s="143" t="s">
        <v>72</v>
      </c>
      <c r="M8" s="281"/>
      <c r="N8" s="281"/>
      <c r="O8" s="282"/>
    </row>
    <row r="9" spans="1:15">
      <c r="A9" s="52"/>
      <c r="B9" s="47" t="s">
        <v>14</v>
      </c>
      <c r="C9" s="145"/>
      <c r="D9" s="145"/>
      <c r="E9" s="145"/>
      <c r="F9" s="145"/>
      <c r="G9" s="145"/>
      <c r="H9" s="145"/>
      <c r="I9" s="145"/>
      <c r="J9" s="145"/>
      <c r="K9" s="145"/>
      <c r="L9" s="145"/>
      <c r="M9" s="145"/>
      <c r="N9" s="145"/>
      <c r="O9" s="146"/>
    </row>
    <row r="10" spans="1:15">
      <c r="A10" s="17">
        <v>1</v>
      </c>
      <c r="B10" s="45" t="s">
        <v>92</v>
      </c>
      <c r="C10" s="138">
        <f>SUM(C11:C17)</f>
        <v>0</v>
      </c>
      <c r="D10" s="138">
        <f>SUM(D11:D17)</f>
        <v>0</v>
      </c>
      <c r="E10" s="138">
        <f>SUM(E11:E17)</f>
        <v>0</v>
      </c>
      <c r="F10" s="139">
        <f t="shared" ref="F10:O10" si="0">SUM(F11:F17)</f>
        <v>0</v>
      </c>
      <c r="G10" s="139">
        <f t="shared" si="0"/>
        <v>0</v>
      </c>
      <c r="H10" s="138">
        <f t="shared" si="0"/>
        <v>0</v>
      </c>
      <c r="I10" s="138">
        <f t="shared" si="0"/>
        <v>0</v>
      </c>
      <c r="J10" s="138">
        <f t="shared" si="0"/>
        <v>0</v>
      </c>
      <c r="K10" s="138">
        <f t="shared" si="0"/>
        <v>0</v>
      </c>
      <c r="L10" s="138">
        <f t="shared" si="0"/>
        <v>0</v>
      </c>
      <c r="M10" s="139">
        <f>SUM(M11:M17)</f>
        <v>0</v>
      </c>
      <c r="N10" s="139">
        <f t="shared" si="0"/>
        <v>0</v>
      </c>
      <c r="O10" s="140">
        <f t="shared" si="0"/>
        <v>0</v>
      </c>
    </row>
    <row r="11" spans="1:15">
      <c r="A11" s="17">
        <v>1.1000000000000001</v>
      </c>
      <c r="B11" s="4"/>
      <c r="C11" s="115"/>
      <c r="D11" s="115"/>
      <c r="E11" s="138">
        <f>C11+D11</f>
        <v>0</v>
      </c>
      <c r="F11" s="115"/>
      <c r="G11" s="115"/>
      <c r="H11" s="115"/>
      <c r="I11" s="115"/>
      <c r="J11" s="115"/>
      <c r="K11" s="141"/>
      <c r="L11" s="141"/>
      <c r="M11" s="138">
        <f>C11+F11-H11-I11</f>
        <v>0</v>
      </c>
      <c r="N11" s="138">
        <f>D11+G11+H11-J11+K11-L11</f>
        <v>0</v>
      </c>
      <c r="O11" s="140">
        <f t="shared" ref="O11:O17" si="1">M11+N11</f>
        <v>0</v>
      </c>
    </row>
    <row r="12" spans="1:15">
      <c r="A12" s="17">
        <v>1.2</v>
      </c>
      <c r="B12" s="4"/>
      <c r="C12" s="115"/>
      <c r="D12" s="115"/>
      <c r="E12" s="138">
        <f t="shared" ref="E12:E17" si="2">C12+D12</f>
        <v>0</v>
      </c>
      <c r="F12" s="115"/>
      <c r="G12" s="115"/>
      <c r="H12" s="115"/>
      <c r="I12" s="115"/>
      <c r="J12" s="115"/>
      <c r="K12" s="141"/>
      <c r="L12" s="141"/>
      <c r="M12" s="138">
        <f t="shared" ref="M12:M15" si="3">C12+F12-H12-I12</f>
        <v>0</v>
      </c>
      <c r="N12" s="138">
        <f t="shared" ref="N12:N17" si="4">D12+G12+H12-J12+K12-L12</f>
        <v>0</v>
      </c>
      <c r="O12" s="140">
        <f t="shared" si="1"/>
        <v>0</v>
      </c>
    </row>
    <row r="13" spans="1:15">
      <c r="A13" s="17">
        <v>1.3</v>
      </c>
      <c r="B13" s="4"/>
      <c r="C13" s="115"/>
      <c r="D13" s="115"/>
      <c r="E13" s="138">
        <f t="shared" si="2"/>
        <v>0</v>
      </c>
      <c r="F13" s="115"/>
      <c r="G13" s="115"/>
      <c r="H13" s="115"/>
      <c r="I13" s="115"/>
      <c r="J13" s="115"/>
      <c r="K13" s="141"/>
      <c r="L13" s="141"/>
      <c r="M13" s="138">
        <f t="shared" si="3"/>
        <v>0</v>
      </c>
      <c r="N13" s="138">
        <f t="shared" si="4"/>
        <v>0</v>
      </c>
      <c r="O13" s="140">
        <f t="shared" si="1"/>
        <v>0</v>
      </c>
    </row>
    <row r="14" spans="1:15">
      <c r="A14" s="17">
        <v>1.4</v>
      </c>
      <c r="B14" s="4"/>
      <c r="C14" s="115"/>
      <c r="D14" s="115"/>
      <c r="E14" s="138">
        <f t="shared" si="2"/>
        <v>0</v>
      </c>
      <c r="F14" s="115"/>
      <c r="G14" s="115"/>
      <c r="H14" s="115"/>
      <c r="I14" s="115"/>
      <c r="J14" s="115"/>
      <c r="K14" s="141"/>
      <c r="L14" s="141"/>
      <c r="M14" s="138">
        <f t="shared" si="3"/>
        <v>0</v>
      </c>
      <c r="N14" s="138">
        <f t="shared" si="4"/>
        <v>0</v>
      </c>
      <c r="O14" s="140">
        <f t="shared" si="1"/>
        <v>0</v>
      </c>
    </row>
    <row r="15" spans="1:15">
      <c r="A15" s="17">
        <v>1.5</v>
      </c>
      <c r="B15" s="4"/>
      <c r="C15" s="115"/>
      <c r="D15" s="115"/>
      <c r="E15" s="138">
        <f t="shared" si="2"/>
        <v>0</v>
      </c>
      <c r="F15" s="115"/>
      <c r="G15" s="115"/>
      <c r="H15" s="115"/>
      <c r="I15" s="115"/>
      <c r="J15" s="115"/>
      <c r="K15" s="141"/>
      <c r="L15" s="141"/>
      <c r="M15" s="138">
        <f t="shared" si="3"/>
        <v>0</v>
      </c>
      <c r="N15" s="138">
        <f t="shared" si="4"/>
        <v>0</v>
      </c>
      <c r="O15" s="140">
        <f t="shared" si="1"/>
        <v>0</v>
      </c>
    </row>
    <row r="16" spans="1:15">
      <c r="A16" s="17">
        <v>1.6</v>
      </c>
      <c r="B16" s="4"/>
      <c r="C16" s="115"/>
      <c r="D16" s="115"/>
      <c r="E16" s="138">
        <f t="shared" si="2"/>
        <v>0</v>
      </c>
      <c r="F16" s="115"/>
      <c r="G16" s="115"/>
      <c r="H16" s="115"/>
      <c r="I16" s="115"/>
      <c r="J16" s="115"/>
      <c r="K16" s="141"/>
      <c r="L16" s="141"/>
      <c r="M16" s="138">
        <f>C16+F16-H16-I16</f>
        <v>0</v>
      </c>
      <c r="N16" s="138">
        <f t="shared" si="4"/>
        <v>0</v>
      </c>
      <c r="O16" s="140">
        <f t="shared" si="1"/>
        <v>0</v>
      </c>
    </row>
    <row r="17" spans="1:15">
      <c r="A17" s="17" t="s">
        <v>93</v>
      </c>
      <c r="B17" s="4"/>
      <c r="C17" s="115"/>
      <c r="D17" s="115"/>
      <c r="E17" s="138">
        <f t="shared" si="2"/>
        <v>0</v>
      </c>
      <c r="F17" s="115"/>
      <c r="G17" s="115"/>
      <c r="H17" s="115"/>
      <c r="I17" s="115"/>
      <c r="J17" s="115"/>
      <c r="K17" s="141"/>
      <c r="L17" s="141"/>
      <c r="M17" s="138">
        <f>C17+F17-H17-I17</f>
        <v>0</v>
      </c>
      <c r="N17" s="138">
        <f t="shared" si="4"/>
        <v>0</v>
      </c>
      <c r="O17" s="140">
        <f t="shared" si="1"/>
        <v>0</v>
      </c>
    </row>
    <row r="18" spans="1:15">
      <c r="A18" s="52"/>
      <c r="B18" s="6" t="s">
        <v>108</v>
      </c>
      <c r="C18" s="145"/>
      <c r="D18" s="145"/>
      <c r="E18" s="145"/>
      <c r="F18" s="145"/>
      <c r="G18" s="145"/>
      <c r="H18" s="145"/>
      <c r="I18" s="145"/>
      <c r="J18" s="145"/>
      <c r="K18" s="145"/>
      <c r="L18" s="145"/>
      <c r="M18" s="145"/>
      <c r="N18" s="145"/>
      <c r="O18" s="146"/>
    </row>
    <row r="19" spans="1:15" ht="11.25" customHeight="1" thickBot="1">
      <c r="A19" s="54">
        <v>2</v>
      </c>
      <c r="B19" s="147" t="s">
        <v>92</v>
      </c>
      <c r="C19" s="148"/>
      <c r="D19" s="148"/>
      <c r="E19" s="148"/>
      <c r="F19" s="148"/>
      <c r="G19" s="148"/>
      <c r="H19" s="148"/>
      <c r="I19" s="148"/>
      <c r="J19" s="148"/>
      <c r="K19" s="148"/>
      <c r="L19" s="148"/>
      <c r="M19" s="148">
        <f>C19+F19-H19-I19</f>
        <v>0</v>
      </c>
      <c r="N19" s="148">
        <f t="shared" ref="N19" si="5">D19+G19+H19-J19+K19-L19</f>
        <v>0</v>
      </c>
      <c r="O19" s="149">
        <f>M19+N19</f>
        <v>0</v>
      </c>
    </row>
    <row r="20" spans="1:15">
      <c r="A20" s="6"/>
      <c r="B20" s="6"/>
      <c r="C20" s="19"/>
      <c r="D20" s="19"/>
      <c r="E20" s="19"/>
      <c r="F20" s="19"/>
      <c r="G20" s="19"/>
      <c r="H20" s="19"/>
      <c r="I20" s="19"/>
      <c r="J20" s="19"/>
      <c r="K20" s="19"/>
      <c r="L20" s="19"/>
      <c r="M20" s="19"/>
      <c r="N20" s="19"/>
      <c r="O20" s="19"/>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2019-06-04T14:30:10Z</dcterms:modified>
</cp:coreProperties>
</file>