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300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 iterate="1"/>
</workbook>
</file>

<file path=xl/calcChain.xml><?xml version="1.0" encoding="utf-8"?>
<calcChain xmlns="http://schemas.openxmlformats.org/spreadsheetml/2006/main">
  <c r="K19" i="63" l="1"/>
  <c r="C10" i="63"/>
  <c r="D10" i="63"/>
  <c r="E10" i="63"/>
  <c r="F10" i="63"/>
  <c r="G10" i="63"/>
  <c r="H10" i="63"/>
  <c r="I10" i="63"/>
  <c r="J10" i="63"/>
  <c r="K10" i="63"/>
  <c r="L10" i="63"/>
  <c r="M10" i="63"/>
  <c r="N10" i="63"/>
  <c r="O10" i="63"/>
  <c r="N19" i="63"/>
  <c r="M19" i="63"/>
  <c r="O19" i="63" s="1"/>
  <c r="E19" i="63"/>
  <c r="C19" i="67" l="1"/>
  <c r="D19" i="67"/>
  <c r="F22" i="50" l="1"/>
  <c r="E22" i="50"/>
  <c r="F17" i="50"/>
  <c r="E17" i="50"/>
  <c r="D17" i="50"/>
  <c r="F12" i="50"/>
  <c r="E12" i="50"/>
  <c r="D12" i="50"/>
  <c r="D22" i="50" s="1"/>
  <c r="C12" i="50"/>
  <c r="C22" i="50" s="1"/>
  <c r="F7" i="50"/>
  <c r="E7" i="50"/>
  <c r="D7" i="50"/>
  <c r="C7" i="50"/>
  <c r="E10" i="40" l="1"/>
  <c r="D10" i="40"/>
  <c r="C10" i="40"/>
  <c r="M11" i="63" l="1"/>
  <c r="E11" i="63"/>
  <c r="F10" i="40" l="1"/>
  <c r="G10" i="40" s="1"/>
  <c r="D49" i="67" l="1"/>
  <c r="E49" i="67"/>
  <c r="C35" i="67"/>
  <c r="D35" i="67"/>
  <c r="N12" i="63" l="1"/>
  <c r="N13" i="63"/>
  <c r="N14" i="63"/>
  <c r="N15" i="63"/>
  <c r="N16" i="63"/>
  <c r="N11" i="63"/>
  <c r="M16" i="63"/>
  <c r="M12" i="63"/>
  <c r="M13" i="63"/>
  <c r="M14" i="63"/>
  <c r="M15" i="63"/>
  <c r="O11" i="63" l="1"/>
  <c r="O12" i="63"/>
  <c r="O13" i="63"/>
  <c r="O14" i="63"/>
  <c r="O15" i="63"/>
  <c r="O16" i="63"/>
  <c r="E12" i="63"/>
  <c r="E13" i="63"/>
  <c r="E14" i="63"/>
  <c r="E15" i="63"/>
  <c r="E16" i="63"/>
  <c r="C49" i="67" l="1"/>
</calcChain>
</file>

<file path=xl/sharedStrings.xml><?xml version="1.0" encoding="utf-8"?>
<sst xmlns="http://schemas.openxmlformats.org/spreadsheetml/2006/main" count="250" uniqueCount="164">
  <si>
    <t>a</t>
  </si>
  <si>
    <t>b</t>
  </si>
  <si>
    <t>c</t>
  </si>
  <si>
    <t>d</t>
  </si>
  <si>
    <t>e</t>
  </si>
  <si>
    <t>f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</si>
  <si>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</si>
  <si>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</si>
  <si>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</si>
  <si>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</si>
  <si>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</si>
  <si>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</si>
  <si>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</si>
  <si>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</si>
  <si>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</si>
  <si>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</si>
  <si>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</si>
  <si>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</si>
  <si>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</si>
  <si>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</si>
  <si>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</si>
  <si>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</si>
  <si>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</si>
  <si>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საინვესტიციო ფასიანი ქაღალდები</t>
  </si>
  <si>
    <t>სხვა აქტივები</t>
  </si>
  <si>
    <t>მთლიანი აქტივები</t>
  </si>
  <si>
    <t>მთლიანი ვალდებულებები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</si>
  <si>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</si>
  <si>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</si>
  <si>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</si>
  <si>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</si>
  <si>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</si>
  <si>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</si>
  <si>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</si>
  <si>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</si>
  <si>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</si>
  <si>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</si>
  <si>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</si>
  <si>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</si>
  <si>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</si>
  <si>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</si>
  <si>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</si>
  <si>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</si>
  <si>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მთლიანი კაპიტალი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</si>
  <si>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</si>
  <si>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</si>
  <si>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</si>
  <si>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</si>
  <si>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</si>
  <si>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</si>
  <si>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</si>
  <si>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</si>
  <si>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</si>
  <si>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</si>
  <si>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</si>
  <si>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</si>
  <si>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</si>
  <si>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</si>
  <si>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</si>
  <si>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</si>
  <si>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</si>
  <si>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</si>
  <si>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</si>
  <si>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</si>
  <si>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</si>
  <si>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</si>
  <si>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</si>
  <si>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</si>
  <si>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</si>
  <si>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</si>
  <si>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</si>
  <si>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</si>
  <si>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</si>
  <si>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</si>
  <si>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</si>
  <si>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</si>
  <si>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</si>
  <si>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</si>
  <si>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</si>
  <si>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</si>
  <si>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</si>
  <si>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</si>
  <si>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</si>
  <si>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</si>
  <si>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</si>
  <si>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</si>
  <si>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</si>
  <si>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</si>
  <si>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</si>
  <si>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</si>
  <si>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</si>
  <si>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</si>
  <si>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</si>
  <si>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</si>
  <si>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</si>
  <si>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</si>
  <si>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</si>
  <si>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</si>
  <si>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</si>
  <si>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</si>
  <si>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</si>
  <si>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</si>
  <si>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</si>
  <si>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</si>
  <si>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</si>
  <si>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</si>
  <si>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</si>
  <si>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</si>
  <si>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</si>
  <si>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</si>
  <si>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</si>
  <si>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</si>
  <si>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</si>
  <si>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</si>
  <si>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</si>
  <si>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</si>
  <si>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</si>
  <si>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</si>
  <si>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</si>
  <si>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</si>
  <si>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</si>
  <si>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</si>
  <si>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</si>
  <si>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</si>
  <si>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</si>
  <si>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</si>
  <si>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ლიბერთი ბანკი</t>
  </si>
  <si>
    <t>ფულადი სახსრები და მათი ეკვივალენტები</t>
  </si>
  <si>
    <t>მოთხოვნები საკრედიტო დაწესებულებების მიმართ</t>
  </si>
  <si>
    <t>კლიენტებზე გაცემული სესხები</t>
  </si>
  <si>
    <t>ძირითადი საშუალებები</t>
  </si>
  <si>
    <t>არამატერიალური აქტივები</t>
  </si>
  <si>
    <t>აქტივების გამოყენების უფლება</t>
  </si>
  <si>
    <t>წინასწარი გადახდები</t>
  </si>
  <si>
    <t>მოგების გადავადებული საგადასახადო აქტივები</t>
  </si>
  <si>
    <t>ვალდებულებები საკრედიტო დაწესებულებების წინაშე</t>
  </si>
  <si>
    <t>ვალდებულებები კლიენტების მიმართ</t>
  </si>
  <si>
    <t>მოგების მიმდინარე საგადასახადო ვალდებულებები</t>
  </si>
  <si>
    <t>მოგების გადავადებული საგადასახადო ვალდებულებები</t>
  </si>
  <si>
    <t>სუბორდინირებული ვალი</t>
  </si>
  <si>
    <t xml:space="preserve">საწესდებო კაპიტალი </t>
  </si>
  <si>
    <t xml:space="preserve">დამატებით შეტანილი კაპიტალი </t>
  </si>
  <si>
    <t xml:space="preserve">გამოსყიდული საკუთარი აქციები </t>
  </si>
  <si>
    <t xml:space="preserve">კონვერტირებადი პრივილეგირებული აქციები </t>
  </si>
  <si>
    <t xml:space="preserve">გაუნაწილებელი მოგება </t>
  </si>
  <si>
    <t>ვალდებულებები გამოყენების უფლებით</t>
  </si>
  <si>
    <t>კაპიტალ-მეთოდი</t>
  </si>
  <si>
    <t>ადრეული ეტაპის VC ინვესტიციები</t>
  </si>
  <si>
    <t>შპს „ბას სტოპ“</t>
  </si>
  <si>
    <t>საჯარო რეესტრის სერვისების ავტორიზებული წარმომადგენელი</t>
  </si>
  <si>
    <t>1 and 2</t>
  </si>
  <si>
    <t>3. Difference is reasoned by reclasification  from other liabilities to Amounts due to customers</t>
  </si>
  <si>
    <t>სს „სმარტექსი"</t>
  </si>
  <si>
    <t>"საჯარო ფონდი" არასაწარმოო (არაკომერციული) იურიდიული ერთეული</t>
  </si>
  <si>
    <t>x</t>
  </si>
  <si>
    <t>არაკომერციული</t>
  </si>
  <si>
    <t>1. Difference is reasoned by reclasification  from other assets, prepayments and Amounts due from credit institutions to Cash and cash equivalents</t>
  </si>
  <si>
    <t>2. Difference is reasoned by reclasification  from prepayments  to other assets</t>
  </si>
  <si>
    <t>საინვესტიციო ფასიანი ქაღალდების რეალური ღირებულების რეზერვი</t>
  </si>
  <si>
    <t>ქონების გადაფასების რეზერვი</t>
  </si>
  <si>
    <t>ირაკლი ოთარ რუხაძე (ჩვეულებრივი აქცია)</t>
  </si>
  <si>
    <t>ირაკლი ოთარ რუხაძე (პრივილეგირებული აქცია)</t>
  </si>
  <si>
    <t>ბექა გოგიჩაიშვილი (პრივილეგირებული აქცია)</t>
  </si>
  <si>
    <t>თორნიკე კორძაია (ჩვეულებრივია აქცია)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</si>
</sst>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7" fontId="13" fillId="36" borderId="0"/>
    <xf numFmtId="168" fontId="13" fillId="36" borderId="0"/>
    <xf numFmtId="167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7" fontId="15" fillId="37" borderId="0" applyNumberFormat="0" applyBorder="0" applyAlignment="0" applyProtection="0"/>
    <xf numFmtId="167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5" fillId="37" borderId="0" applyNumberFormat="0" applyBorder="0" applyAlignment="0" applyProtection="0"/>
    <xf numFmtId="168" fontId="15" fillId="37" borderId="0" applyNumberFormat="0" applyBorder="0" applyAlignment="0" applyProtection="0"/>
    <xf numFmtId="167" fontId="15" fillId="37" borderId="0" applyNumberFormat="0" applyBorder="0" applyAlignment="0" applyProtection="0"/>
    <xf numFmtId="167" fontId="15" fillId="37" borderId="0" applyNumberFormat="0" applyBorder="0" applyAlignment="0" applyProtection="0"/>
    <xf numFmtId="168" fontId="15" fillId="37" borderId="0" applyNumberFormat="0" applyBorder="0" applyAlignment="0" applyProtection="0"/>
    <xf numFmtId="167" fontId="15" fillId="37" borderId="0" applyNumberFormat="0" applyBorder="0" applyAlignment="0" applyProtection="0"/>
    <xf numFmtId="167" fontId="15" fillId="37" borderId="0" applyNumberFormat="0" applyBorder="0" applyAlignment="0" applyProtection="0"/>
    <xf numFmtId="168" fontId="15" fillId="37" borderId="0" applyNumberFormat="0" applyBorder="0" applyAlignment="0" applyProtection="0"/>
    <xf numFmtId="167" fontId="15" fillId="37" borderId="0" applyNumberFormat="0" applyBorder="0" applyAlignment="0" applyProtection="0"/>
    <xf numFmtId="167" fontId="15" fillId="37" borderId="0" applyNumberFormat="0" applyBorder="0" applyAlignment="0" applyProtection="0"/>
    <xf numFmtId="168" fontId="15" fillId="37" borderId="0" applyNumberFormat="0" applyBorder="0" applyAlignment="0" applyProtection="0"/>
    <xf numFmtId="167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7" fontId="15" fillId="38" borderId="0" applyNumberFormat="0" applyBorder="0" applyAlignment="0" applyProtection="0"/>
    <xf numFmtId="167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5" fillId="38" borderId="0" applyNumberFormat="0" applyBorder="0" applyAlignment="0" applyProtection="0"/>
    <xf numFmtId="168" fontId="15" fillId="38" borderId="0" applyNumberFormat="0" applyBorder="0" applyAlignment="0" applyProtection="0"/>
    <xf numFmtId="167" fontId="15" fillId="38" borderId="0" applyNumberFormat="0" applyBorder="0" applyAlignment="0" applyProtection="0"/>
    <xf numFmtId="167" fontId="15" fillId="38" borderId="0" applyNumberFormat="0" applyBorder="0" applyAlignment="0" applyProtection="0"/>
    <xf numFmtId="168" fontId="15" fillId="38" borderId="0" applyNumberFormat="0" applyBorder="0" applyAlignment="0" applyProtection="0"/>
    <xf numFmtId="167" fontId="15" fillId="38" borderId="0" applyNumberFormat="0" applyBorder="0" applyAlignment="0" applyProtection="0"/>
    <xf numFmtId="167" fontId="15" fillId="38" borderId="0" applyNumberFormat="0" applyBorder="0" applyAlignment="0" applyProtection="0"/>
    <xf numFmtId="168" fontId="15" fillId="38" borderId="0" applyNumberFormat="0" applyBorder="0" applyAlignment="0" applyProtection="0"/>
    <xf numFmtId="167" fontId="15" fillId="38" borderId="0" applyNumberFormat="0" applyBorder="0" applyAlignment="0" applyProtection="0"/>
    <xf numFmtId="167" fontId="15" fillId="38" borderId="0" applyNumberFormat="0" applyBorder="0" applyAlignment="0" applyProtection="0"/>
    <xf numFmtId="168" fontId="15" fillId="38" borderId="0" applyNumberFormat="0" applyBorder="0" applyAlignment="0" applyProtection="0"/>
    <xf numFmtId="167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7" fontId="15" fillId="39" borderId="0" applyNumberFormat="0" applyBorder="0" applyAlignment="0" applyProtection="0"/>
    <xf numFmtId="167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5" fillId="39" borderId="0" applyNumberFormat="0" applyBorder="0" applyAlignment="0" applyProtection="0"/>
    <xf numFmtId="168" fontId="15" fillId="39" borderId="0" applyNumberFormat="0" applyBorder="0" applyAlignment="0" applyProtection="0"/>
    <xf numFmtId="167" fontId="15" fillId="39" borderId="0" applyNumberFormat="0" applyBorder="0" applyAlignment="0" applyProtection="0"/>
    <xf numFmtId="167" fontId="15" fillId="39" borderId="0" applyNumberFormat="0" applyBorder="0" applyAlignment="0" applyProtection="0"/>
    <xf numFmtId="168" fontId="15" fillId="39" borderId="0" applyNumberFormat="0" applyBorder="0" applyAlignment="0" applyProtection="0"/>
    <xf numFmtId="167" fontId="15" fillId="39" borderId="0" applyNumberFormat="0" applyBorder="0" applyAlignment="0" applyProtection="0"/>
    <xf numFmtId="167" fontId="15" fillId="39" borderId="0" applyNumberFormat="0" applyBorder="0" applyAlignment="0" applyProtection="0"/>
    <xf numFmtId="168" fontId="15" fillId="39" borderId="0" applyNumberFormat="0" applyBorder="0" applyAlignment="0" applyProtection="0"/>
    <xf numFmtId="167" fontId="15" fillId="39" borderId="0" applyNumberFormat="0" applyBorder="0" applyAlignment="0" applyProtection="0"/>
    <xf numFmtId="167" fontId="15" fillId="39" borderId="0" applyNumberFormat="0" applyBorder="0" applyAlignment="0" applyProtection="0"/>
    <xf numFmtId="168" fontId="15" fillId="39" borderId="0" applyNumberFormat="0" applyBorder="0" applyAlignment="0" applyProtection="0"/>
    <xf numFmtId="167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7" fontId="15" fillId="41" borderId="0" applyNumberFormat="0" applyBorder="0" applyAlignment="0" applyProtection="0"/>
    <xf numFmtId="167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5" fillId="41" borderId="0" applyNumberFormat="0" applyBorder="0" applyAlignment="0" applyProtection="0"/>
    <xf numFmtId="168" fontId="15" fillId="41" borderId="0" applyNumberFormat="0" applyBorder="0" applyAlignment="0" applyProtection="0"/>
    <xf numFmtId="167" fontId="15" fillId="41" borderId="0" applyNumberFormat="0" applyBorder="0" applyAlignment="0" applyProtection="0"/>
    <xf numFmtId="167" fontId="15" fillId="41" borderId="0" applyNumberFormat="0" applyBorder="0" applyAlignment="0" applyProtection="0"/>
    <xf numFmtId="168" fontId="15" fillId="41" borderId="0" applyNumberFormat="0" applyBorder="0" applyAlignment="0" applyProtection="0"/>
    <xf numFmtId="167" fontId="15" fillId="41" borderId="0" applyNumberFormat="0" applyBorder="0" applyAlignment="0" applyProtection="0"/>
    <xf numFmtId="167" fontId="15" fillId="41" borderId="0" applyNumberFormat="0" applyBorder="0" applyAlignment="0" applyProtection="0"/>
    <xf numFmtId="168" fontId="15" fillId="41" borderId="0" applyNumberFormat="0" applyBorder="0" applyAlignment="0" applyProtection="0"/>
    <xf numFmtId="167" fontId="15" fillId="41" borderId="0" applyNumberFormat="0" applyBorder="0" applyAlignment="0" applyProtection="0"/>
    <xf numFmtId="167" fontId="15" fillId="41" borderId="0" applyNumberFormat="0" applyBorder="0" applyAlignment="0" applyProtection="0"/>
    <xf numFmtId="168" fontId="15" fillId="41" borderId="0" applyNumberFormat="0" applyBorder="0" applyAlignment="0" applyProtection="0"/>
    <xf numFmtId="167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7" fontId="15" fillId="42" borderId="0" applyNumberFormat="0" applyBorder="0" applyAlignment="0" applyProtection="0"/>
    <xf numFmtId="167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5" fillId="42" borderId="0" applyNumberFormat="0" applyBorder="0" applyAlignment="0" applyProtection="0"/>
    <xf numFmtId="168" fontId="15" fillId="42" borderId="0" applyNumberFormat="0" applyBorder="0" applyAlignment="0" applyProtection="0"/>
    <xf numFmtId="167" fontId="15" fillId="42" borderId="0" applyNumberFormat="0" applyBorder="0" applyAlignment="0" applyProtection="0"/>
    <xf numFmtId="167" fontId="15" fillId="42" borderId="0" applyNumberFormat="0" applyBorder="0" applyAlignment="0" applyProtection="0"/>
    <xf numFmtId="168" fontId="15" fillId="42" borderId="0" applyNumberFormat="0" applyBorder="0" applyAlignment="0" applyProtection="0"/>
    <xf numFmtId="167" fontId="15" fillId="42" borderId="0" applyNumberFormat="0" applyBorder="0" applyAlignment="0" applyProtection="0"/>
    <xf numFmtId="167" fontId="15" fillId="42" borderId="0" applyNumberFormat="0" applyBorder="0" applyAlignment="0" applyProtection="0"/>
    <xf numFmtId="168" fontId="15" fillId="42" borderId="0" applyNumberFormat="0" applyBorder="0" applyAlignment="0" applyProtection="0"/>
    <xf numFmtId="167" fontId="15" fillId="42" borderId="0" applyNumberFormat="0" applyBorder="0" applyAlignment="0" applyProtection="0"/>
    <xf numFmtId="167" fontId="15" fillId="42" borderId="0" applyNumberFormat="0" applyBorder="0" applyAlignment="0" applyProtection="0"/>
    <xf numFmtId="168" fontId="15" fillId="42" borderId="0" applyNumberFormat="0" applyBorder="0" applyAlignment="0" applyProtection="0"/>
    <xf numFmtId="167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167" fontId="15" fillId="40" borderId="0" applyNumberFormat="0" applyBorder="0" applyAlignment="0" applyProtection="0"/>
    <xf numFmtId="168" fontId="15" fillId="40" borderId="0" applyNumberFormat="0" applyBorder="0" applyAlignment="0" applyProtection="0"/>
    <xf numFmtId="167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167" fontId="15" fillId="43" borderId="0" applyNumberFormat="0" applyBorder="0" applyAlignment="0" applyProtection="0"/>
    <xf numFmtId="168" fontId="15" fillId="43" borderId="0" applyNumberFormat="0" applyBorder="0" applyAlignment="0" applyProtection="0"/>
    <xf numFmtId="167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7" fontId="15" fillId="46" borderId="0" applyNumberFormat="0" applyBorder="0" applyAlignment="0" applyProtection="0"/>
    <xf numFmtId="167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5" fillId="46" borderId="0" applyNumberFormat="0" applyBorder="0" applyAlignment="0" applyProtection="0"/>
    <xf numFmtId="168" fontId="15" fillId="46" borderId="0" applyNumberFormat="0" applyBorder="0" applyAlignment="0" applyProtection="0"/>
    <xf numFmtId="167" fontId="15" fillId="46" borderId="0" applyNumberFormat="0" applyBorder="0" applyAlignment="0" applyProtection="0"/>
    <xf numFmtId="167" fontId="15" fillId="46" borderId="0" applyNumberFormat="0" applyBorder="0" applyAlignment="0" applyProtection="0"/>
    <xf numFmtId="168" fontId="15" fillId="46" borderId="0" applyNumberFormat="0" applyBorder="0" applyAlignment="0" applyProtection="0"/>
    <xf numFmtId="167" fontId="15" fillId="46" borderId="0" applyNumberFormat="0" applyBorder="0" applyAlignment="0" applyProtection="0"/>
    <xf numFmtId="167" fontId="15" fillId="46" borderId="0" applyNumberFormat="0" applyBorder="0" applyAlignment="0" applyProtection="0"/>
    <xf numFmtId="168" fontId="15" fillId="46" borderId="0" applyNumberFormat="0" applyBorder="0" applyAlignment="0" applyProtection="0"/>
    <xf numFmtId="167" fontId="15" fillId="46" borderId="0" applyNumberFormat="0" applyBorder="0" applyAlignment="0" applyProtection="0"/>
    <xf numFmtId="167" fontId="15" fillId="46" borderId="0" applyNumberFormat="0" applyBorder="0" applyAlignment="0" applyProtection="0"/>
    <xf numFmtId="168" fontId="15" fillId="46" borderId="0" applyNumberFormat="0" applyBorder="0" applyAlignment="0" applyProtection="0"/>
    <xf numFmtId="167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7" fontId="18" fillId="47" borderId="0" applyNumberFormat="0" applyBorder="0" applyAlignment="0" applyProtection="0"/>
    <xf numFmtId="167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7" fontId="18" fillId="47" borderId="0" applyNumberFormat="0" applyBorder="0" applyAlignment="0" applyProtection="0"/>
    <xf numFmtId="168" fontId="18" fillId="47" borderId="0" applyNumberFormat="0" applyBorder="0" applyAlignment="0" applyProtection="0"/>
    <xf numFmtId="167" fontId="18" fillId="47" borderId="0" applyNumberFormat="0" applyBorder="0" applyAlignment="0" applyProtection="0"/>
    <xf numFmtId="167" fontId="18" fillId="47" borderId="0" applyNumberFormat="0" applyBorder="0" applyAlignment="0" applyProtection="0"/>
    <xf numFmtId="168" fontId="18" fillId="47" borderId="0" applyNumberFormat="0" applyBorder="0" applyAlignment="0" applyProtection="0"/>
    <xf numFmtId="167" fontId="18" fillId="47" borderId="0" applyNumberFormat="0" applyBorder="0" applyAlignment="0" applyProtection="0"/>
    <xf numFmtId="167" fontId="18" fillId="47" borderId="0" applyNumberFormat="0" applyBorder="0" applyAlignment="0" applyProtection="0"/>
    <xf numFmtId="168" fontId="18" fillId="47" borderId="0" applyNumberFormat="0" applyBorder="0" applyAlignment="0" applyProtection="0"/>
    <xf numFmtId="167" fontId="18" fillId="47" borderId="0" applyNumberFormat="0" applyBorder="0" applyAlignment="0" applyProtection="0"/>
    <xf numFmtId="167" fontId="18" fillId="47" borderId="0" applyNumberFormat="0" applyBorder="0" applyAlignment="0" applyProtection="0"/>
    <xf numFmtId="168" fontId="18" fillId="47" borderId="0" applyNumberFormat="0" applyBorder="0" applyAlignment="0" applyProtection="0"/>
    <xf numFmtId="167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7" fontId="18" fillId="44" borderId="0" applyNumberFormat="0" applyBorder="0" applyAlignment="0" applyProtection="0"/>
    <xf numFmtId="167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7" fontId="18" fillId="44" borderId="0" applyNumberFormat="0" applyBorder="0" applyAlignment="0" applyProtection="0"/>
    <xf numFmtId="168" fontId="18" fillId="44" borderId="0" applyNumberFormat="0" applyBorder="0" applyAlignment="0" applyProtection="0"/>
    <xf numFmtId="167" fontId="18" fillId="44" borderId="0" applyNumberFormat="0" applyBorder="0" applyAlignment="0" applyProtection="0"/>
    <xf numFmtId="167" fontId="18" fillId="44" borderId="0" applyNumberFormat="0" applyBorder="0" applyAlignment="0" applyProtection="0"/>
    <xf numFmtId="168" fontId="18" fillId="44" borderId="0" applyNumberFormat="0" applyBorder="0" applyAlignment="0" applyProtection="0"/>
    <xf numFmtId="167" fontId="18" fillId="44" borderId="0" applyNumberFormat="0" applyBorder="0" applyAlignment="0" applyProtection="0"/>
    <xf numFmtId="167" fontId="18" fillId="44" borderId="0" applyNumberFormat="0" applyBorder="0" applyAlignment="0" applyProtection="0"/>
    <xf numFmtId="168" fontId="18" fillId="44" borderId="0" applyNumberFormat="0" applyBorder="0" applyAlignment="0" applyProtection="0"/>
    <xf numFmtId="167" fontId="18" fillId="44" borderId="0" applyNumberFormat="0" applyBorder="0" applyAlignment="0" applyProtection="0"/>
    <xf numFmtId="167" fontId="18" fillId="44" borderId="0" applyNumberFormat="0" applyBorder="0" applyAlignment="0" applyProtection="0"/>
    <xf numFmtId="168" fontId="18" fillId="44" borderId="0" applyNumberFormat="0" applyBorder="0" applyAlignment="0" applyProtection="0"/>
    <xf numFmtId="167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7" fontId="18" fillId="45" borderId="0" applyNumberFormat="0" applyBorder="0" applyAlignment="0" applyProtection="0"/>
    <xf numFmtId="167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7" fontId="18" fillId="45" borderId="0" applyNumberFormat="0" applyBorder="0" applyAlignment="0" applyProtection="0"/>
    <xf numFmtId="168" fontId="18" fillId="45" borderId="0" applyNumberFormat="0" applyBorder="0" applyAlignment="0" applyProtection="0"/>
    <xf numFmtId="167" fontId="18" fillId="45" borderId="0" applyNumberFormat="0" applyBorder="0" applyAlignment="0" applyProtection="0"/>
    <xf numFmtId="167" fontId="18" fillId="45" borderId="0" applyNumberFormat="0" applyBorder="0" applyAlignment="0" applyProtection="0"/>
    <xf numFmtId="168" fontId="18" fillId="45" borderId="0" applyNumberFormat="0" applyBorder="0" applyAlignment="0" applyProtection="0"/>
    <xf numFmtId="167" fontId="18" fillId="45" borderId="0" applyNumberFormat="0" applyBorder="0" applyAlignment="0" applyProtection="0"/>
    <xf numFmtId="167" fontId="18" fillId="45" borderId="0" applyNumberFormat="0" applyBorder="0" applyAlignment="0" applyProtection="0"/>
    <xf numFmtId="168" fontId="18" fillId="45" borderId="0" applyNumberFormat="0" applyBorder="0" applyAlignment="0" applyProtection="0"/>
    <xf numFmtId="167" fontId="18" fillId="45" borderId="0" applyNumberFormat="0" applyBorder="0" applyAlignment="0" applyProtection="0"/>
    <xf numFmtId="167" fontId="18" fillId="45" borderId="0" applyNumberFormat="0" applyBorder="0" applyAlignment="0" applyProtection="0"/>
    <xf numFmtId="168" fontId="18" fillId="45" borderId="0" applyNumberFormat="0" applyBorder="0" applyAlignment="0" applyProtection="0"/>
    <xf numFmtId="167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7" fontId="18" fillId="50" borderId="0" applyNumberFormat="0" applyBorder="0" applyAlignment="0" applyProtection="0"/>
    <xf numFmtId="167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7" fontId="18" fillId="50" borderId="0" applyNumberFormat="0" applyBorder="0" applyAlignment="0" applyProtection="0"/>
    <xf numFmtId="168" fontId="18" fillId="50" borderId="0" applyNumberFormat="0" applyBorder="0" applyAlignment="0" applyProtection="0"/>
    <xf numFmtId="167" fontId="18" fillId="50" borderId="0" applyNumberFormat="0" applyBorder="0" applyAlignment="0" applyProtection="0"/>
    <xf numFmtId="167" fontId="18" fillId="50" borderId="0" applyNumberFormat="0" applyBorder="0" applyAlignment="0" applyProtection="0"/>
    <xf numFmtId="168" fontId="18" fillId="50" borderId="0" applyNumberFormat="0" applyBorder="0" applyAlignment="0" applyProtection="0"/>
    <xf numFmtId="167" fontId="18" fillId="50" borderId="0" applyNumberFormat="0" applyBorder="0" applyAlignment="0" applyProtection="0"/>
    <xf numFmtId="167" fontId="18" fillId="50" borderId="0" applyNumberFormat="0" applyBorder="0" applyAlignment="0" applyProtection="0"/>
    <xf numFmtId="168" fontId="18" fillId="50" borderId="0" applyNumberFormat="0" applyBorder="0" applyAlignment="0" applyProtection="0"/>
    <xf numFmtId="167" fontId="18" fillId="50" borderId="0" applyNumberFormat="0" applyBorder="0" applyAlignment="0" applyProtection="0"/>
    <xf numFmtId="167" fontId="18" fillId="50" borderId="0" applyNumberFormat="0" applyBorder="0" applyAlignment="0" applyProtection="0"/>
    <xf numFmtId="168" fontId="18" fillId="50" borderId="0" applyNumberFormat="0" applyBorder="0" applyAlignment="0" applyProtection="0"/>
    <xf numFmtId="167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7" fontId="18" fillId="53" borderId="0" applyNumberFormat="0" applyBorder="0" applyAlignment="0" applyProtection="0"/>
    <xf numFmtId="167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7" fontId="18" fillId="53" borderId="0" applyNumberFormat="0" applyBorder="0" applyAlignment="0" applyProtection="0"/>
    <xf numFmtId="168" fontId="18" fillId="53" borderId="0" applyNumberFormat="0" applyBorder="0" applyAlignment="0" applyProtection="0"/>
    <xf numFmtId="167" fontId="18" fillId="53" borderId="0" applyNumberFormat="0" applyBorder="0" applyAlignment="0" applyProtection="0"/>
    <xf numFmtId="167" fontId="18" fillId="53" borderId="0" applyNumberFormat="0" applyBorder="0" applyAlignment="0" applyProtection="0"/>
    <xf numFmtId="168" fontId="18" fillId="53" borderId="0" applyNumberFormat="0" applyBorder="0" applyAlignment="0" applyProtection="0"/>
    <xf numFmtId="167" fontId="18" fillId="53" borderId="0" applyNumberFormat="0" applyBorder="0" applyAlignment="0" applyProtection="0"/>
    <xf numFmtId="167" fontId="18" fillId="53" borderId="0" applyNumberFormat="0" applyBorder="0" applyAlignment="0" applyProtection="0"/>
    <xf numFmtId="168" fontId="18" fillId="53" borderId="0" applyNumberFormat="0" applyBorder="0" applyAlignment="0" applyProtection="0"/>
    <xf numFmtId="167" fontId="18" fillId="53" borderId="0" applyNumberFormat="0" applyBorder="0" applyAlignment="0" applyProtection="0"/>
    <xf numFmtId="167" fontId="18" fillId="53" borderId="0" applyNumberFormat="0" applyBorder="0" applyAlignment="0" applyProtection="0"/>
    <xf numFmtId="168" fontId="18" fillId="53" borderId="0" applyNumberFormat="0" applyBorder="0" applyAlignment="0" applyProtection="0"/>
    <xf numFmtId="167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7" fontId="18" fillId="57" borderId="0" applyNumberFormat="0" applyBorder="0" applyAlignment="0" applyProtection="0"/>
    <xf numFmtId="167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7" fontId="18" fillId="57" borderId="0" applyNumberFormat="0" applyBorder="0" applyAlignment="0" applyProtection="0"/>
    <xf numFmtId="168" fontId="18" fillId="57" borderId="0" applyNumberFormat="0" applyBorder="0" applyAlignment="0" applyProtection="0"/>
    <xf numFmtId="167" fontId="18" fillId="57" borderId="0" applyNumberFormat="0" applyBorder="0" applyAlignment="0" applyProtection="0"/>
    <xf numFmtId="167" fontId="18" fillId="57" borderId="0" applyNumberFormat="0" applyBorder="0" applyAlignment="0" applyProtection="0"/>
    <xf numFmtId="168" fontId="18" fillId="57" borderId="0" applyNumberFormat="0" applyBorder="0" applyAlignment="0" applyProtection="0"/>
    <xf numFmtId="167" fontId="18" fillId="57" borderId="0" applyNumberFormat="0" applyBorder="0" applyAlignment="0" applyProtection="0"/>
    <xf numFmtId="167" fontId="18" fillId="57" borderId="0" applyNumberFormat="0" applyBorder="0" applyAlignment="0" applyProtection="0"/>
    <xf numFmtId="168" fontId="18" fillId="57" borderId="0" applyNumberFormat="0" applyBorder="0" applyAlignment="0" applyProtection="0"/>
    <xf numFmtId="167" fontId="18" fillId="57" borderId="0" applyNumberFormat="0" applyBorder="0" applyAlignment="0" applyProtection="0"/>
    <xf numFmtId="167" fontId="18" fillId="57" borderId="0" applyNumberFormat="0" applyBorder="0" applyAlignment="0" applyProtection="0"/>
    <xf numFmtId="168" fontId="18" fillId="57" borderId="0" applyNumberFormat="0" applyBorder="0" applyAlignment="0" applyProtection="0"/>
    <xf numFmtId="167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7" fontId="18" fillId="59" borderId="0" applyNumberFormat="0" applyBorder="0" applyAlignment="0" applyProtection="0"/>
    <xf numFmtId="167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7" fontId="18" fillId="59" borderId="0" applyNumberFormat="0" applyBorder="0" applyAlignment="0" applyProtection="0"/>
    <xf numFmtId="168" fontId="18" fillId="59" borderId="0" applyNumberFormat="0" applyBorder="0" applyAlignment="0" applyProtection="0"/>
    <xf numFmtId="167" fontId="18" fillId="59" borderId="0" applyNumberFormat="0" applyBorder="0" applyAlignment="0" applyProtection="0"/>
    <xf numFmtId="167" fontId="18" fillId="59" borderId="0" applyNumberFormat="0" applyBorder="0" applyAlignment="0" applyProtection="0"/>
    <xf numFmtId="168" fontId="18" fillId="59" borderId="0" applyNumberFormat="0" applyBorder="0" applyAlignment="0" applyProtection="0"/>
    <xf numFmtId="167" fontId="18" fillId="59" borderId="0" applyNumberFormat="0" applyBorder="0" applyAlignment="0" applyProtection="0"/>
    <xf numFmtId="167" fontId="18" fillId="59" borderId="0" applyNumberFormat="0" applyBorder="0" applyAlignment="0" applyProtection="0"/>
    <xf numFmtId="168" fontId="18" fillId="59" borderId="0" applyNumberFormat="0" applyBorder="0" applyAlignment="0" applyProtection="0"/>
    <xf numFmtId="167" fontId="18" fillId="59" borderId="0" applyNumberFormat="0" applyBorder="0" applyAlignment="0" applyProtection="0"/>
    <xf numFmtId="167" fontId="18" fillId="59" borderId="0" applyNumberFormat="0" applyBorder="0" applyAlignment="0" applyProtection="0"/>
    <xf numFmtId="168" fontId="18" fillId="59" borderId="0" applyNumberFormat="0" applyBorder="0" applyAlignment="0" applyProtection="0"/>
    <xf numFmtId="167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167" fontId="18" fillId="48" borderId="0" applyNumberFormat="0" applyBorder="0" applyAlignment="0" applyProtection="0"/>
    <xf numFmtId="168" fontId="18" fillId="48" borderId="0" applyNumberFormat="0" applyBorder="0" applyAlignment="0" applyProtection="0"/>
    <xf numFmtId="167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167" fontId="18" fillId="49" borderId="0" applyNumberFormat="0" applyBorder="0" applyAlignment="0" applyProtection="0"/>
    <xf numFmtId="168" fontId="18" fillId="49" borderId="0" applyNumberFormat="0" applyBorder="0" applyAlignment="0" applyProtection="0"/>
    <xf numFmtId="167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7" fontId="18" fillId="62" borderId="0" applyNumberFormat="0" applyBorder="0" applyAlignment="0" applyProtection="0"/>
    <xf numFmtId="167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7" fontId="18" fillId="62" borderId="0" applyNumberFormat="0" applyBorder="0" applyAlignment="0" applyProtection="0"/>
    <xf numFmtId="168" fontId="18" fillId="62" borderId="0" applyNumberFormat="0" applyBorder="0" applyAlignment="0" applyProtection="0"/>
    <xf numFmtId="167" fontId="18" fillId="62" borderId="0" applyNumberFormat="0" applyBorder="0" applyAlignment="0" applyProtection="0"/>
    <xf numFmtId="167" fontId="18" fillId="62" borderId="0" applyNumberFormat="0" applyBorder="0" applyAlignment="0" applyProtection="0"/>
    <xf numFmtId="168" fontId="18" fillId="62" borderId="0" applyNumberFormat="0" applyBorder="0" applyAlignment="0" applyProtection="0"/>
    <xf numFmtId="167" fontId="18" fillId="62" borderId="0" applyNumberFormat="0" applyBorder="0" applyAlignment="0" applyProtection="0"/>
    <xf numFmtId="167" fontId="18" fillId="62" borderId="0" applyNumberFormat="0" applyBorder="0" applyAlignment="0" applyProtection="0"/>
    <xf numFmtId="168" fontId="18" fillId="62" borderId="0" applyNumberFormat="0" applyBorder="0" applyAlignment="0" applyProtection="0"/>
    <xf numFmtId="167" fontId="18" fillId="62" borderId="0" applyNumberFormat="0" applyBorder="0" applyAlignment="0" applyProtection="0"/>
    <xf numFmtId="167" fontId="18" fillId="62" borderId="0" applyNumberFormat="0" applyBorder="0" applyAlignment="0" applyProtection="0"/>
    <xf numFmtId="168" fontId="18" fillId="62" borderId="0" applyNumberFormat="0" applyBorder="0" applyAlignment="0" applyProtection="0"/>
    <xf numFmtId="167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7" fontId="21" fillId="38" borderId="0" applyNumberFormat="0" applyBorder="0" applyAlignment="0" applyProtection="0"/>
    <xf numFmtId="168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8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8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8" fontId="21" fillId="38" borderId="0" applyNumberFormat="0" applyBorder="0" applyAlignment="0" applyProtection="0"/>
    <xf numFmtId="167" fontId="21" fillId="38" borderId="0" applyNumberFormat="0" applyBorder="0" applyAlignment="0" applyProtection="0"/>
    <xf numFmtId="0" fontId="19" fillId="38" borderId="0" applyNumberFormat="0" applyBorder="0" applyAlignment="0" applyProtection="0"/>
    <xf numFmtId="169" fontId="22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69" fontId="23" fillId="0" borderId="0" applyFill="0" applyBorder="0" applyAlignment="0"/>
    <xf numFmtId="171" fontId="24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0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167" fontId="27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167" fontId="27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168" fontId="27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6" fillId="8" borderId="21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0" fontId="25" fillId="63" borderId="27" applyNumberFormat="0" applyAlignment="0" applyProtection="0"/>
    <xf numFmtId="167" fontId="27" fillId="63" borderId="27" applyNumberFormat="0" applyAlignment="0" applyProtection="0"/>
    <xf numFmtId="168" fontId="27" fillId="63" borderId="27" applyNumberFormat="0" applyAlignment="0" applyProtection="0"/>
    <xf numFmtId="167" fontId="27" fillId="63" borderId="27" applyNumberFormat="0" applyAlignment="0" applyProtection="0"/>
    <xf numFmtId="167" fontId="27" fillId="63" borderId="27" applyNumberFormat="0" applyAlignment="0" applyProtection="0"/>
    <xf numFmtId="168" fontId="27" fillId="63" borderId="27" applyNumberFormat="0" applyAlignment="0" applyProtection="0"/>
    <xf numFmtId="167" fontId="27" fillId="63" borderId="27" applyNumberFormat="0" applyAlignment="0" applyProtection="0"/>
    <xf numFmtId="167" fontId="27" fillId="63" borderId="27" applyNumberFormat="0" applyAlignment="0" applyProtection="0"/>
    <xf numFmtId="168" fontId="27" fillId="63" borderId="27" applyNumberFormat="0" applyAlignment="0" applyProtection="0"/>
    <xf numFmtId="167" fontId="27" fillId="63" borderId="27" applyNumberFormat="0" applyAlignment="0" applyProtection="0"/>
    <xf numFmtId="167" fontId="27" fillId="63" borderId="27" applyNumberFormat="0" applyAlignment="0" applyProtection="0"/>
    <xf numFmtId="168" fontId="27" fillId="63" borderId="27" applyNumberFormat="0" applyAlignment="0" applyProtection="0"/>
    <xf numFmtId="167" fontId="27" fillId="63" borderId="27" applyNumberFormat="0" applyAlignment="0" applyProtection="0"/>
    <xf numFmtId="0" fontId="25" fillId="63" borderId="27" applyNumberFormat="0" applyAlignment="0" applyProtection="0"/>
    <xf numFmtId="0" fontId="28" fillId="64" borderId="28" applyNumberFormat="0" applyAlignment="0" applyProtection="0"/>
    <xf numFmtId="0" fontId="29" fillId="9" borderId="24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0" fontId="28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0" fontId="29" fillId="9" borderId="24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168" fontId="30" fillId="64" borderId="28" applyNumberFormat="0" applyAlignment="0" applyProtection="0"/>
    <xf numFmtId="167" fontId="30" fillId="64" borderId="28" applyNumberFormat="0" applyAlignment="0" applyProtection="0"/>
    <xf numFmtId="0" fontId="28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1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29">
      <alignment vertical="center"/>
    </xf>
    <xf numFmtId="38" fontId="13" fillId="0" borderId="29">
      <alignment vertical="center"/>
    </xf>
    <xf numFmtId="38" fontId="13" fillId="0" borderId="29">
      <alignment vertical="center"/>
    </xf>
    <xf numFmtId="38" fontId="13" fillId="0" borderId="29">
      <alignment vertical="center"/>
    </xf>
    <xf numFmtId="38" fontId="13" fillId="0" borderId="29">
      <alignment vertical="center"/>
    </xf>
    <xf numFmtId="38" fontId="13" fillId="0" borderId="29">
      <alignment vertical="center"/>
    </xf>
    <xf numFmtId="38" fontId="13" fillId="0" borderId="29">
      <alignment vertical="center"/>
    </xf>
    <xf numFmtId="38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0" fontId="24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7" fontId="40" fillId="39" borderId="0" applyNumberFormat="0" applyBorder="0" applyAlignment="0" applyProtection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167" fontId="40" fillId="39" borderId="0" applyNumberFormat="0" applyBorder="0" applyAlignment="0" applyProtection="0"/>
    <xf numFmtId="168" fontId="40" fillId="39" borderId="0" applyNumberFormat="0" applyBorder="0" applyAlignment="0" applyProtection="0"/>
    <xf numFmtId="167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0" applyNumberFormat="0" applyAlignment="0" applyProtection="0">
      <alignment horizontal="left" vertical="center"/>
    </xf>
    <xf numFmtId="0" fontId="41" fillId="0" borderId="20" applyNumberFormat="0" applyAlignment="0" applyProtection="0">
      <alignment horizontal="left" vertical="center"/>
    </xf>
    <xf numFmtId="167" fontId="41" fillId="0" borderId="20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7" fontId="41" fillId="0" borderId="7">
      <alignment horizontal="left" vertical="center"/>
    </xf>
    <xf numFmtId="0" fontId="42" fillId="0" borderId="30" applyNumberFormat="0" applyFill="0" applyAlignment="0" applyProtection="0"/>
    <xf numFmtId="168" fontId="42" fillId="0" borderId="30" applyNumberFormat="0" applyFill="0" applyAlignment="0" applyProtection="0"/>
    <xf numFmtId="0" fontId="42" fillId="0" borderId="30" applyNumberFormat="0" applyFill="0" applyAlignment="0" applyProtection="0"/>
    <xf numFmtId="167" fontId="42" fillId="0" borderId="30" applyNumberFormat="0" applyFill="0" applyAlignment="0" applyProtection="0"/>
    <xf numFmtId="167" fontId="42" fillId="0" borderId="30" applyNumberFormat="0" applyFill="0" applyAlignment="0" applyProtection="0"/>
    <xf numFmtId="167" fontId="42" fillId="0" borderId="30" applyNumberFormat="0" applyFill="0" applyAlignment="0" applyProtection="0"/>
    <xf numFmtId="168" fontId="42" fillId="0" borderId="30" applyNumberFormat="0" applyFill="0" applyAlignment="0" applyProtection="0"/>
    <xf numFmtId="167" fontId="42" fillId="0" borderId="30" applyNumberFormat="0" applyFill="0" applyAlignment="0" applyProtection="0"/>
    <xf numFmtId="167" fontId="42" fillId="0" borderId="30" applyNumberFormat="0" applyFill="0" applyAlignment="0" applyProtection="0"/>
    <xf numFmtId="168" fontId="42" fillId="0" borderId="30" applyNumberFormat="0" applyFill="0" applyAlignment="0" applyProtection="0"/>
    <xf numFmtId="167" fontId="42" fillId="0" borderId="30" applyNumberFormat="0" applyFill="0" applyAlignment="0" applyProtection="0"/>
    <xf numFmtId="167" fontId="42" fillId="0" borderId="30" applyNumberFormat="0" applyFill="0" applyAlignment="0" applyProtection="0"/>
    <xf numFmtId="168" fontId="42" fillId="0" borderId="30" applyNumberFormat="0" applyFill="0" applyAlignment="0" applyProtection="0"/>
    <xf numFmtId="167" fontId="42" fillId="0" borderId="30" applyNumberFormat="0" applyFill="0" applyAlignment="0" applyProtection="0"/>
    <xf numFmtId="167" fontId="42" fillId="0" borderId="30" applyNumberFormat="0" applyFill="0" applyAlignment="0" applyProtection="0"/>
    <xf numFmtId="168" fontId="42" fillId="0" borderId="30" applyNumberFormat="0" applyFill="0" applyAlignment="0" applyProtection="0"/>
    <xf numFmtId="167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168" fontId="43" fillId="0" borderId="31" applyNumberFormat="0" applyFill="0" applyAlignment="0" applyProtection="0"/>
    <xf numFmtId="0" fontId="43" fillId="0" borderId="31" applyNumberFormat="0" applyFill="0" applyAlignment="0" applyProtection="0"/>
    <xf numFmtId="167" fontId="43" fillId="0" borderId="31" applyNumberFormat="0" applyFill="0" applyAlignment="0" applyProtection="0"/>
    <xf numFmtId="167" fontId="43" fillId="0" borderId="31" applyNumberFormat="0" applyFill="0" applyAlignment="0" applyProtection="0"/>
    <xf numFmtId="167" fontId="43" fillId="0" borderId="31" applyNumberFormat="0" applyFill="0" applyAlignment="0" applyProtection="0"/>
    <xf numFmtId="168" fontId="43" fillId="0" borderId="31" applyNumberFormat="0" applyFill="0" applyAlignment="0" applyProtection="0"/>
    <xf numFmtId="167" fontId="43" fillId="0" borderId="31" applyNumberFormat="0" applyFill="0" applyAlignment="0" applyProtection="0"/>
    <xf numFmtId="167" fontId="43" fillId="0" borderId="31" applyNumberFormat="0" applyFill="0" applyAlignment="0" applyProtection="0"/>
    <xf numFmtId="168" fontId="43" fillId="0" borderId="31" applyNumberFormat="0" applyFill="0" applyAlignment="0" applyProtection="0"/>
    <xf numFmtId="167" fontId="43" fillId="0" borderId="31" applyNumberFormat="0" applyFill="0" applyAlignment="0" applyProtection="0"/>
    <xf numFmtId="167" fontId="43" fillId="0" borderId="31" applyNumberFormat="0" applyFill="0" applyAlignment="0" applyProtection="0"/>
    <xf numFmtId="168" fontId="43" fillId="0" borderId="31" applyNumberFormat="0" applyFill="0" applyAlignment="0" applyProtection="0"/>
    <xf numFmtId="167" fontId="43" fillId="0" borderId="31" applyNumberFormat="0" applyFill="0" applyAlignment="0" applyProtection="0"/>
    <xf numFmtId="167" fontId="43" fillId="0" borderId="31" applyNumberFormat="0" applyFill="0" applyAlignment="0" applyProtection="0"/>
    <xf numFmtId="168" fontId="43" fillId="0" borderId="31" applyNumberFormat="0" applyFill="0" applyAlignment="0" applyProtection="0"/>
    <xf numFmtId="167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4" fillId="0" borderId="32" applyNumberFormat="0" applyFill="0" applyAlignment="0" applyProtection="0"/>
    <xf numFmtId="168" fontId="44" fillId="0" borderId="32" applyNumberFormat="0" applyFill="0" applyAlignment="0" applyProtection="0"/>
    <xf numFmtId="0" fontId="44" fillId="0" borderId="32" applyNumberFormat="0" applyFill="0" applyAlignment="0" applyProtection="0"/>
    <xf numFmtId="167" fontId="44" fillId="0" borderId="32" applyNumberFormat="0" applyFill="0" applyAlignment="0" applyProtection="0"/>
    <xf numFmtId="0" fontId="44" fillId="0" borderId="32" applyNumberFormat="0" applyFill="0" applyAlignment="0" applyProtection="0"/>
    <xf numFmtId="167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4" fillId="0" borderId="32" applyNumberFormat="0" applyFill="0" applyAlignment="0" applyProtection="0"/>
    <xf numFmtId="167" fontId="44" fillId="0" borderId="32" applyNumberFormat="0" applyFill="0" applyAlignment="0" applyProtection="0"/>
    <xf numFmtId="168" fontId="44" fillId="0" borderId="32" applyNumberFormat="0" applyFill="0" applyAlignment="0" applyProtection="0"/>
    <xf numFmtId="167" fontId="44" fillId="0" borderId="32" applyNumberFormat="0" applyFill="0" applyAlignment="0" applyProtection="0"/>
    <xf numFmtId="167" fontId="44" fillId="0" borderId="32" applyNumberFormat="0" applyFill="0" applyAlignment="0" applyProtection="0"/>
    <xf numFmtId="168" fontId="44" fillId="0" borderId="32" applyNumberFormat="0" applyFill="0" applyAlignment="0" applyProtection="0"/>
    <xf numFmtId="167" fontId="44" fillId="0" borderId="32" applyNumberFormat="0" applyFill="0" applyAlignment="0" applyProtection="0"/>
    <xf numFmtId="167" fontId="44" fillId="0" borderId="32" applyNumberFormat="0" applyFill="0" applyAlignment="0" applyProtection="0"/>
    <xf numFmtId="168" fontId="44" fillId="0" borderId="32" applyNumberFormat="0" applyFill="0" applyAlignment="0" applyProtection="0"/>
    <xf numFmtId="167" fontId="44" fillId="0" borderId="32" applyNumberFormat="0" applyFill="0" applyAlignment="0" applyProtection="0"/>
    <xf numFmtId="167" fontId="44" fillId="0" borderId="32" applyNumberFormat="0" applyFill="0" applyAlignment="0" applyProtection="0"/>
    <xf numFmtId="168" fontId="44" fillId="0" borderId="32" applyNumberFormat="0" applyFill="0" applyAlignment="0" applyProtection="0"/>
    <xf numFmtId="167" fontId="44" fillId="0" borderId="32" applyNumberFormat="0" applyFill="0" applyAlignment="0" applyProtection="0"/>
    <xf numFmtId="0" fontId="44" fillId="0" borderId="32" applyNumberFormat="0" applyFill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7" fontId="46" fillId="0" borderId="0"/>
    <xf numFmtId="0" fontId="46" fillId="0" borderId="0"/>
    <xf numFmtId="167" fontId="46" fillId="0" borderId="0"/>
    <xf numFmtId="167" fontId="41" fillId="0" borderId="0"/>
    <xf numFmtId="0" fontId="41" fillId="0" borderId="0"/>
    <xf numFmtId="167" fontId="41" fillId="0" borderId="0"/>
    <xf numFmtId="167" fontId="47" fillId="0" borderId="0"/>
    <xf numFmtId="0" fontId="47" fillId="0" borderId="0"/>
    <xf numFmtId="167" fontId="47" fillId="0" borderId="0"/>
    <xf numFmtId="167" fontId="48" fillId="0" borderId="0"/>
    <xf numFmtId="0" fontId="48" fillId="0" borderId="0"/>
    <xf numFmtId="167" fontId="48" fillId="0" borderId="0"/>
    <xf numFmtId="167" fontId="49" fillId="0" borderId="0"/>
    <xf numFmtId="0" fontId="49" fillId="0" borderId="0"/>
    <xf numFmtId="167" fontId="49" fillId="0" borderId="0"/>
    <xf numFmtId="167" fontId="50" fillId="0" borderId="0"/>
    <xf numFmtId="0" fontId="50" fillId="0" borderId="0"/>
    <xf numFmtId="167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7" fontId="51" fillId="0" borderId="0" applyNumberFormat="0" applyFill="0" applyBorder="0" applyAlignment="0" applyProtection="0">
      <alignment vertical="top"/>
      <protection locked="0"/>
    </xf>
    <xf numFmtId="167" fontId="52" fillId="0" borderId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167" fontId="55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167" fontId="55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168" fontId="55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4" fillId="7" borderId="21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0" fontId="53" fillId="42" borderId="27" applyNumberFormat="0" applyAlignment="0" applyProtection="0"/>
    <xf numFmtId="167" fontId="55" fillId="42" borderId="27" applyNumberFormat="0" applyAlignment="0" applyProtection="0"/>
    <xf numFmtId="168" fontId="55" fillId="42" borderId="27" applyNumberFormat="0" applyAlignment="0" applyProtection="0"/>
    <xf numFmtId="167" fontId="55" fillId="42" borderId="27" applyNumberFormat="0" applyAlignment="0" applyProtection="0"/>
    <xf numFmtId="167" fontId="55" fillId="42" borderId="27" applyNumberFormat="0" applyAlignment="0" applyProtection="0"/>
    <xf numFmtId="168" fontId="55" fillId="42" borderId="27" applyNumberFormat="0" applyAlignment="0" applyProtection="0"/>
    <xf numFmtId="167" fontId="55" fillId="42" borderId="27" applyNumberFormat="0" applyAlignment="0" applyProtection="0"/>
    <xf numFmtId="167" fontId="55" fillId="42" borderId="27" applyNumberFormat="0" applyAlignment="0" applyProtection="0"/>
    <xf numFmtId="168" fontId="55" fillId="42" borderId="27" applyNumberFormat="0" applyAlignment="0" applyProtection="0"/>
    <xf numFmtId="167" fontId="55" fillId="42" borderId="27" applyNumberFormat="0" applyAlignment="0" applyProtection="0"/>
    <xf numFmtId="167" fontId="55" fillId="42" borderId="27" applyNumberFormat="0" applyAlignment="0" applyProtection="0"/>
    <xf numFmtId="168" fontId="55" fillId="42" borderId="27" applyNumberFormat="0" applyAlignment="0" applyProtection="0"/>
    <xf numFmtId="167" fontId="55" fillId="42" borderId="27" applyNumberFormat="0" applyAlignment="0" applyProtection="0"/>
    <xf numFmtId="0" fontId="53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4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0" fontId="56" fillId="0" borderId="33" applyNumberFormat="0" applyFill="0" applyAlignment="0" applyProtection="0"/>
    <xf numFmtId="0" fontId="57" fillId="0" borderId="23" applyNumberFormat="0" applyFill="0" applyAlignment="0" applyProtection="0"/>
    <xf numFmtId="167" fontId="58" fillId="0" borderId="33" applyNumberFormat="0" applyFill="0" applyAlignment="0" applyProtection="0"/>
    <xf numFmtId="167" fontId="58" fillId="0" borderId="33" applyNumberFormat="0" applyFill="0" applyAlignment="0" applyProtection="0"/>
    <xf numFmtId="168" fontId="58" fillId="0" borderId="33" applyNumberFormat="0" applyFill="0" applyAlignment="0" applyProtection="0"/>
    <xf numFmtId="0" fontId="56" fillId="0" borderId="3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8" fillId="0" borderId="33" applyNumberFormat="0" applyFill="0" applyAlignment="0" applyProtection="0"/>
    <xf numFmtId="168" fontId="58" fillId="0" borderId="33" applyNumberFormat="0" applyFill="0" applyAlignment="0" applyProtection="0"/>
    <xf numFmtId="167" fontId="58" fillId="0" borderId="33" applyNumberFormat="0" applyFill="0" applyAlignment="0" applyProtection="0"/>
    <xf numFmtId="167" fontId="58" fillId="0" borderId="33" applyNumberFormat="0" applyFill="0" applyAlignment="0" applyProtection="0"/>
    <xf numFmtId="168" fontId="58" fillId="0" borderId="33" applyNumberFormat="0" applyFill="0" applyAlignment="0" applyProtection="0"/>
    <xf numFmtId="167" fontId="58" fillId="0" borderId="33" applyNumberFormat="0" applyFill="0" applyAlignment="0" applyProtection="0"/>
    <xf numFmtId="167" fontId="58" fillId="0" borderId="33" applyNumberFormat="0" applyFill="0" applyAlignment="0" applyProtection="0"/>
    <xf numFmtId="168" fontId="58" fillId="0" borderId="33" applyNumberFormat="0" applyFill="0" applyAlignment="0" applyProtection="0"/>
    <xf numFmtId="167" fontId="58" fillId="0" borderId="33" applyNumberFormat="0" applyFill="0" applyAlignment="0" applyProtection="0"/>
    <xf numFmtId="167" fontId="58" fillId="0" borderId="33" applyNumberFormat="0" applyFill="0" applyAlignment="0" applyProtection="0"/>
    <xf numFmtId="168" fontId="58" fillId="0" borderId="33" applyNumberFormat="0" applyFill="0" applyAlignment="0" applyProtection="0"/>
    <xf numFmtId="167" fontId="58" fillId="0" borderId="33" applyNumberFormat="0" applyFill="0" applyAlignment="0" applyProtection="0"/>
    <xf numFmtId="0" fontId="56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7" fontId="61" fillId="72" borderId="0" applyNumberFormat="0" applyBorder="0" applyAlignment="0" applyProtection="0"/>
    <xf numFmtId="167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7" fontId="61" fillId="72" borderId="0" applyNumberFormat="0" applyBorder="0" applyAlignment="0" applyProtection="0"/>
    <xf numFmtId="168" fontId="61" fillId="72" borderId="0" applyNumberFormat="0" applyBorder="0" applyAlignment="0" applyProtection="0"/>
    <xf numFmtId="167" fontId="61" fillId="72" borderId="0" applyNumberFormat="0" applyBorder="0" applyAlignment="0" applyProtection="0"/>
    <xf numFmtId="167" fontId="61" fillId="72" borderId="0" applyNumberFormat="0" applyBorder="0" applyAlignment="0" applyProtection="0"/>
    <xf numFmtId="168" fontId="61" fillId="72" borderId="0" applyNumberFormat="0" applyBorder="0" applyAlignment="0" applyProtection="0"/>
    <xf numFmtId="167" fontId="61" fillId="72" borderId="0" applyNumberFormat="0" applyBorder="0" applyAlignment="0" applyProtection="0"/>
    <xf numFmtId="167" fontId="61" fillId="72" borderId="0" applyNumberFormat="0" applyBorder="0" applyAlignment="0" applyProtection="0"/>
    <xf numFmtId="168" fontId="61" fillId="72" borderId="0" applyNumberFormat="0" applyBorder="0" applyAlignment="0" applyProtection="0"/>
    <xf numFmtId="167" fontId="61" fillId="72" borderId="0" applyNumberFormat="0" applyBorder="0" applyAlignment="0" applyProtection="0"/>
    <xf numFmtId="167" fontId="61" fillId="72" borderId="0" applyNumberFormat="0" applyBorder="0" applyAlignment="0" applyProtection="0"/>
    <xf numFmtId="168" fontId="61" fillId="72" borderId="0" applyNumberFormat="0" applyBorder="0" applyAlignment="0" applyProtection="0"/>
    <xf numFmtId="167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7" fontId="13" fillId="0" borderId="34"/>
    <xf numFmtId="168" fontId="13" fillId="0" borderId="34"/>
    <xf numFmtId="167" fontId="13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0" fontId="2" fillId="0" borderId="0"/>
    <xf numFmtId="178" fontId="15" fillId="0" borderId="0"/>
    <xf numFmtId="0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4" fillId="0" borderId="0"/>
    <xf numFmtId="0" fontId="64" fillId="0" borderId="0"/>
    <xf numFmtId="0" fontId="63" fillId="0" borderId="0"/>
    <xf numFmtId="178" fontId="15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5" fillId="0" borderId="0"/>
    <xf numFmtId="0" fontId="15" fillId="0" borderId="0"/>
    <xf numFmtId="167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/>
    <xf numFmtId="167" fontId="15" fillId="0" borderId="0"/>
    <xf numFmtId="0" fontId="15" fillId="0" borderId="0"/>
    <xf numFmtId="0" fontId="15" fillId="0" borderId="0"/>
    <xf numFmtId="0" fontId="2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4" fillId="0" borderId="0"/>
    <xf numFmtId="178" fontId="15" fillId="0" borderId="0"/>
    <xf numFmtId="178" fontId="15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/>
    <xf numFmtId="178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2" fillId="0" borderId="0"/>
    <xf numFmtId="0" fontId="15" fillId="0" borderId="0"/>
    <xf numFmtId="0" fontId="2" fillId="0" borderId="0"/>
    <xf numFmtId="0" fontId="14" fillId="0" borderId="0"/>
    <xf numFmtId="167" fontId="12" fillId="0" borderId="0"/>
    <xf numFmtId="0" fontId="2" fillId="0" borderId="0"/>
    <xf numFmtId="0" fontId="1" fillId="0" borderId="0"/>
    <xf numFmtId="0" fontId="1" fillId="0" borderId="0"/>
    <xf numFmtId="178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5" fillId="0" borderId="0"/>
    <xf numFmtId="0" fontId="15" fillId="0" borderId="0"/>
    <xf numFmtId="167" fontId="12" fillId="0" borderId="0"/>
    <xf numFmtId="0" fontId="52" fillId="0" borderId="0"/>
    <xf numFmtId="0" fontId="2" fillId="0" borderId="0"/>
    <xf numFmtId="167" fontId="12" fillId="0" borderId="0"/>
    <xf numFmtId="0" fontId="1" fillId="0" borderId="0"/>
    <xf numFmtId="17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2" fillId="0" borderId="0"/>
    <xf numFmtId="167" fontId="12" fillId="0" borderId="0"/>
    <xf numFmtId="0" fontId="1" fillId="0" borderId="0"/>
    <xf numFmtId="178" fontId="15" fillId="0" borderId="0"/>
    <xf numFmtId="178" fontId="15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7" fontId="12" fillId="0" borderId="0"/>
    <xf numFmtId="167" fontId="12" fillId="0" borderId="0"/>
    <xf numFmtId="0" fontId="1" fillId="0" borderId="0"/>
    <xf numFmtId="178" fontId="15" fillId="0" borderId="0"/>
    <xf numFmtId="178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5" fillId="0" borderId="0"/>
    <xf numFmtId="178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8" fontId="15" fillId="0" borderId="0"/>
    <xf numFmtId="0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3" fillId="0" borderId="0"/>
    <xf numFmtId="178" fontId="2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3" fillId="0" borderId="0"/>
    <xf numFmtId="0" fontId="5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5" fillId="0" borderId="0"/>
    <xf numFmtId="0" fontId="13" fillId="0" borderId="0"/>
    <xf numFmtId="178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3" fillId="0" borderId="0"/>
    <xf numFmtId="178" fontId="5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7" fontId="13" fillId="0" borderId="0"/>
    <xf numFmtId="0" fontId="63" fillId="0" borderId="0"/>
    <xf numFmtId="16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7" fontId="5" fillId="0" borderId="0"/>
    <xf numFmtId="0" fontId="63" fillId="0" borderId="0"/>
    <xf numFmtId="167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8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8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3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31" fillId="0" borderId="0"/>
    <xf numFmtId="0" fontId="2" fillId="0" borderId="0"/>
    <xf numFmtId="0" fontId="63" fillId="0" borderId="0"/>
    <xf numFmtId="167" fontId="3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3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3" fillId="0" borderId="0"/>
    <xf numFmtId="0" fontId="2" fillId="0" borderId="0"/>
    <xf numFmtId="0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8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7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7" fillId="0" borderId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167" fontId="2" fillId="0" borderId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2" fillId="73" borderId="35" applyNumberFormat="0" applyFont="0" applyAlignment="0" applyProtection="0"/>
    <xf numFmtId="0" fontId="14" fillId="73" borderId="35" applyNumberFormat="0" applyFont="0" applyAlignment="0" applyProtection="0"/>
    <xf numFmtId="167" fontId="2" fillId="0" borderId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4" fillId="73" borderId="35" applyNumberFormat="0" applyFont="0" applyAlignment="0" applyProtection="0"/>
    <xf numFmtId="0" fontId="2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168" fontId="2" fillId="0" borderId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5" fillId="10" borderId="2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14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8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9" fillId="0" borderId="0"/>
    <xf numFmtId="0" fontId="69" fillId="0" borderId="0"/>
    <xf numFmtId="167" fontId="69" fillId="0" borderId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167" fontId="72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167" fontId="72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168" fontId="72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1" fillId="8" borderId="22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0" fontId="70" fillId="63" borderId="36" applyNumberFormat="0" applyAlignment="0" applyProtection="0"/>
    <xf numFmtId="167" fontId="72" fillId="63" borderId="36" applyNumberFormat="0" applyAlignment="0" applyProtection="0"/>
    <xf numFmtId="168" fontId="72" fillId="63" borderId="36" applyNumberFormat="0" applyAlignment="0" applyProtection="0"/>
    <xf numFmtId="167" fontId="72" fillId="63" borderId="36" applyNumberFormat="0" applyAlignment="0" applyProtection="0"/>
    <xf numFmtId="167" fontId="72" fillId="63" borderId="36" applyNumberFormat="0" applyAlignment="0" applyProtection="0"/>
    <xf numFmtId="168" fontId="72" fillId="63" borderId="36" applyNumberFormat="0" applyAlignment="0" applyProtection="0"/>
    <xf numFmtId="167" fontId="72" fillId="63" borderId="36" applyNumberFormat="0" applyAlignment="0" applyProtection="0"/>
    <xf numFmtId="167" fontId="72" fillId="63" borderId="36" applyNumberFormat="0" applyAlignment="0" applyProtection="0"/>
    <xf numFmtId="168" fontId="72" fillId="63" borderId="36" applyNumberFormat="0" applyAlignment="0" applyProtection="0"/>
    <xf numFmtId="167" fontId="72" fillId="63" borderId="36" applyNumberFormat="0" applyAlignment="0" applyProtection="0"/>
    <xf numFmtId="167" fontId="72" fillId="63" borderId="36" applyNumberFormat="0" applyAlignment="0" applyProtection="0"/>
    <xf numFmtId="168" fontId="72" fillId="63" borderId="36" applyNumberFormat="0" applyAlignment="0" applyProtection="0"/>
    <xf numFmtId="167" fontId="72" fillId="63" borderId="36" applyNumberFormat="0" applyAlignment="0" applyProtection="0"/>
    <xf numFmtId="0" fontId="70" fillId="63" borderId="36" applyNumberFormat="0" applyAlignment="0" applyProtection="0"/>
    <xf numFmtId="0" fontId="12" fillId="0" borderId="0"/>
    <xf numFmtId="17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4" fillId="0" borderId="0" applyFill="0" applyBorder="0" applyAlignment="0"/>
    <xf numFmtId="171" fontId="24" fillId="0" borderId="0" applyFill="0" applyBorder="0" applyAlignment="0"/>
    <xf numFmtId="170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7" fontId="12" fillId="0" borderId="0"/>
    <xf numFmtId="167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8" fontId="24" fillId="0" borderId="0" applyFill="0" applyBorder="0" applyAlignment="0"/>
    <xf numFmtId="189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167" fontId="81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167" fontId="81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168" fontId="81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4" fillId="0" borderId="26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167" fontId="81" fillId="0" borderId="37" applyNumberFormat="0" applyFill="0" applyAlignment="0" applyProtection="0"/>
    <xf numFmtId="168" fontId="81" fillId="0" borderId="37" applyNumberFormat="0" applyFill="0" applyAlignment="0" applyProtection="0"/>
    <xf numFmtId="167" fontId="81" fillId="0" borderId="37" applyNumberFormat="0" applyFill="0" applyAlignment="0" applyProtection="0"/>
    <xf numFmtId="167" fontId="81" fillId="0" borderId="37" applyNumberFormat="0" applyFill="0" applyAlignment="0" applyProtection="0"/>
    <xf numFmtId="168" fontId="81" fillId="0" borderId="37" applyNumberFormat="0" applyFill="0" applyAlignment="0" applyProtection="0"/>
    <xf numFmtId="167" fontId="81" fillId="0" borderId="37" applyNumberFormat="0" applyFill="0" applyAlignment="0" applyProtection="0"/>
    <xf numFmtId="167" fontId="81" fillId="0" borderId="37" applyNumberFormat="0" applyFill="0" applyAlignment="0" applyProtection="0"/>
    <xf numFmtId="168" fontId="81" fillId="0" borderId="37" applyNumberFormat="0" applyFill="0" applyAlignment="0" applyProtection="0"/>
    <xf numFmtId="167" fontId="81" fillId="0" borderId="37" applyNumberFormat="0" applyFill="0" applyAlignment="0" applyProtection="0"/>
    <xf numFmtId="167" fontId="81" fillId="0" borderId="37" applyNumberFormat="0" applyFill="0" applyAlignment="0" applyProtection="0"/>
    <xf numFmtId="168" fontId="81" fillId="0" borderId="37" applyNumberFormat="0" applyFill="0" applyAlignment="0" applyProtection="0"/>
    <xf numFmtId="167" fontId="81" fillId="0" borderId="37" applyNumberFormat="0" applyFill="0" applyAlignment="0" applyProtection="0"/>
    <xf numFmtId="0" fontId="34" fillId="0" borderId="37" applyNumberFormat="0" applyFill="0" applyAlignment="0" applyProtection="0"/>
    <xf numFmtId="0" fontId="12" fillId="0" borderId="38"/>
    <xf numFmtId="184" fontId="68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3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2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0" xfId="0" applyFont="1" applyBorder="1"/>
    <xf numFmtId="0" fontId="9" fillId="0" borderId="16" xfId="0" applyFont="1" applyBorder="1" applyAlignment="1">
      <alignment vertical="center" wrapText="1"/>
    </xf>
    <xf numFmtId="0" fontId="3" fillId="0" borderId="41" xfId="0" applyFont="1" applyBorder="1"/>
    <xf numFmtId="0" fontId="3" fillId="0" borderId="16" xfId="0" applyFont="1" applyBorder="1"/>
    <xf numFmtId="0" fontId="3" fillId="0" borderId="43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6" xfId="0" applyFont="1" applyFill="1" applyBorder="1"/>
    <xf numFmtId="0" fontId="6" fillId="0" borderId="13" xfId="8" applyFont="1" applyFill="1" applyBorder="1" applyProtection="1"/>
    <xf numFmtId="0" fontId="6" fillId="0" borderId="15" xfId="8" applyFont="1" applyFill="1" applyBorder="1" applyAlignment="1" applyProtection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4" fillId="0" borderId="16" xfId="0" applyFont="1" applyFill="1" applyBorder="1" applyAlignment="1">
      <alignment horizontal="left"/>
    </xf>
    <xf numFmtId="0" fontId="10" fillId="0" borderId="10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91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18" xfId="0" applyFont="1" applyFill="1" applyBorder="1"/>
    <xf numFmtId="0" fontId="4" fillId="35" borderId="16" xfId="0" applyFont="1" applyFill="1" applyBorder="1"/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6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39" xfId="0" applyFont="1" applyBorder="1"/>
    <xf numFmtId="0" fontId="3" fillId="0" borderId="0" xfId="0" applyFont="1" applyFill="1"/>
    <xf numFmtId="0" fontId="96" fillId="0" borderId="46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0" xfId="0" applyFont="1" applyFill="1" applyBorder="1"/>
    <xf numFmtId="0" fontId="3" fillId="0" borderId="41" xfId="0" applyFont="1" applyFill="1" applyBorder="1" applyAlignment="1">
      <alignment horizontal="center"/>
    </xf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Alignment="1" applyProtection="1">
      <alignment horizontal="center"/>
      <protection locked="0"/>
    </xf>
    <xf numFmtId="192" fontId="3" fillId="0" borderId="4" xfId="0" applyNumberFormat="1" applyFont="1" applyBorder="1" applyProtection="1">
      <protection locked="0"/>
    </xf>
    <xf numFmtId="192" fontId="3" fillId="0" borderId="14" xfId="0" applyNumberFormat="1" applyFont="1" applyBorder="1" applyProtection="1">
      <protection locked="0"/>
    </xf>
    <xf numFmtId="192" fontId="3" fillId="0" borderId="16" xfId="0" applyNumberFormat="1" applyFont="1" applyBorder="1" applyProtection="1">
      <protection locked="0"/>
    </xf>
    <xf numFmtId="192" fontId="3" fillId="0" borderId="17" xfId="0" applyNumberFormat="1" applyFont="1" applyBorder="1" applyProtection="1">
      <protection locked="0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192" fontId="10" fillId="35" borderId="2" xfId="0" applyNumberFormat="1" applyFont="1" applyFill="1" applyBorder="1" applyAlignment="1">
      <alignment vertical="center" wrapText="1"/>
    </xf>
    <xf numFmtId="192" fontId="10" fillId="35" borderId="14" xfId="0" applyNumberFormat="1" applyFont="1" applyFill="1" applyBorder="1" applyAlignment="1">
      <alignment vertical="center" wrapText="1"/>
    </xf>
    <xf numFmtId="192" fontId="10" fillId="35" borderId="2" xfId="0" applyNumberFormat="1" applyFont="1" applyFill="1" applyBorder="1" applyAlignment="1">
      <alignment horizontal="right" vertical="center" wrapText="1"/>
    </xf>
    <xf numFmtId="192" fontId="10" fillId="35" borderId="14" xfId="0" applyNumberFormat="1" applyFont="1" applyFill="1" applyBorder="1" applyAlignment="1">
      <alignment horizontal="right" vertical="center" wrapText="1"/>
    </xf>
    <xf numFmtId="192" fontId="10" fillId="35" borderId="16" xfId="0" applyNumberFormat="1" applyFont="1" applyFill="1" applyBorder="1" applyAlignment="1">
      <alignment horizontal="right" vertical="center" wrapText="1"/>
    </xf>
    <xf numFmtId="192" fontId="10" fillId="35" borderId="17" xfId="0" applyNumberFormat="1" applyFont="1" applyFill="1" applyBorder="1" applyAlignment="1">
      <alignment horizontal="right" vertical="center" wrapText="1"/>
    </xf>
    <xf numFmtId="192" fontId="10" fillId="0" borderId="2" xfId="0" applyNumberFormat="1" applyFont="1" applyBorder="1" applyAlignment="1" applyProtection="1">
      <alignment vertical="center" wrapText="1"/>
      <protection locked="0"/>
    </xf>
    <xf numFmtId="192" fontId="10" fillId="0" borderId="14" xfId="0" applyNumberFormat="1" applyFont="1" applyBorder="1" applyAlignment="1" applyProtection="1">
      <alignment vertical="center" wrapText="1"/>
      <protection locked="0"/>
    </xf>
    <xf numFmtId="192" fontId="3" fillId="35" borderId="2" xfId="0" applyNumberFormat="1" applyFont="1" applyFill="1" applyBorder="1"/>
    <xf numFmtId="192" fontId="3" fillId="0" borderId="1" xfId="0" applyNumberFormat="1" applyFont="1" applyBorder="1" applyProtection="1">
      <protection locked="0"/>
    </xf>
    <xf numFmtId="192" fontId="3" fillId="0" borderId="45" xfId="0" applyNumberFormat="1" applyFont="1" applyBorder="1" applyProtection="1">
      <protection locked="0"/>
    </xf>
    <xf numFmtId="192" fontId="10" fillId="35" borderId="8" xfId="0" applyNumberFormat="1" applyFont="1" applyFill="1" applyBorder="1" applyAlignment="1">
      <alignment horizontal="right" vertical="center" wrapText="1"/>
    </xf>
    <xf numFmtId="192" fontId="10" fillId="35" borderId="16" xfId="0" applyNumberFormat="1" applyFont="1" applyFill="1" applyBorder="1" applyAlignment="1">
      <alignment vertical="center" wrapText="1"/>
    </xf>
    <xf numFmtId="192" fontId="9" fillId="0" borderId="8" xfId="0" applyNumberFormat="1" applyFont="1" applyBorder="1" applyAlignment="1" applyProtection="1">
      <alignment horizontal="center" vertical="center" wrapText="1"/>
      <protection locked="0"/>
    </xf>
    <xf numFmtId="192" fontId="9" fillId="0" borderId="2" xfId="0" applyNumberFormat="1" applyFont="1" applyBorder="1" applyAlignment="1" applyProtection="1">
      <alignment horizontal="center" vertical="center" wrapText="1"/>
      <protection locked="0"/>
    </xf>
    <xf numFmtId="192" fontId="3" fillId="35" borderId="2" xfId="0" applyNumberFormat="1" applyFont="1" applyFill="1" applyBorder="1" applyAlignment="1">
      <alignment horizontal="center" vertical="center"/>
    </xf>
    <xf numFmtId="192" fontId="3" fillId="35" borderId="2" xfId="0" applyNumberFormat="1" applyFont="1" applyFill="1" applyBorder="1" applyAlignment="1">
      <alignment horizontal="center" vertical="center" wrapText="1"/>
    </xf>
    <xf numFmtId="192" fontId="3" fillId="35" borderId="14" xfId="0" applyNumberFormat="1" applyFont="1" applyFill="1" applyBorder="1" applyAlignment="1">
      <alignment horizontal="center" vertical="center"/>
    </xf>
    <xf numFmtId="19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2" fontId="3" fillId="0" borderId="0" xfId="0" applyNumberFormat="1" applyFont="1"/>
    <xf numFmtId="168" fontId="13" fillId="36" borderId="0" xfId="15" applyBorder="1"/>
    <xf numFmtId="168" fontId="13" fillId="36" borderId="42" xfId="15" applyBorder="1"/>
    <xf numFmtId="14" fontId="6" fillId="0" borderId="0" xfId="8" applyNumberFormat="1" applyFont="1" applyFill="1" applyBorder="1" applyAlignment="1" applyProtection="1">
      <alignment horizontal="left"/>
    </xf>
    <xf numFmtId="192" fontId="10" fillId="0" borderId="2" xfId="0" applyNumberFormat="1" applyFont="1" applyBorder="1" applyAlignment="1" applyProtection="1">
      <alignment horizontal="right" vertical="center" wrapText="1"/>
      <protection locked="0"/>
    </xf>
    <xf numFmtId="192" fontId="10" fillId="0" borderId="14" xfId="0" applyNumberFormat="1" applyFont="1" applyBorder="1" applyAlignment="1" applyProtection="1">
      <alignment horizontal="right" vertical="center" wrapText="1"/>
      <protection locked="0"/>
    </xf>
    <xf numFmtId="164" fontId="97" fillId="0" borderId="2" xfId="20956" applyNumberFormat="1" applyFont="1" applyBorder="1"/>
    <xf numFmtId="164" fontId="97" fillId="0" borderId="16" xfId="0" applyNumberFormat="1" applyFont="1" applyBorder="1"/>
    <xf numFmtId="164" fontId="97" fillId="0" borderId="16" xfId="20956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92" fontId="3" fillId="0" borderId="2" xfId="0" applyNumberFormat="1" applyFont="1" applyBorder="1" applyAlignment="1" applyProtection="1">
      <alignment horizontal="left" indent="7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92" fontId="9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>
      <alignment horizontal="left" wrapText="1"/>
    </xf>
    <xf numFmtId="192" fontId="3" fillId="0" borderId="16" xfId="0" applyNumberFormat="1" applyFont="1" applyFill="1" applyBorder="1" applyAlignment="1">
      <alignment horizontal="center" vertical="center"/>
    </xf>
    <xf numFmtId="192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39" xfId="8" applyFont="1" applyFill="1" applyBorder="1" applyAlignment="1" applyProtection="1">
      <alignment horizontal="center"/>
    </xf>
    <xf numFmtId="192" fontId="97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  <sheetName val="დამხმარე გვარდი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4" sqref="B14"/>
    </sheetView>
  </sheetViews>
  <sheetFormatPr defaultRowHeight="14.5"/>
  <cols>
    <col min="1" max="1" width="9.6328125" style="114" bestFit="1" customWidth="1"/>
    <col min="2" max="2" width="128.6328125" style="90" bestFit="1" customWidth="1"/>
    <col min="3" max="3" width="39.453125" customWidth="1"/>
  </cols>
  <sheetData>
    <row r="1" spans="1:3" s="1" customFormat="1">
      <c r="A1" s="112" t="s">
        <v>110</v>
      </c>
      <c r="B1" s="91" t="s">
        <v>86</v>
      </c>
      <c r="C1" s="88"/>
    </row>
    <row r="2" spans="1:3" s="92" customFormat="1">
      <c r="A2" s="113">
        <v>20</v>
      </c>
      <c r="B2" s="89" t="s">
        <v>88</v>
      </c>
    </row>
    <row r="3" spans="1:3" s="92" customFormat="1">
      <c r="A3" s="113">
        <v>21</v>
      </c>
      <c r="B3" s="89" t="s">
        <v>57</v>
      </c>
    </row>
    <row r="4" spans="1:3" s="92" customFormat="1">
      <c r="A4" s="113">
        <v>22</v>
      </c>
      <c r="B4" s="94" t="s">
        <v>98</v>
      </c>
    </row>
    <row r="5" spans="1:3" s="92" customFormat="1">
      <c r="A5" s="113">
        <v>23</v>
      </c>
      <c r="B5" s="94" t="s">
        <v>81</v>
      </c>
    </row>
    <row r="6" spans="1:3" s="92" customFormat="1">
      <c r="A6" s="113">
        <v>24</v>
      </c>
      <c r="B6" s="89" t="s">
        <v>96</v>
      </c>
    </row>
    <row r="7" spans="1:3" s="92" customFormat="1">
      <c r="A7" s="113">
        <v>25</v>
      </c>
      <c r="B7" s="93" t="s">
        <v>82</v>
      </c>
    </row>
    <row r="8" spans="1:3" s="92" customFormat="1">
      <c r="A8" s="113">
        <v>26</v>
      </c>
      <c r="B8" s="93" t="s">
        <v>84</v>
      </c>
    </row>
    <row r="9" spans="1:3" s="92" customFormat="1">
      <c r="A9" s="113">
        <v>27</v>
      </c>
      <c r="B9" s="93" t="s">
        <v>83</v>
      </c>
    </row>
    <row r="10" spans="1:3" s="1" customFormat="1">
      <c r="A10" s="115"/>
      <c r="B10" s="90"/>
      <c r="C10" s="88"/>
    </row>
    <row r="11" spans="1:3" s="1" customFormat="1" ht="43.5">
      <c r="A11" s="115"/>
      <c r="B11" s="100" t="s">
        <v>124</v>
      </c>
      <c r="C11" s="88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59"/>
  <sheetViews>
    <sheetView zoomScale="70" zoomScaleNormal="70" workbookViewId="0">
      <pane xSplit="1" ySplit="4" topLeftCell="B6" activePane="bottomRight" state="frozen"/>
      <selection activeCell="L18" sqref="L18"/>
      <selection pane="topRight" activeCell="L18" sqref="L18"/>
      <selection pane="bottomLeft" activeCell="L18" sqref="L18"/>
      <selection pane="bottomRight" activeCell="C2" sqref="C2"/>
    </sheetView>
  </sheetViews>
  <sheetFormatPr defaultRowHeight="14.5"/>
  <cols>
    <col min="1" max="1" width="10.54296875" style="3" bestFit="1" customWidth="1"/>
    <col min="2" max="2" width="60.6328125" style="3" customWidth="1"/>
    <col min="3" max="3" width="29.6328125" style="3" customWidth="1"/>
    <col min="4" max="4" width="38.54296875" style="3" customWidth="1"/>
    <col min="5" max="5" width="15.54296875" style="3" customWidth="1"/>
  </cols>
  <sheetData>
    <row r="1" spans="1:7">
      <c r="A1" s="6" t="s">
        <v>27</v>
      </c>
      <c r="B1" s="117" t="s">
        <v>126</v>
      </c>
    </row>
    <row r="2" spans="1:7" s="9" customFormat="1" ht="15.75" customHeight="1">
      <c r="A2" s="9" t="s">
        <v>28</v>
      </c>
      <c r="B2" s="162">
        <v>45291</v>
      </c>
    </row>
    <row r="3" spans="1:7">
      <c r="A3" s="62"/>
      <c r="B3" s="117"/>
      <c r="C3" s="41"/>
      <c r="D3" s="41"/>
      <c r="E3" s="18"/>
    </row>
    <row r="4" spans="1:7" ht="15" thickBot="1">
      <c r="A4" s="119" t="s">
        <v>111</v>
      </c>
      <c r="B4" s="120" t="s">
        <v>87</v>
      </c>
      <c r="C4" s="41"/>
      <c r="D4" s="41"/>
      <c r="E4" s="18"/>
    </row>
    <row r="5" spans="1:7" s="42" customFormat="1">
      <c r="A5" s="121"/>
      <c r="B5" s="122" t="s">
        <v>0</v>
      </c>
      <c r="C5" s="65" t="s">
        <v>1</v>
      </c>
      <c r="D5" s="66" t="s">
        <v>2</v>
      </c>
      <c r="E5" s="58" t="s">
        <v>4</v>
      </c>
    </row>
    <row r="6" spans="1:7" s="42" customFormat="1" ht="17" customHeight="1">
      <c r="A6" s="183"/>
      <c r="B6" s="185" t="s">
        <v>48</v>
      </c>
      <c r="C6" s="179" t="s">
        <v>47</v>
      </c>
      <c r="D6" s="179" t="s">
        <v>92</v>
      </c>
      <c r="E6" s="179" t="s">
        <v>44</v>
      </c>
    </row>
    <row r="7" spans="1:7" s="42" customFormat="1" ht="14.4" customHeight="1">
      <c r="A7" s="183"/>
      <c r="B7" s="185"/>
      <c r="C7" s="179"/>
      <c r="D7" s="179"/>
      <c r="E7" s="179"/>
    </row>
    <row r="8" spans="1:7" s="42" customFormat="1" ht="37" customHeight="1">
      <c r="A8" s="183"/>
      <c r="B8" s="185"/>
      <c r="C8" s="179"/>
      <c r="D8" s="179"/>
      <c r="E8" s="179"/>
    </row>
    <row r="9" spans="1:7">
      <c r="A9" s="124">
        <v>1</v>
      </c>
      <c r="B9" s="125" t="s">
        <v>127</v>
      </c>
      <c r="C9" s="126">
        <v>494770805.60200006</v>
      </c>
      <c r="D9" s="126">
        <v>487599973.18000007</v>
      </c>
      <c r="E9" s="127">
        <v>1</v>
      </c>
      <c r="G9" s="117"/>
    </row>
    <row r="10" spans="1:7">
      <c r="A10" s="124">
        <v>2</v>
      </c>
      <c r="B10" s="128" t="s">
        <v>128</v>
      </c>
      <c r="C10" s="126">
        <v>99722635.333000004</v>
      </c>
      <c r="D10" s="126">
        <v>100703230.11999999</v>
      </c>
      <c r="E10" s="127">
        <v>1</v>
      </c>
      <c r="G10" s="117"/>
    </row>
    <row r="11" spans="1:7">
      <c r="A11" s="124">
        <v>3</v>
      </c>
      <c r="B11" s="125" t="s">
        <v>129</v>
      </c>
      <c r="C11" s="126">
        <v>2857976030.8013043</v>
      </c>
      <c r="D11" s="126">
        <v>2857976031.0854769</v>
      </c>
      <c r="E11" s="127"/>
    </row>
    <row r="12" spans="1:7">
      <c r="A12" s="124">
        <v>4</v>
      </c>
      <c r="B12" s="125" t="s">
        <v>23</v>
      </c>
      <c r="C12" s="126">
        <v>346704477.03374696</v>
      </c>
      <c r="D12" s="126">
        <v>346704474.56390452</v>
      </c>
      <c r="E12" s="127"/>
    </row>
    <row r="13" spans="1:7">
      <c r="A13" s="124">
        <v>5</v>
      </c>
      <c r="B13" s="129" t="s">
        <v>130</v>
      </c>
      <c r="C13" s="126">
        <v>152989615.98999998</v>
      </c>
      <c r="D13" s="126">
        <v>183714091.68000004</v>
      </c>
      <c r="E13" s="127"/>
    </row>
    <row r="14" spans="1:7">
      <c r="A14" s="124">
        <v>6</v>
      </c>
      <c r="B14" s="129" t="s">
        <v>131</v>
      </c>
      <c r="C14" s="126">
        <v>61406325.2599978</v>
      </c>
      <c r="D14" s="126">
        <v>61406329.610000022</v>
      </c>
      <c r="E14" s="127"/>
    </row>
    <row r="15" spans="1:7">
      <c r="A15" s="124">
        <v>7</v>
      </c>
      <c r="B15" s="129" t="s">
        <v>132</v>
      </c>
      <c r="C15" s="126">
        <v>30724476</v>
      </c>
      <c r="D15" s="126"/>
      <c r="E15" s="127"/>
    </row>
    <row r="16" spans="1:7">
      <c r="A16" s="124">
        <v>8</v>
      </c>
      <c r="B16" s="125" t="s">
        <v>133</v>
      </c>
      <c r="C16" s="126">
        <v>6728128.5850000083</v>
      </c>
      <c r="D16" s="126">
        <v>7410676.5700000003</v>
      </c>
      <c r="E16" s="127">
        <v>2</v>
      </c>
    </row>
    <row r="17" spans="1:5">
      <c r="A17" s="124">
        <v>9</v>
      </c>
      <c r="B17" s="125" t="s">
        <v>134</v>
      </c>
      <c r="C17" s="126">
        <v>3.7252902984619141E-9</v>
      </c>
      <c r="D17" s="126">
        <v>0</v>
      </c>
      <c r="E17" s="127"/>
    </row>
    <row r="18" spans="1:5">
      <c r="A18" s="124">
        <v>10</v>
      </c>
      <c r="B18" s="125" t="s">
        <v>24</v>
      </c>
      <c r="C18" s="126">
        <v>43545133.491395988</v>
      </c>
      <c r="D18" s="126">
        <v>49052825.517000012</v>
      </c>
      <c r="E18" s="170" t="s">
        <v>150</v>
      </c>
    </row>
    <row r="19" spans="1:5" ht="15" thickBot="1">
      <c r="A19" s="57">
        <v>11</v>
      </c>
      <c r="B19" s="95" t="s">
        <v>25</v>
      </c>
      <c r="C19" s="123">
        <f>SUM(C9:C18)</f>
        <v>4094567628.0964446</v>
      </c>
      <c r="D19" s="123">
        <f t="shared" ref="D19" si="0">SUM(D9:D18)</f>
        <v>4094567632.3263822</v>
      </c>
      <c r="E19" s="123"/>
    </row>
    <row r="20" spans="1:5" ht="15" thickBot="1">
      <c r="A20"/>
      <c r="B20"/>
      <c r="C20"/>
      <c r="D20"/>
      <c r="E20"/>
    </row>
    <row r="21" spans="1:5" s="42" customFormat="1">
      <c r="A21" s="51"/>
      <c r="B21" s="58" t="s">
        <v>0</v>
      </c>
      <c r="C21" s="65" t="s">
        <v>1</v>
      </c>
      <c r="D21" s="66" t="s">
        <v>2</v>
      </c>
      <c r="E21" s="58" t="s">
        <v>4</v>
      </c>
    </row>
    <row r="22" spans="1:5" s="42" customFormat="1" ht="14.4" customHeight="1">
      <c r="A22" s="184"/>
      <c r="B22" s="180" t="s">
        <v>46</v>
      </c>
      <c r="C22" s="179" t="s">
        <v>45</v>
      </c>
      <c r="D22" s="179" t="s">
        <v>93</v>
      </c>
      <c r="E22" s="179" t="s">
        <v>44</v>
      </c>
    </row>
    <row r="23" spans="1:5" s="42" customFormat="1" ht="14.4" customHeight="1">
      <c r="A23" s="184"/>
      <c r="B23" s="181"/>
      <c r="C23" s="179"/>
      <c r="D23" s="179"/>
      <c r="E23" s="179"/>
    </row>
    <row r="24" spans="1:5" s="42" customFormat="1" ht="100.25" customHeight="1">
      <c r="A24" s="184"/>
      <c r="B24" s="182"/>
      <c r="C24" s="179"/>
      <c r="D24" s="179"/>
      <c r="E24" s="179"/>
    </row>
    <row r="25" spans="1:5">
      <c r="A25" s="19">
        <v>12</v>
      </c>
      <c r="B25" s="63" t="s">
        <v>135</v>
      </c>
      <c r="C25" s="130">
        <v>363573955.13950819</v>
      </c>
      <c r="D25" s="127">
        <v>362548889.42000002</v>
      </c>
      <c r="E25" s="127">
        <v>3</v>
      </c>
    </row>
    <row r="26" spans="1:5">
      <c r="A26" s="19">
        <v>13</v>
      </c>
      <c r="B26" s="63" t="s">
        <v>136</v>
      </c>
      <c r="C26" s="130">
        <v>3033492482.912519</v>
      </c>
      <c r="D26" s="127">
        <v>3015129554.4826784</v>
      </c>
      <c r="E26" s="127">
        <v>3</v>
      </c>
    </row>
    <row r="27" spans="1:5">
      <c r="A27" s="19">
        <v>14</v>
      </c>
      <c r="B27" s="63" t="s">
        <v>137</v>
      </c>
      <c r="C27" s="130">
        <v>11770844.130999204</v>
      </c>
      <c r="D27" s="127">
        <v>11770844.973999202</v>
      </c>
      <c r="E27" s="127"/>
    </row>
    <row r="28" spans="1:5">
      <c r="A28" s="19">
        <v>15</v>
      </c>
      <c r="B28" s="20" t="s">
        <v>138</v>
      </c>
      <c r="C28" s="130">
        <v>17219789.364073154</v>
      </c>
      <c r="D28" s="127">
        <v>17219789.364073157</v>
      </c>
      <c r="E28" s="127"/>
    </row>
    <row r="29" spans="1:5">
      <c r="A29" s="19">
        <v>16</v>
      </c>
      <c r="B29" s="20" t="s">
        <v>145</v>
      </c>
      <c r="C29" s="130">
        <v>30113647</v>
      </c>
      <c r="D29" s="127">
        <v>30153108.809999999</v>
      </c>
      <c r="E29" s="127"/>
    </row>
    <row r="30" spans="1:5">
      <c r="A30" s="19">
        <v>17</v>
      </c>
      <c r="B30" s="20" t="s">
        <v>10</v>
      </c>
      <c r="C30" s="130">
        <v>50088209.572246753</v>
      </c>
      <c r="D30" s="127">
        <v>69436743.403384507</v>
      </c>
      <c r="E30" s="127">
        <v>3</v>
      </c>
    </row>
    <row r="31" spans="1:5">
      <c r="A31" s="19">
        <v>18</v>
      </c>
      <c r="B31" s="20" t="s">
        <v>139</v>
      </c>
      <c r="C31" s="130">
        <v>93588340.628240764</v>
      </c>
      <c r="D31" s="127">
        <v>93588340.100910008</v>
      </c>
      <c r="E31" s="127"/>
    </row>
    <row r="32" spans="1:5">
      <c r="A32" s="19"/>
      <c r="B32" s="20"/>
      <c r="C32" s="130"/>
      <c r="D32" s="127"/>
      <c r="E32" s="127"/>
    </row>
    <row r="33" spans="1:5">
      <c r="A33" s="19"/>
      <c r="B33" s="20"/>
      <c r="C33" s="130"/>
      <c r="D33" s="127"/>
      <c r="E33" s="127"/>
    </row>
    <row r="34" spans="1:5">
      <c r="A34" s="19"/>
      <c r="B34" s="20"/>
      <c r="C34" s="130"/>
      <c r="D34" s="127"/>
      <c r="E34" s="127"/>
    </row>
    <row r="35" spans="1:5" ht="15" thickBot="1">
      <c r="A35" s="57">
        <v>19</v>
      </c>
      <c r="B35" s="96" t="s">
        <v>26</v>
      </c>
      <c r="C35" s="123">
        <f>SUM(C25:C34)</f>
        <v>3599847268.7475867</v>
      </c>
      <c r="D35" s="123">
        <f t="shared" ref="D35" si="1">SUM(D25:D34)</f>
        <v>3599847270.5550456</v>
      </c>
      <c r="E35" s="123"/>
    </row>
    <row r="36" spans="1:5" ht="15" thickBot="1">
      <c r="A36"/>
      <c r="B36"/>
      <c r="C36"/>
      <c r="D36"/>
      <c r="E36"/>
    </row>
    <row r="37" spans="1:5" s="42" customFormat="1">
      <c r="A37" s="51"/>
      <c r="B37" s="58" t="s">
        <v>0</v>
      </c>
      <c r="C37" s="65" t="s">
        <v>1</v>
      </c>
      <c r="D37" s="66" t="s">
        <v>2</v>
      </c>
      <c r="E37" s="58" t="s">
        <v>4</v>
      </c>
    </row>
    <row r="38" spans="1:5" s="42" customFormat="1" ht="40.25" customHeight="1">
      <c r="A38" s="184"/>
      <c r="B38" s="180" t="s">
        <v>104</v>
      </c>
      <c r="C38" s="179" t="s">
        <v>45</v>
      </c>
      <c r="D38" s="179" t="s">
        <v>93</v>
      </c>
      <c r="E38" s="179" t="s">
        <v>44</v>
      </c>
    </row>
    <row r="39" spans="1:5" s="42" customFormat="1" ht="14" customHeight="1">
      <c r="A39" s="184"/>
      <c r="B39" s="181"/>
      <c r="C39" s="179"/>
      <c r="D39" s="179"/>
      <c r="E39" s="179"/>
    </row>
    <row r="40" spans="1:5" s="42" customFormat="1" ht="102" customHeight="1">
      <c r="A40" s="184"/>
      <c r="B40" s="182"/>
      <c r="C40" s="179"/>
      <c r="D40" s="179"/>
      <c r="E40" s="179"/>
    </row>
    <row r="41" spans="1:5">
      <c r="A41" s="19">
        <v>20</v>
      </c>
      <c r="B41" s="64" t="s">
        <v>140</v>
      </c>
      <c r="C41" s="131">
        <v>44490459</v>
      </c>
      <c r="D41" s="132">
        <v>44490459.259999998</v>
      </c>
      <c r="E41" s="132"/>
    </row>
    <row r="42" spans="1:5">
      <c r="A42" s="19">
        <v>21</v>
      </c>
      <c r="B42" s="64" t="s">
        <v>141</v>
      </c>
      <c r="C42" s="131">
        <v>36850536.999555558</v>
      </c>
      <c r="D42" s="132">
        <v>41415921.079999998</v>
      </c>
      <c r="E42" s="132"/>
    </row>
    <row r="43" spans="1:5">
      <c r="A43" s="19">
        <v>22</v>
      </c>
      <c r="B43" s="64" t="s">
        <v>142</v>
      </c>
      <c r="C43" s="131">
        <v>0</v>
      </c>
      <c r="D43" s="132">
        <v>0</v>
      </c>
      <c r="E43" s="132"/>
    </row>
    <row r="44" spans="1:5">
      <c r="A44" s="19">
        <v>23</v>
      </c>
      <c r="B44" s="5" t="s">
        <v>143</v>
      </c>
      <c r="C44" s="130">
        <v>4565384</v>
      </c>
      <c r="D44" s="127">
        <v>0</v>
      </c>
      <c r="E44" s="127"/>
    </row>
    <row r="45" spans="1:5">
      <c r="A45" s="19">
        <v>24</v>
      </c>
      <c r="B45" s="5" t="s">
        <v>144</v>
      </c>
      <c r="C45" s="130">
        <v>384581146.05479097</v>
      </c>
      <c r="D45" s="127">
        <v>384581148.01737624</v>
      </c>
      <c r="E45" s="127"/>
    </row>
    <row r="46" spans="1:5">
      <c r="A46" s="19">
        <v>25</v>
      </c>
      <c r="B46" s="5" t="s">
        <v>158</v>
      </c>
      <c r="C46" s="130">
        <v>2331330.8260395108</v>
      </c>
      <c r="D46" s="127">
        <v>24232833.362891588</v>
      </c>
      <c r="E46" s="127"/>
    </row>
    <row r="47" spans="1:5">
      <c r="A47" s="19">
        <v>26</v>
      </c>
      <c r="B47" s="5" t="s">
        <v>159</v>
      </c>
      <c r="C47" s="130">
        <v>21901502.108471997</v>
      </c>
      <c r="D47" s="127">
        <v>0</v>
      </c>
      <c r="E47" s="127"/>
    </row>
    <row r="48" spans="1:5">
      <c r="A48" s="19"/>
      <c r="B48" s="5"/>
      <c r="C48" s="130"/>
      <c r="D48" s="127"/>
      <c r="E48" s="127"/>
    </row>
    <row r="49" spans="1:5" ht="15" thickBot="1">
      <c r="A49" s="57">
        <v>27</v>
      </c>
      <c r="B49" s="96" t="s">
        <v>43</v>
      </c>
      <c r="C49" s="123">
        <f t="shared" ref="C49:E49" si="2">SUM(C41:C48)</f>
        <v>494720358.98885804</v>
      </c>
      <c r="D49" s="123">
        <f t="shared" si="2"/>
        <v>494720361.72026783</v>
      </c>
      <c r="E49" s="123">
        <f t="shared" si="2"/>
        <v>0</v>
      </c>
    </row>
    <row r="51" spans="1:5" s="4" customFormat="1">
      <c r="A51" s="10"/>
      <c r="B51" s="10"/>
      <c r="C51" s="10"/>
      <c r="D51" s="10"/>
      <c r="E51" s="10"/>
    </row>
    <row r="52" spans="1:5" s="4" customFormat="1">
      <c r="A52" s="10"/>
      <c r="B52" s="10"/>
      <c r="C52" s="10"/>
      <c r="D52" s="10"/>
      <c r="E52" s="10"/>
    </row>
    <row r="53" spans="1:5" s="4" customFormat="1">
      <c r="A53" s="10"/>
      <c r="B53" s="117" t="s">
        <v>156</v>
      </c>
      <c r="C53" s="10"/>
      <c r="D53" s="10"/>
      <c r="E53" s="10"/>
    </row>
    <row r="54" spans="1:5">
      <c r="B54" s="117" t="s">
        <v>157</v>
      </c>
    </row>
    <row r="55" spans="1:5">
      <c r="B55" s="117" t="s">
        <v>151</v>
      </c>
    </row>
    <row r="56" spans="1:5">
      <c r="B56" s="117"/>
    </row>
    <row r="57" spans="1:5">
      <c r="B57"/>
    </row>
    <row r="58" spans="1:5">
      <c r="B58"/>
    </row>
    <row r="59" spans="1:5">
      <c r="B59"/>
    </row>
  </sheetData>
  <mergeCells count="15">
    <mergeCell ref="A6:A8"/>
    <mergeCell ref="A22:A24"/>
    <mergeCell ref="A38:A40"/>
    <mergeCell ref="B6:B8"/>
    <mergeCell ref="C6:C8"/>
    <mergeCell ref="B38:B40"/>
    <mergeCell ref="C38:C40"/>
    <mergeCell ref="D38:D40"/>
    <mergeCell ref="E38:E40"/>
    <mergeCell ref="D6:D8"/>
    <mergeCell ref="E6:E8"/>
    <mergeCell ref="B22:B24"/>
    <mergeCell ref="C22:C24"/>
    <mergeCell ref="D22:D24"/>
    <mergeCell ref="E22:E24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0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F13" sqref="F13"/>
    </sheetView>
  </sheetViews>
  <sheetFormatPr defaultRowHeight="14.5"/>
  <cols>
    <col min="1" max="1" width="10.54296875" style="42" bestFit="1" customWidth="1"/>
    <col min="2" max="2" width="61.453125" style="3" bestFit="1" customWidth="1"/>
    <col min="3" max="3" width="31.36328125" style="3" bestFit="1" customWidth="1"/>
    <col min="4" max="5" width="14.54296875" style="3" bestFit="1" customWidth="1"/>
    <col min="6" max="6" width="21.6328125" style="3" customWidth="1"/>
    <col min="7" max="7" width="12" style="3" bestFit="1" customWidth="1"/>
    <col min="8" max="8" width="54.7265625" style="3" bestFit="1" customWidth="1"/>
  </cols>
  <sheetData>
    <row r="1" spans="1:8">
      <c r="A1" s="6" t="s">
        <v>27</v>
      </c>
      <c r="B1" s="117" t="s">
        <v>126</v>
      </c>
    </row>
    <row r="2" spans="1:8">
      <c r="A2" s="9" t="s">
        <v>28</v>
      </c>
      <c r="B2" s="162">
        <v>45291</v>
      </c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 ht="15" thickBot="1">
      <c r="A4" s="119" t="s">
        <v>112</v>
      </c>
      <c r="B4" s="14" t="s">
        <v>57</v>
      </c>
    </row>
    <row r="5" spans="1:8" ht="14.4" customHeight="1">
      <c r="A5" s="191"/>
      <c r="B5" s="186" t="s">
        <v>56</v>
      </c>
      <c r="C5" s="188" t="s">
        <v>89</v>
      </c>
      <c r="D5" s="186" t="s">
        <v>55</v>
      </c>
      <c r="E5" s="186"/>
      <c r="F5" s="186"/>
      <c r="G5" s="186"/>
      <c r="H5" s="189" t="s">
        <v>54</v>
      </c>
    </row>
    <row r="6" spans="1:8" ht="26">
      <c r="A6" s="192"/>
      <c r="B6" s="187"/>
      <c r="C6" s="180"/>
      <c r="D6" s="12" t="s">
        <v>53</v>
      </c>
      <c r="E6" s="12" t="s">
        <v>52</v>
      </c>
      <c r="F6" s="12" t="s">
        <v>51</v>
      </c>
      <c r="G6" s="12" t="s">
        <v>50</v>
      </c>
      <c r="H6" s="190"/>
    </row>
    <row r="7" spans="1:8">
      <c r="A7" s="68">
        <v>1</v>
      </c>
      <c r="B7" s="171" t="s">
        <v>152</v>
      </c>
      <c r="C7" s="169" t="s">
        <v>146</v>
      </c>
      <c r="D7" s="173"/>
      <c r="E7" s="173" t="s">
        <v>154</v>
      </c>
      <c r="F7" s="168"/>
      <c r="G7" s="168"/>
      <c r="H7" s="172" t="s">
        <v>147</v>
      </c>
    </row>
    <row r="8" spans="1:8">
      <c r="A8" s="68">
        <v>2</v>
      </c>
      <c r="B8" s="43" t="s">
        <v>148</v>
      </c>
      <c r="C8" s="38" t="s">
        <v>49</v>
      </c>
      <c r="D8" s="38" t="s">
        <v>154</v>
      </c>
      <c r="E8" s="38"/>
      <c r="F8" s="5"/>
      <c r="G8" s="38"/>
      <c r="H8" s="37" t="s">
        <v>149</v>
      </c>
    </row>
    <row r="9" spans="1:8" ht="15" thickBot="1">
      <c r="A9" s="69">
        <v>3</v>
      </c>
      <c r="B9" s="67" t="s">
        <v>153</v>
      </c>
      <c r="C9" s="70" t="s">
        <v>49</v>
      </c>
      <c r="D9" s="70" t="s">
        <v>154</v>
      </c>
      <c r="E9" s="70"/>
      <c r="F9" s="54"/>
      <c r="G9" s="54"/>
      <c r="H9" s="71" t="s">
        <v>155</v>
      </c>
    </row>
    <row r="10" spans="1:8">
      <c r="A10" s="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15" sqref="B15"/>
    </sheetView>
  </sheetViews>
  <sheetFormatPr defaultColWidth="9.08984375" defaultRowHeight="13"/>
  <cols>
    <col min="1" max="1" width="10.54296875" style="3" bestFit="1" customWidth="1"/>
    <col min="2" max="2" width="70.08984375" style="3" customWidth="1"/>
    <col min="3" max="5" width="10.6328125" style="3" customWidth="1"/>
    <col min="6" max="16384" width="9.08984375" style="3"/>
  </cols>
  <sheetData>
    <row r="1" spans="1:12">
      <c r="A1" s="117" t="s">
        <v>27</v>
      </c>
      <c r="B1" s="117" t="s">
        <v>126</v>
      </c>
    </row>
    <row r="2" spans="1:12" ht="13.5">
      <c r="A2" s="117" t="s">
        <v>28</v>
      </c>
      <c r="B2" s="162">
        <v>45291</v>
      </c>
    </row>
    <row r="3" spans="1:12">
      <c r="A3" s="62"/>
      <c r="B3" s="117"/>
    </row>
    <row r="4" spans="1:12" ht="13.5" thickBot="1">
      <c r="A4" s="118" t="s">
        <v>113</v>
      </c>
      <c r="B4" s="44" t="s">
        <v>98</v>
      </c>
      <c r="C4" s="25"/>
      <c r="D4" s="7"/>
      <c r="E4" s="7"/>
      <c r="F4" s="7"/>
      <c r="G4" s="7"/>
      <c r="H4" s="7"/>
      <c r="I4" s="7"/>
      <c r="J4" s="7"/>
      <c r="K4" s="7"/>
      <c r="L4" s="7"/>
    </row>
    <row r="5" spans="1:12">
      <c r="A5" s="116"/>
      <c r="B5" s="56"/>
      <c r="C5" s="59">
        <v>2023</v>
      </c>
      <c r="D5" s="59">
        <v>2022</v>
      </c>
      <c r="E5" s="60">
        <v>2021</v>
      </c>
      <c r="F5" s="7"/>
    </row>
    <row r="6" spans="1:12">
      <c r="A6" s="19">
        <v>1</v>
      </c>
      <c r="B6" s="5" t="s">
        <v>9</v>
      </c>
      <c r="C6" s="127">
        <v>3559865.31</v>
      </c>
      <c r="D6" s="127">
        <v>3950178.81</v>
      </c>
      <c r="E6" s="133">
        <v>7011384.9200000092</v>
      </c>
      <c r="F6" s="7"/>
    </row>
    <row r="7" spans="1:12">
      <c r="A7" s="19">
        <v>2</v>
      </c>
      <c r="B7" s="24" t="s">
        <v>80</v>
      </c>
      <c r="C7" s="127">
        <v>2055149.92</v>
      </c>
      <c r="D7" s="127">
        <v>2098564.42</v>
      </c>
      <c r="E7" s="133">
        <v>5145720.3599999985</v>
      </c>
      <c r="F7" s="7"/>
    </row>
    <row r="8" spans="1:12">
      <c r="A8" s="19">
        <v>3</v>
      </c>
      <c r="B8" s="5" t="s">
        <v>94</v>
      </c>
      <c r="C8" s="127">
        <v>75</v>
      </c>
      <c r="D8" s="127">
        <v>90</v>
      </c>
      <c r="E8" s="133">
        <v>64</v>
      </c>
    </row>
    <row r="9" spans="1:12" ht="13.5" thickBot="1">
      <c r="A9" s="57">
        <v>4</v>
      </c>
      <c r="B9" s="54" t="s">
        <v>73</v>
      </c>
      <c r="C9" s="134">
        <v>646063.71</v>
      </c>
      <c r="D9" s="134">
        <v>497955.45</v>
      </c>
      <c r="E9" s="135">
        <v>4105234.09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B1" sqref="B1"/>
    </sheetView>
  </sheetViews>
  <sheetFormatPr defaultColWidth="9.08984375" defaultRowHeight="13"/>
  <cols>
    <col min="1" max="1" width="10.54296875" style="3" bestFit="1" customWidth="1"/>
    <col min="2" max="2" width="52.54296875" style="3" customWidth="1"/>
    <col min="3" max="5" width="12.453125" style="3" bestFit="1" customWidth="1"/>
    <col min="6" max="6" width="24.08984375" style="3" customWidth="1"/>
    <col min="7" max="7" width="27.54296875" style="3" customWidth="1"/>
    <col min="8" max="16384" width="9.08984375" style="3"/>
  </cols>
  <sheetData>
    <row r="1" spans="1:8">
      <c r="A1" s="3" t="s">
        <v>27</v>
      </c>
      <c r="B1" s="117" t="s">
        <v>126</v>
      </c>
    </row>
    <row r="2" spans="1:8" ht="13.5">
      <c r="A2" s="7" t="s">
        <v>28</v>
      </c>
      <c r="B2" s="162">
        <v>45291</v>
      </c>
      <c r="C2" s="7"/>
      <c r="D2" s="7"/>
      <c r="E2" s="7"/>
      <c r="F2" s="7"/>
      <c r="G2" s="7"/>
      <c r="H2" s="7"/>
    </row>
    <row r="3" spans="1:8">
      <c r="A3" s="7"/>
      <c r="B3" s="7"/>
      <c r="C3" s="7"/>
      <c r="D3" s="7"/>
      <c r="E3" s="7"/>
      <c r="F3" s="7"/>
      <c r="G3" s="7"/>
      <c r="H3" s="7"/>
    </row>
    <row r="4" spans="1:8" ht="13.5" thickBot="1">
      <c r="A4" s="118" t="s">
        <v>114</v>
      </c>
      <c r="B4" s="45" t="s">
        <v>81</v>
      </c>
      <c r="F4" s="7"/>
      <c r="G4" s="7"/>
      <c r="H4" s="7"/>
    </row>
    <row r="5" spans="1:8">
      <c r="A5" s="72"/>
      <c r="B5" s="56"/>
      <c r="C5" s="56" t="s">
        <v>0</v>
      </c>
      <c r="D5" s="56" t="s">
        <v>1</v>
      </c>
      <c r="E5" s="56" t="s">
        <v>2</v>
      </c>
      <c r="F5" s="56" t="s">
        <v>3</v>
      </c>
      <c r="G5" s="23" t="s">
        <v>4</v>
      </c>
      <c r="H5" s="7"/>
    </row>
    <row r="6" spans="1:8" s="10" customFormat="1" ht="65">
      <c r="A6" s="97"/>
      <c r="B6" s="20"/>
      <c r="C6" s="87">
        <v>2023</v>
      </c>
      <c r="D6" s="87">
        <v>2022</v>
      </c>
      <c r="E6" s="87">
        <v>2021</v>
      </c>
      <c r="F6" s="61" t="s">
        <v>90</v>
      </c>
      <c r="G6" s="99" t="s">
        <v>91</v>
      </c>
      <c r="H6" s="98"/>
    </row>
    <row r="7" spans="1:8">
      <c r="A7" s="73">
        <v>1</v>
      </c>
      <c r="B7" s="5" t="s">
        <v>29</v>
      </c>
      <c r="C7" s="165">
        <v>287799093.46650958</v>
      </c>
      <c r="D7" s="165">
        <v>249130263.23579994</v>
      </c>
      <c r="E7" s="165">
        <v>205685170.65195596</v>
      </c>
      <c r="F7" s="193"/>
      <c r="G7" s="193"/>
      <c r="H7" s="7"/>
    </row>
    <row r="8" spans="1:8">
      <c r="A8" s="73">
        <v>2</v>
      </c>
      <c r="B8" s="46" t="s">
        <v>11</v>
      </c>
      <c r="C8" s="165">
        <v>57984460.160000004</v>
      </c>
      <c r="D8" s="165">
        <v>48817059.451959804</v>
      </c>
      <c r="E8" s="165">
        <v>34303680.247537002</v>
      </c>
      <c r="F8" s="193"/>
      <c r="G8" s="193"/>
    </row>
    <row r="9" spans="1:8">
      <c r="A9" s="73">
        <v>3</v>
      </c>
      <c r="B9" s="47" t="s">
        <v>95</v>
      </c>
      <c r="C9" s="165">
        <v>470223.89</v>
      </c>
      <c r="D9" s="165">
        <v>436704.13</v>
      </c>
      <c r="E9" s="165">
        <v>253941</v>
      </c>
      <c r="F9" s="193"/>
      <c r="G9" s="193"/>
    </row>
    <row r="10" spans="1:8" ht="13.5" thickBot="1">
      <c r="A10" s="74">
        <v>4</v>
      </c>
      <c r="B10" s="75" t="s">
        <v>30</v>
      </c>
      <c r="C10" s="166">
        <f>C7+C8-C9</f>
        <v>345313329.73650962</v>
      </c>
      <c r="D10" s="167">
        <f t="shared" ref="D10:E10" si="0">D7+D8-D9</f>
        <v>297510618.55775976</v>
      </c>
      <c r="E10" s="167">
        <f t="shared" si="0"/>
        <v>239734909.89949298</v>
      </c>
      <c r="F10" s="136">
        <f>SUMIF(C10:E10, "&gt;=0",C10:E10)/3</f>
        <v>294186286.06458741</v>
      </c>
      <c r="G10" s="137">
        <f>F10*15%/8%</f>
        <v>551599286.37110138</v>
      </c>
    </row>
    <row r="11" spans="1:8">
      <c r="A11" s="21"/>
      <c r="B11" s="7"/>
      <c r="C11" s="7"/>
      <c r="D11" s="7"/>
      <c r="E11" s="7"/>
      <c r="F11" s="159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D20" sqref="D20"/>
    </sheetView>
  </sheetViews>
  <sheetFormatPr defaultColWidth="9.08984375" defaultRowHeight="13"/>
  <cols>
    <col min="1" max="1" width="10.54296875" style="26" bestFit="1" customWidth="1"/>
    <col min="2" max="2" width="16.36328125" style="3" customWidth="1"/>
    <col min="3" max="3" width="42.90625" style="3" customWidth="1"/>
    <col min="4" max="5" width="33.453125" style="3" customWidth="1"/>
    <col min="6" max="6" width="38.90625" style="3" customWidth="1"/>
    <col min="7" max="16384" width="9.08984375" style="3"/>
  </cols>
  <sheetData>
    <row r="1" spans="1:9">
      <c r="A1" s="2" t="s">
        <v>27</v>
      </c>
      <c r="B1" s="117" t="s">
        <v>126</v>
      </c>
    </row>
    <row r="2" spans="1:9" ht="13.5">
      <c r="A2" s="2" t="s">
        <v>28</v>
      </c>
      <c r="B2" s="162">
        <v>45291</v>
      </c>
    </row>
    <row r="3" spans="1:9">
      <c r="A3" s="2"/>
    </row>
    <row r="4" spans="1:9" ht="13.5" thickBot="1">
      <c r="A4" s="118" t="s">
        <v>115</v>
      </c>
      <c r="B4" s="27" t="s">
        <v>123</v>
      </c>
      <c r="D4" s="11"/>
      <c r="E4" s="11"/>
      <c r="F4" s="11"/>
    </row>
    <row r="5" spans="1:9" s="8" customFormat="1" ht="16.5" customHeight="1">
      <c r="A5" s="76"/>
      <c r="B5" s="77"/>
      <c r="C5" s="77"/>
      <c r="D5" s="85" t="s">
        <v>106</v>
      </c>
      <c r="E5" s="85" t="s">
        <v>107</v>
      </c>
      <c r="F5" s="86" t="s">
        <v>74</v>
      </c>
    </row>
    <row r="6" spans="1:9" ht="15" customHeight="1">
      <c r="A6" s="78">
        <v>1</v>
      </c>
      <c r="B6" s="194" t="s">
        <v>17</v>
      </c>
      <c r="C6" s="15" t="s">
        <v>14</v>
      </c>
      <c r="D6" s="144">
        <v>3</v>
      </c>
      <c r="E6" s="144">
        <v>4</v>
      </c>
      <c r="F6" s="145">
        <v>16</v>
      </c>
    </row>
    <row r="7" spans="1:9" ht="15" customHeight="1">
      <c r="A7" s="78">
        <v>2</v>
      </c>
      <c r="B7" s="194"/>
      <c r="C7" s="15" t="s">
        <v>79</v>
      </c>
      <c r="D7" s="138">
        <v>1172909</v>
      </c>
      <c r="E7" s="138">
        <v>782471</v>
      </c>
      <c r="F7" s="139">
        <v>2521598</v>
      </c>
    </row>
    <row r="8" spans="1:9" ht="15" customHeight="1">
      <c r="A8" s="78">
        <v>3</v>
      </c>
      <c r="B8" s="194"/>
      <c r="C8" s="28" t="s">
        <v>75</v>
      </c>
      <c r="D8" s="163">
        <v>1172909</v>
      </c>
      <c r="E8" s="163">
        <v>782471</v>
      </c>
      <c r="F8" s="164">
        <v>2521598</v>
      </c>
      <c r="G8" s="7"/>
      <c r="H8" s="7"/>
    </row>
    <row r="9" spans="1:9" ht="15" customHeight="1">
      <c r="A9" s="79">
        <v>4</v>
      </c>
      <c r="B9" s="194"/>
      <c r="C9" s="29" t="s">
        <v>15</v>
      </c>
      <c r="D9" s="163">
        <v>0</v>
      </c>
      <c r="E9" s="163">
        <v>0</v>
      </c>
      <c r="F9" s="164">
        <v>0</v>
      </c>
      <c r="G9" s="7"/>
      <c r="H9" s="7"/>
    </row>
    <row r="10" spans="1:9" ht="30" customHeight="1">
      <c r="A10" s="79">
        <v>5</v>
      </c>
      <c r="B10" s="194"/>
      <c r="C10" s="28" t="s">
        <v>16</v>
      </c>
      <c r="D10" s="163">
        <v>0</v>
      </c>
      <c r="E10" s="163">
        <v>0</v>
      </c>
      <c r="F10" s="164">
        <v>0</v>
      </c>
    </row>
    <row r="11" spans="1:9" ht="15" customHeight="1">
      <c r="A11" s="79">
        <v>6</v>
      </c>
      <c r="B11" s="194"/>
      <c r="C11" s="29" t="s">
        <v>15</v>
      </c>
      <c r="D11" s="163">
        <v>0</v>
      </c>
      <c r="E11" s="163">
        <v>0</v>
      </c>
      <c r="F11" s="164">
        <v>0</v>
      </c>
    </row>
    <row r="12" spans="1:9" ht="15" customHeight="1">
      <c r="A12" s="79">
        <v>7</v>
      </c>
      <c r="B12" s="194"/>
      <c r="C12" s="28" t="s">
        <v>97</v>
      </c>
      <c r="D12" s="163">
        <v>0</v>
      </c>
      <c r="E12" s="163">
        <v>0</v>
      </c>
      <c r="F12" s="164">
        <v>0</v>
      </c>
    </row>
    <row r="13" spans="1:9" ht="15" customHeight="1">
      <c r="A13" s="79">
        <v>8</v>
      </c>
      <c r="B13" s="194"/>
      <c r="C13" s="29" t="s">
        <v>15</v>
      </c>
      <c r="D13" s="163">
        <v>0</v>
      </c>
      <c r="E13" s="163">
        <v>0</v>
      </c>
      <c r="F13" s="164">
        <v>0</v>
      </c>
    </row>
    <row r="14" spans="1:9" ht="15" customHeight="1">
      <c r="A14" s="79">
        <v>9</v>
      </c>
      <c r="B14" s="194" t="s">
        <v>108</v>
      </c>
      <c r="C14" s="15" t="s">
        <v>14</v>
      </c>
      <c r="D14" s="163">
        <v>3</v>
      </c>
      <c r="E14" s="163">
        <v>0</v>
      </c>
      <c r="F14" s="164">
        <v>16</v>
      </c>
      <c r="I14" s="16"/>
    </row>
    <row r="15" spans="1:9" ht="15" customHeight="1">
      <c r="A15" s="79">
        <v>10</v>
      </c>
      <c r="B15" s="194"/>
      <c r="C15" s="15" t="s">
        <v>109</v>
      </c>
      <c r="D15" s="140">
        <v>2646360</v>
      </c>
      <c r="E15" s="140">
        <v>0</v>
      </c>
      <c r="F15" s="141">
        <v>1978750</v>
      </c>
    </row>
    <row r="16" spans="1:9" ht="15" customHeight="1">
      <c r="A16" s="79">
        <v>11</v>
      </c>
      <c r="B16" s="194"/>
      <c r="C16" s="28" t="s">
        <v>76</v>
      </c>
      <c r="D16" s="163">
        <v>2646360</v>
      </c>
      <c r="E16" s="163">
        <v>0</v>
      </c>
      <c r="F16" s="164">
        <v>677625</v>
      </c>
    </row>
    <row r="17" spans="1:6" ht="15" customHeight="1">
      <c r="A17" s="79">
        <v>12</v>
      </c>
      <c r="B17" s="194"/>
      <c r="C17" s="29" t="s">
        <v>15</v>
      </c>
      <c r="D17" s="163">
        <v>0</v>
      </c>
      <c r="E17" s="163">
        <v>0</v>
      </c>
      <c r="F17" s="164">
        <v>0</v>
      </c>
    </row>
    <row r="18" spans="1:6" ht="30" customHeight="1">
      <c r="A18" s="79">
        <v>13</v>
      </c>
      <c r="B18" s="194"/>
      <c r="C18" s="28" t="s">
        <v>16</v>
      </c>
      <c r="D18" s="163">
        <v>0</v>
      </c>
      <c r="E18" s="163">
        <v>0</v>
      </c>
      <c r="F18" s="164">
        <v>1301125</v>
      </c>
    </row>
    <row r="19" spans="1:6" ht="15" customHeight="1">
      <c r="A19" s="79">
        <v>14</v>
      </c>
      <c r="B19" s="194"/>
      <c r="C19" s="29" t="s">
        <v>15</v>
      </c>
      <c r="D19" s="163">
        <v>0</v>
      </c>
      <c r="E19" s="163">
        <v>0</v>
      </c>
      <c r="F19" s="164">
        <v>743500</v>
      </c>
    </row>
    <row r="20" spans="1:6" ht="15" customHeight="1">
      <c r="A20" s="79">
        <v>15</v>
      </c>
      <c r="B20" s="194"/>
      <c r="C20" s="28" t="s">
        <v>97</v>
      </c>
      <c r="D20" s="163">
        <v>0</v>
      </c>
      <c r="E20" s="163">
        <v>0</v>
      </c>
      <c r="F20" s="164">
        <v>0</v>
      </c>
    </row>
    <row r="21" spans="1:6" ht="15" customHeight="1">
      <c r="A21" s="79">
        <v>16</v>
      </c>
      <c r="B21" s="194"/>
      <c r="C21" s="29" t="s">
        <v>15</v>
      </c>
      <c r="D21" s="163">
        <v>0</v>
      </c>
      <c r="E21" s="163">
        <v>0</v>
      </c>
      <c r="F21" s="164">
        <v>0</v>
      </c>
    </row>
    <row r="22" spans="1:6" ht="15" customHeight="1" thickBot="1">
      <c r="A22" s="80">
        <v>17</v>
      </c>
      <c r="B22" s="195" t="s">
        <v>78</v>
      </c>
      <c r="C22" s="195"/>
      <c r="D22" s="142">
        <v>3819269</v>
      </c>
      <c r="E22" s="142">
        <v>782471</v>
      </c>
      <c r="F22" s="143">
        <v>4500348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="80" zoomScaleNormal="80" workbookViewId="0">
      <selection activeCell="C9" sqref="C9"/>
    </sheetView>
  </sheetViews>
  <sheetFormatPr defaultColWidth="9.08984375" defaultRowHeight="13"/>
  <cols>
    <col min="1" max="1" width="35.08984375" style="3" customWidth="1"/>
    <col min="2" max="2" width="45.90625" style="3" customWidth="1"/>
    <col min="3" max="4" width="29.453125" style="3" customWidth="1"/>
    <col min="5" max="5" width="28.453125" style="3" customWidth="1"/>
    <col min="6" max="6" width="14" style="3" bestFit="1" customWidth="1"/>
    <col min="7" max="7" width="14.6328125" style="3" customWidth="1"/>
    <col min="8" max="8" width="26.453125" style="3" customWidth="1"/>
    <col min="9" max="9" width="16.08984375" style="3" bestFit="1" customWidth="1"/>
    <col min="10" max="10" width="14" style="3" bestFit="1" customWidth="1"/>
    <col min="11" max="11" width="14.6328125" style="3" customWidth="1"/>
    <col min="12" max="12" width="26.90625" style="3" customWidth="1"/>
    <col min="13" max="16384" width="9.08984375" style="3"/>
  </cols>
  <sheetData>
    <row r="1" spans="1:12">
      <c r="A1" s="3" t="s">
        <v>27</v>
      </c>
      <c r="B1" s="117" t="s">
        <v>126</v>
      </c>
    </row>
    <row r="2" spans="1:12" ht="13.5">
      <c r="A2" s="3" t="s">
        <v>28</v>
      </c>
      <c r="B2" s="162">
        <v>45291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3.5" thickBot="1">
      <c r="A4" s="118" t="s">
        <v>116</v>
      </c>
      <c r="B4" s="30" t="s">
        <v>82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32">
      <c r="A5" s="22"/>
      <c r="B5" s="56"/>
      <c r="C5" s="102" t="s">
        <v>106</v>
      </c>
      <c r="D5" s="102" t="s">
        <v>107</v>
      </c>
      <c r="E5" s="103" t="s">
        <v>85</v>
      </c>
      <c r="F5" s="31"/>
      <c r="G5" s="31"/>
      <c r="H5" s="31"/>
      <c r="I5" s="31"/>
      <c r="J5" s="31"/>
      <c r="K5" s="31"/>
      <c r="L5" s="31"/>
    </row>
    <row r="6" spans="1:12">
      <c r="A6" s="196" t="s">
        <v>18</v>
      </c>
      <c r="B6" s="105" t="s">
        <v>14</v>
      </c>
      <c r="C6" s="127">
        <v>0</v>
      </c>
      <c r="D6" s="127">
        <v>0</v>
      </c>
      <c r="E6" s="133">
        <v>0</v>
      </c>
      <c r="F6" s="31"/>
      <c r="G6" s="31"/>
      <c r="H6" s="31"/>
      <c r="I6" s="31"/>
      <c r="J6" s="31"/>
      <c r="K6" s="31"/>
      <c r="L6" s="31"/>
    </row>
    <row r="7" spans="1:12" ht="16">
      <c r="A7" s="196"/>
      <c r="B7" s="104" t="s">
        <v>77</v>
      </c>
      <c r="C7" s="127">
        <v>0</v>
      </c>
      <c r="D7" s="127">
        <v>0</v>
      </c>
      <c r="E7" s="133">
        <v>0</v>
      </c>
      <c r="F7" s="31"/>
      <c r="G7" s="31"/>
      <c r="H7" s="31"/>
      <c r="I7" s="31"/>
      <c r="J7" s="31"/>
      <c r="K7" s="31"/>
      <c r="L7" s="31"/>
    </row>
    <row r="8" spans="1:12" ht="16">
      <c r="A8" s="196" t="s">
        <v>42</v>
      </c>
      <c r="B8" s="104" t="s">
        <v>14</v>
      </c>
      <c r="C8" s="127">
        <v>0</v>
      </c>
      <c r="D8" s="127">
        <v>0</v>
      </c>
      <c r="E8" s="133">
        <v>0</v>
      </c>
      <c r="F8" s="31"/>
      <c r="G8" s="31"/>
      <c r="H8" s="31"/>
      <c r="I8" s="31"/>
      <c r="J8" s="31"/>
      <c r="K8" s="31"/>
      <c r="L8" s="31"/>
    </row>
    <row r="9" spans="1:12" ht="16">
      <c r="A9" s="196"/>
      <c r="B9" s="104" t="s">
        <v>12</v>
      </c>
      <c r="C9" s="146">
        <v>0</v>
      </c>
      <c r="D9" s="146">
        <v>0</v>
      </c>
      <c r="E9" s="146">
        <v>0</v>
      </c>
      <c r="F9" s="31"/>
      <c r="G9" s="31"/>
      <c r="H9" s="31"/>
      <c r="I9" s="31"/>
      <c r="J9" s="31"/>
      <c r="K9" s="31"/>
      <c r="L9" s="31"/>
    </row>
    <row r="10" spans="1:12" ht="16">
      <c r="A10" s="196"/>
      <c r="B10" s="106" t="s">
        <v>19</v>
      </c>
      <c r="C10" s="127">
        <v>0</v>
      </c>
      <c r="D10" s="127">
        <v>0</v>
      </c>
      <c r="E10" s="133">
        <v>0</v>
      </c>
      <c r="F10" s="31"/>
      <c r="G10" s="31"/>
      <c r="H10" s="31"/>
      <c r="I10" s="31"/>
      <c r="J10" s="31"/>
      <c r="K10" s="31"/>
      <c r="L10" s="31"/>
    </row>
    <row r="11" spans="1:12" ht="16">
      <c r="A11" s="196"/>
      <c r="B11" s="106" t="s">
        <v>101</v>
      </c>
      <c r="C11" s="127">
        <v>0</v>
      </c>
      <c r="D11" s="127">
        <v>0</v>
      </c>
      <c r="E11" s="133">
        <v>0</v>
      </c>
      <c r="F11" s="31"/>
      <c r="G11" s="31"/>
      <c r="H11" s="31"/>
      <c r="I11" s="31"/>
      <c r="J11" s="31"/>
      <c r="K11" s="31"/>
      <c r="L11" s="31"/>
    </row>
    <row r="12" spans="1:12" ht="32">
      <c r="A12" s="196"/>
      <c r="B12" s="106" t="s">
        <v>102</v>
      </c>
      <c r="C12" s="127">
        <v>0</v>
      </c>
      <c r="D12" s="127">
        <v>0</v>
      </c>
      <c r="E12" s="133">
        <v>0</v>
      </c>
      <c r="F12" s="31"/>
      <c r="G12" s="31"/>
      <c r="H12" s="31"/>
      <c r="I12" s="31"/>
      <c r="J12" s="31"/>
      <c r="K12" s="31"/>
      <c r="L12" s="31"/>
    </row>
    <row r="13" spans="1:12" ht="16">
      <c r="A13" s="196"/>
      <c r="B13" s="106" t="s">
        <v>103</v>
      </c>
      <c r="C13" s="127">
        <v>0</v>
      </c>
      <c r="D13" s="127">
        <v>0</v>
      </c>
      <c r="E13" s="133">
        <v>0</v>
      </c>
      <c r="F13" s="31"/>
      <c r="G13" s="31"/>
      <c r="H13" s="31"/>
      <c r="I13" s="31"/>
      <c r="J13" s="31"/>
      <c r="K13" s="31"/>
      <c r="L13" s="31"/>
    </row>
    <row r="14" spans="1:12" ht="16">
      <c r="A14" s="196" t="s">
        <v>105</v>
      </c>
      <c r="B14" s="104" t="s">
        <v>14</v>
      </c>
      <c r="C14" s="127">
        <v>0</v>
      </c>
      <c r="D14" s="127">
        <v>0</v>
      </c>
      <c r="E14" s="133">
        <v>0</v>
      </c>
      <c r="F14" s="31"/>
      <c r="G14" s="31"/>
      <c r="H14" s="31"/>
      <c r="I14" s="31"/>
      <c r="J14" s="31"/>
      <c r="K14" s="31"/>
      <c r="L14" s="31"/>
    </row>
    <row r="15" spans="1:12" ht="16">
      <c r="A15" s="196"/>
      <c r="B15" s="104" t="s">
        <v>12</v>
      </c>
      <c r="C15" s="146">
        <v>0</v>
      </c>
      <c r="D15" s="146">
        <v>0</v>
      </c>
      <c r="E15" s="146">
        <v>0</v>
      </c>
      <c r="F15" s="31"/>
      <c r="G15" s="31"/>
      <c r="H15" s="31"/>
      <c r="I15" s="31"/>
      <c r="J15" s="31"/>
      <c r="K15" s="31"/>
      <c r="L15" s="31"/>
    </row>
    <row r="16" spans="1:12" ht="16">
      <c r="A16" s="196"/>
      <c r="B16" s="106" t="s">
        <v>19</v>
      </c>
      <c r="C16" s="127">
        <v>0</v>
      </c>
      <c r="D16" s="127">
        <v>0</v>
      </c>
      <c r="E16" s="133">
        <v>0</v>
      </c>
      <c r="F16" s="31"/>
      <c r="G16" s="31"/>
      <c r="H16" s="31"/>
      <c r="I16" s="31"/>
      <c r="J16" s="31"/>
      <c r="K16" s="31"/>
      <c r="L16" s="31"/>
    </row>
    <row r="17" spans="1:12" ht="16">
      <c r="A17" s="197"/>
      <c r="B17" s="110" t="s">
        <v>101</v>
      </c>
      <c r="C17" s="147">
        <v>0</v>
      </c>
      <c r="D17" s="147">
        <v>0</v>
      </c>
      <c r="E17" s="148">
        <v>0</v>
      </c>
      <c r="F17" s="31"/>
      <c r="G17" s="31"/>
      <c r="H17" s="31"/>
      <c r="I17" s="31"/>
      <c r="J17" s="31"/>
      <c r="K17" s="31"/>
      <c r="L17" s="31"/>
    </row>
    <row r="18" spans="1:12" ht="32">
      <c r="A18" s="197"/>
      <c r="B18" s="110" t="s">
        <v>102</v>
      </c>
      <c r="C18" s="147">
        <v>0</v>
      </c>
      <c r="D18" s="147">
        <v>0</v>
      </c>
      <c r="E18" s="148">
        <v>0</v>
      </c>
      <c r="F18" s="31"/>
      <c r="G18" s="31"/>
      <c r="H18" s="31"/>
      <c r="I18" s="31"/>
      <c r="J18" s="31"/>
      <c r="K18" s="31"/>
      <c r="L18" s="31"/>
    </row>
    <row r="19" spans="1:12" ht="16.5" thickBot="1">
      <c r="A19" s="198"/>
      <c r="B19" s="107" t="s">
        <v>103</v>
      </c>
      <c r="C19" s="134">
        <v>0</v>
      </c>
      <c r="D19" s="134">
        <v>0</v>
      </c>
      <c r="E19" s="135">
        <v>0</v>
      </c>
      <c r="F19" s="31"/>
      <c r="G19" s="31"/>
      <c r="H19" s="31"/>
      <c r="I19" s="31"/>
      <c r="J19" s="31"/>
      <c r="K19" s="31"/>
      <c r="L19" s="31"/>
    </row>
    <row r="20" spans="1:1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="70" zoomScaleNormal="70" workbookViewId="0">
      <pane xSplit="2" ySplit="6" topLeftCell="C8" activePane="bottomRight" state="frozen"/>
      <selection activeCell="L18" sqref="L18"/>
      <selection pane="topRight" activeCell="L18" sqref="L18"/>
      <selection pane="bottomLeft" activeCell="L18" sqref="L18"/>
      <selection pane="bottomRight" activeCell="G20" sqref="G20"/>
    </sheetView>
  </sheetViews>
  <sheetFormatPr defaultColWidth="9.08984375" defaultRowHeight="13"/>
  <cols>
    <col min="1" max="1" width="10.54296875" style="3" bestFit="1" customWidth="1"/>
    <col min="2" max="2" width="52.7265625" style="3" bestFit="1" customWidth="1"/>
    <col min="3" max="3" width="26.6328125" style="3" customWidth="1"/>
    <col min="4" max="4" width="32.90625" style="3" customWidth="1"/>
    <col min="5" max="5" width="26.6328125" style="3" customWidth="1"/>
    <col min="6" max="6" width="25.54296875" style="3" customWidth="1"/>
    <col min="7" max="7" width="28.08984375" style="3" customWidth="1"/>
    <col min="8" max="16384" width="9.08984375" style="3"/>
  </cols>
  <sheetData>
    <row r="1" spans="1:7">
      <c r="A1" s="3" t="s">
        <v>27</v>
      </c>
      <c r="B1" s="117" t="s">
        <v>126</v>
      </c>
    </row>
    <row r="2" spans="1:7" ht="13.5">
      <c r="A2" s="3" t="s">
        <v>28</v>
      </c>
      <c r="B2" s="162">
        <v>45291</v>
      </c>
    </row>
    <row r="3" spans="1:7">
      <c r="B3" s="13"/>
    </row>
    <row r="4" spans="1:7" ht="13.5" thickBot="1">
      <c r="A4" s="118" t="s">
        <v>117</v>
      </c>
      <c r="B4" s="84" t="s">
        <v>84</v>
      </c>
    </row>
    <row r="5" spans="1:7" s="13" customFormat="1" ht="16">
      <c r="A5" s="81"/>
      <c r="B5" s="58"/>
      <c r="C5" s="82" t="s">
        <v>0</v>
      </c>
      <c r="D5" s="36" t="s">
        <v>1</v>
      </c>
      <c r="E5" s="36" t="s">
        <v>2</v>
      </c>
      <c r="F5" s="36" t="s">
        <v>3</v>
      </c>
      <c r="G5" s="35" t="s">
        <v>4</v>
      </c>
    </row>
    <row r="6" spans="1:7" ht="80">
      <c r="A6" s="83"/>
      <c r="B6" s="32"/>
      <c r="C6" s="108" t="s">
        <v>119</v>
      </c>
      <c r="D6" s="101" t="s">
        <v>120</v>
      </c>
      <c r="E6" s="101" t="s">
        <v>122</v>
      </c>
      <c r="F6" s="101" t="s">
        <v>121</v>
      </c>
      <c r="G6" s="109" t="s">
        <v>22</v>
      </c>
    </row>
    <row r="7" spans="1:7" ht="16">
      <c r="A7" s="83">
        <v>1</v>
      </c>
      <c r="B7" s="111" t="s">
        <v>106</v>
      </c>
      <c r="C7" s="149">
        <f>SUM(C8:C11)</f>
        <v>0</v>
      </c>
      <c r="D7" s="149">
        <f t="shared" ref="D7:F7" si="0">SUM(D8:D11)</f>
        <v>0</v>
      </c>
      <c r="E7" s="149">
        <f t="shared" si="0"/>
        <v>0</v>
      </c>
      <c r="F7" s="149">
        <f t="shared" si="0"/>
        <v>0</v>
      </c>
      <c r="G7" s="149">
        <v>0</v>
      </c>
    </row>
    <row r="8" spans="1:7" ht="16">
      <c r="A8" s="83">
        <v>2</v>
      </c>
      <c r="B8" s="33" t="s">
        <v>20</v>
      </c>
      <c r="C8" s="151"/>
      <c r="D8" s="152"/>
      <c r="E8" s="152"/>
      <c r="F8" s="152"/>
      <c r="G8" s="174"/>
    </row>
    <row r="9" spans="1:7" ht="16">
      <c r="A9" s="83">
        <v>3</v>
      </c>
      <c r="B9" s="33" t="s">
        <v>21</v>
      </c>
      <c r="C9" s="151"/>
      <c r="D9" s="152"/>
      <c r="E9" s="152"/>
      <c r="F9" s="152"/>
      <c r="G9" s="174"/>
    </row>
    <row r="10" spans="1:7" ht="16">
      <c r="A10" s="83">
        <v>4</v>
      </c>
      <c r="B10" s="34" t="s">
        <v>99</v>
      </c>
      <c r="C10" s="151"/>
      <c r="D10" s="152"/>
      <c r="E10" s="152"/>
      <c r="F10" s="152"/>
      <c r="G10" s="174"/>
    </row>
    <row r="11" spans="1:7" ht="16">
      <c r="A11" s="83">
        <v>5</v>
      </c>
      <c r="B11" s="33" t="s">
        <v>100</v>
      </c>
      <c r="C11" s="151"/>
      <c r="D11" s="152"/>
      <c r="E11" s="152"/>
      <c r="F11" s="152"/>
      <c r="G11" s="174"/>
    </row>
    <row r="12" spans="1:7" ht="16">
      <c r="A12" s="83">
        <v>6</v>
      </c>
      <c r="B12" s="15" t="s">
        <v>107</v>
      </c>
      <c r="C12" s="138">
        <f>SUM(C13:C16)</f>
        <v>0</v>
      </c>
      <c r="D12" s="138">
        <f>SUM(D13:D16)</f>
        <v>0</v>
      </c>
      <c r="E12" s="138">
        <f>SUM(E13:E16)</f>
        <v>0</v>
      </c>
      <c r="F12" s="138">
        <f>SUM(F13:F16)</f>
        <v>0</v>
      </c>
      <c r="G12" s="141">
        <v>0</v>
      </c>
    </row>
    <row r="13" spans="1:7" ht="16">
      <c r="A13" s="83">
        <v>7</v>
      </c>
      <c r="B13" s="33" t="s">
        <v>20</v>
      </c>
      <c r="C13" s="144"/>
      <c r="D13" s="144"/>
      <c r="E13" s="144"/>
      <c r="F13" s="144"/>
      <c r="G13" s="164"/>
    </row>
    <row r="14" spans="1:7" ht="16">
      <c r="A14" s="83">
        <v>8</v>
      </c>
      <c r="B14" s="33" t="s">
        <v>21</v>
      </c>
      <c r="C14" s="144"/>
      <c r="D14" s="144"/>
      <c r="E14" s="144"/>
      <c r="F14" s="144"/>
      <c r="G14" s="164"/>
    </row>
    <row r="15" spans="1:7" ht="16">
      <c r="A15" s="83">
        <v>9</v>
      </c>
      <c r="B15" s="34" t="s">
        <v>99</v>
      </c>
      <c r="C15" s="144"/>
      <c r="D15" s="144"/>
      <c r="E15" s="144"/>
      <c r="F15" s="144"/>
      <c r="G15" s="164"/>
    </row>
    <row r="16" spans="1:7" ht="16">
      <c r="A16" s="83">
        <v>10</v>
      </c>
      <c r="B16" s="33" t="s">
        <v>100</v>
      </c>
      <c r="C16" s="144"/>
      <c r="D16" s="144"/>
      <c r="E16" s="144"/>
      <c r="F16" s="144"/>
      <c r="G16" s="164"/>
    </row>
    <row r="17" spans="1:7" ht="16">
      <c r="A17" s="83">
        <v>11</v>
      </c>
      <c r="B17" s="15" t="s">
        <v>72</v>
      </c>
      <c r="C17" s="138">
        <v>502000</v>
      </c>
      <c r="D17" s="138">
        <f>C17</f>
        <v>502000</v>
      </c>
      <c r="E17" s="138">
        <f>SUM(E18:E21)</f>
        <v>0</v>
      </c>
      <c r="F17" s="138">
        <f>SUM(F18:F21)</f>
        <v>0</v>
      </c>
      <c r="G17" s="141">
        <v>502000</v>
      </c>
    </row>
    <row r="18" spans="1:7" ht="16">
      <c r="A18" s="83">
        <v>12</v>
      </c>
      <c r="B18" s="33" t="s">
        <v>20</v>
      </c>
      <c r="C18" s="144"/>
      <c r="D18" s="144"/>
      <c r="E18" s="144" t="s">
        <v>8</v>
      </c>
      <c r="F18" s="144"/>
      <c r="G18" s="164"/>
    </row>
    <row r="19" spans="1:7" ht="16">
      <c r="A19" s="83">
        <v>13</v>
      </c>
      <c r="B19" s="33" t="s">
        <v>21</v>
      </c>
      <c r="C19" s="144"/>
      <c r="D19" s="144"/>
      <c r="E19" s="144"/>
      <c r="F19" s="144"/>
      <c r="G19" s="164"/>
    </row>
    <row r="20" spans="1:7" ht="16">
      <c r="A20" s="83">
        <v>14</v>
      </c>
      <c r="B20" s="34" t="s">
        <v>99</v>
      </c>
      <c r="C20" s="144"/>
      <c r="D20" s="144"/>
      <c r="E20" s="144"/>
      <c r="F20" s="144"/>
      <c r="G20" s="164">
        <v>502000</v>
      </c>
    </row>
    <row r="21" spans="1:7" ht="16">
      <c r="A21" s="83">
        <v>15</v>
      </c>
      <c r="B21" s="33" t="s">
        <v>100</v>
      </c>
      <c r="C21" s="144"/>
      <c r="D21" s="144"/>
      <c r="E21" s="144"/>
      <c r="F21" s="144"/>
      <c r="G21" s="164"/>
    </row>
    <row r="22" spans="1:7" ht="16.5" thickBot="1">
      <c r="A22" s="83">
        <v>16</v>
      </c>
      <c r="B22" s="52" t="s">
        <v>6</v>
      </c>
      <c r="C22" s="150">
        <f>C12+C17</f>
        <v>502000</v>
      </c>
      <c r="D22" s="150">
        <f>D12+D17</f>
        <v>502000</v>
      </c>
      <c r="E22" s="150">
        <f>E12+E17</f>
        <v>0</v>
      </c>
      <c r="F22" s="150">
        <f>F12+F17</f>
        <v>0</v>
      </c>
      <c r="G22" s="143">
        <v>502000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1"/>
  <sheetViews>
    <sheetView tabSelected="1" zoomScale="90" zoomScaleNormal="9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E20" sqref="E20"/>
    </sheetView>
  </sheetViews>
  <sheetFormatPr defaultColWidth="9.08984375" defaultRowHeight="13"/>
  <cols>
    <col min="1" max="1" width="10.54296875" style="3" bestFit="1" customWidth="1"/>
    <col min="2" max="2" width="89.08984375" style="3" bestFit="1" customWidth="1"/>
    <col min="3" max="3" width="15.08984375" style="17" customWidth="1"/>
    <col min="4" max="5" width="13.6328125" style="17" customWidth="1"/>
    <col min="6" max="6" width="16.36328125" style="17" customWidth="1"/>
    <col min="7" max="8" width="13.6328125" style="17" customWidth="1"/>
    <col min="9" max="9" width="17.54296875" style="17" customWidth="1"/>
    <col min="10" max="10" width="14.54296875" style="17" customWidth="1"/>
    <col min="11" max="12" width="13.6328125" style="17" customWidth="1"/>
    <col min="13" max="13" width="15" style="17" customWidth="1"/>
    <col min="14" max="15" width="13.6328125" style="17" customWidth="1"/>
    <col min="16" max="17" width="15.6328125" style="17" customWidth="1"/>
    <col min="18" max="18" width="9.08984375" style="17"/>
    <col min="19" max="16384" width="9.08984375" style="3"/>
  </cols>
  <sheetData>
    <row r="1" spans="1:15">
      <c r="A1" s="3" t="s">
        <v>27</v>
      </c>
      <c r="B1" s="117" t="s">
        <v>126</v>
      </c>
    </row>
    <row r="2" spans="1:15" ht="13.5">
      <c r="A2" s="3" t="s">
        <v>28</v>
      </c>
      <c r="B2" s="162">
        <v>45291</v>
      </c>
    </row>
    <row r="4" spans="1:15" ht="13.5" thickBot="1">
      <c r="A4" s="118" t="s">
        <v>118</v>
      </c>
      <c r="B4" s="49" t="s">
        <v>125</v>
      </c>
    </row>
    <row r="5" spans="1:15">
      <c r="A5" s="51"/>
      <c r="B5" s="53"/>
      <c r="C5" s="39" t="s">
        <v>0</v>
      </c>
      <c r="D5" s="39" t="s">
        <v>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59</v>
      </c>
      <c r="J5" s="39" t="s">
        <v>60</v>
      </c>
      <c r="K5" s="39" t="s">
        <v>61</v>
      </c>
      <c r="L5" s="39" t="s">
        <v>62</v>
      </c>
      <c r="M5" s="39" t="s">
        <v>63</v>
      </c>
      <c r="N5" s="39" t="s">
        <v>64</v>
      </c>
      <c r="O5" s="40" t="s">
        <v>67</v>
      </c>
    </row>
    <row r="6" spans="1:15">
      <c r="A6" s="19"/>
      <c r="B6" s="5"/>
      <c r="C6" s="199" t="s">
        <v>31</v>
      </c>
      <c r="D6" s="199"/>
      <c r="E6" s="199"/>
      <c r="F6" s="201" t="s">
        <v>32</v>
      </c>
      <c r="G6" s="201"/>
      <c r="H6" s="201"/>
      <c r="I6" s="201"/>
      <c r="J6" s="201"/>
      <c r="K6" s="201"/>
      <c r="L6" s="201"/>
      <c r="M6" s="201" t="s">
        <v>33</v>
      </c>
      <c r="N6" s="201"/>
      <c r="O6" s="200"/>
    </row>
    <row r="7" spans="1:15" ht="15" customHeight="1">
      <c r="A7" s="19"/>
      <c r="B7" s="5"/>
      <c r="C7" s="201" t="s">
        <v>34</v>
      </c>
      <c r="D7" s="201" t="s">
        <v>35</v>
      </c>
      <c r="E7" s="201" t="s">
        <v>65</v>
      </c>
      <c r="F7" s="201" t="s">
        <v>36</v>
      </c>
      <c r="G7" s="201"/>
      <c r="H7" s="201" t="s">
        <v>37</v>
      </c>
      <c r="I7" s="201" t="s">
        <v>38</v>
      </c>
      <c r="J7" s="201"/>
      <c r="K7" s="202" t="s">
        <v>7</v>
      </c>
      <c r="L7" s="202"/>
      <c r="M7" s="199" t="s">
        <v>66</v>
      </c>
      <c r="N7" s="199" t="s">
        <v>70</v>
      </c>
      <c r="O7" s="200" t="s">
        <v>71</v>
      </c>
    </row>
    <row r="8" spans="1:15" ht="26">
      <c r="A8" s="19"/>
      <c r="B8" s="5"/>
      <c r="C8" s="201"/>
      <c r="D8" s="201"/>
      <c r="E8" s="201"/>
      <c r="F8" s="157" t="s">
        <v>15</v>
      </c>
      <c r="G8" s="157" t="s">
        <v>39</v>
      </c>
      <c r="H8" s="201"/>
      <c r="I8" s="157" t="s">
        <v>68</v>
      </c>
      <c r="J8" s="157" t="s">
        <v>69</v>
      </c>
      <c r="K8" s="158" t="s">
        <v>40</v>
      </c>
      <c r="L8" s="158" t="s">
        <v>41</v>
      </c>
      <c r="M8" s="199"/>
      <c r="N8" s="199"/>
      <c r="O8" s="200"/>
    </row>
    <row r="9" spans="1:15">
      <c r="A9" s="55"/>
      <c r="B9" s="50" t="s">
        <v>13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1"/>
    </row>
    <row r="10" spans="1:15">
      <c r="A10" s="19">
        <v>1</v>
      </c>
      <c r="B10" s="48" t="s">
        <v>58</v>
      </c>
      <c r="C10" s="153">
        <f>SUM(C11:C17)</f>
        <v>0</v>
      </c>
      <c r="D10" s="153">
        <f>SUM(D11:D17)</f>
        <v>1364636066</v>
      </c>
      <c r="E10" s="153">
        <f>SUM(E11:E17)</f>
        <v>1364636066</v>
      </c>
      <c r="F10" s="154">
        <f t="shared" ref="F10:O10" si="0">SUM(F11:F17)</f>
        <v>0</v>
      </c>
      <c r="G10" s="154">
        <f t="shared" si="0"/>
        <v>0</v>
      </c>
      <c r="H10" s="153">
        <f t="shared" si="0"/>
        <v>0</v>
      </c>
      <c r="I10" s="153">
        <f t="shared" si="0"/>
        <v>0</v>
      </c>
      <c r="J10" s="153">
        <f t="shared" si="0"/>
        <v>0</v>
      </c>
      <c r="K10" s="153">
        <f t="shared" si="0"/>
        <v>0</v>
      </c>
      <c r="L10" s="153">
        <f t="shared" si="0"/>
        <v>0</v>
      </c>
      <c r="M10" s="154">
        <f>SUM(M11:M17)</f>
        <v>0</v>
      </c>
      <c r="N10" s="154">
        <f t="shared" si="0"/>
        <v>1364636066</v>
      </c>
      <c r="O10" s="155">
        <f t="shared" si="0"/>
        <v>1364636066</v>
      </c>
    </row>
    <row r="11" spans="1:15">
      <c r="A11" s="19">
        <v>1.1000000000000001</v>
      </c>
      <c r="B11" s="5" t="s">
        <v>160</v>
      </c>
      <c r="C11" s="126"/>
      <c r="D11" s="126">
        <v>1364337500</v>
      </c>
      <c r="E11" s="153">
        <f>C11+D11</f>
        <v>1364337500</v>
      </c>
      <c r="F11" s="126"/>
      <c r="G11" s="126"/>
      <c r="H11" s="126"/>
      <c r="I11" s="126"/>
      <c r="J11" s="126"/>
      <c r="K11" s="156"/>
      <c r="L11" s="156"/>
      <c r="M11" s="153">
        <f>C11+F11-H11-I11</f>
        <v>0</v>
      </c>
      <c r="N11" s="153">
        <f>D11+G11+H11-J11+K11-L11</f>
        <v>1364337500</v>
      </c>
      <c r="O11" s="155">
        <f t="shared" ref="O11:O16" si="1">M11+N11</f>
        <v>1364337500</v>
      </c>
    </row>
    <row r="12" spans="1:15">
      <c r="A12" s="19">
        <v>1.2</v>
      </c>
      <c r="B12" s="5" t="s">
        <v>161</v>
      </c>
      <c r="C12" s="126"/>
      <c r="D12" s="126">
        <v>218566</v>
      </c>
      <c r="E12" s="153">
        <f t="shared" ref="E12:E16" si="2">C12+D12</f>
        <v>218566</v>
      </c>
      <c r="F12" s="126"/>
      <c r="G12" s="126"/>
      <c r="H12" s="126"/>
      <c r="I12" s="126"/>
      <c r="J12" s="126"/>
      <c r="K12" s="156"/>
      <c r="L12" s="156"/>
      <c r="M12" s="153">
        <f t="shared" ref="M12:M15" si="3">C12+F12-H12-I12</f>
        <v>0</v>
      </c>
      <c r="N12" s="153">
        <f t="shared" ref="N12:N16" si="4">D12+G12+H12-J12+K12-L12</f>
        <v>218566</v>
      </c>
      <c r="O12" s="155">
        <f t="shared" si="1"/>
        <v>218566</v>
      </c>
    </row>
    <row r="13" spans="1:15">
      <c r="A13" s="19">
        <v>1.3</v>
      </c>
      <c r="B13" s="5" t="s">
        <v>162</v>
      </c>
      <c r="C13" s="126"/>
      <c r="D13" s="126">
        <v>80000</v>
      </c>
      <c r="E13" s="153">
        <f t="shared" si="2"/>
        <v>80000</v>
      </c>
      <c r="F13" s="126"/>
      <c r="G13" s="126"/>
      <c r="H13" s="126"/>
      <c r="I13" s="126"/>
      <c r="J13" s="126"/>
      <c r="K13" s="156"/>
      <c r="L13" s="156"/>
      <c r="M13" s="153">
        <f t="shared" si="3"/>
        <v>0</v>
      </c>
      <c r="N13" s="153">
        <f t="shared" si="4"/>
        <v>80000</v>
      </c>
      <c r="O13" s="155">
        <f t="shared" si="1"/>
        <v>80000</v>
      </c>
    </row>
    <row r="14" spans="1:15">
      <c r="A14" s="19">
        <v>1.4</v>
      </c>
      <c r="B14" s="5"/>
      <c r="C14" s="126"/>
      <c r="D14" s="126"/>
      <c r="E14" s="153">
        <f t="shared" si="2"/>
        <v>0</v>
      </c>
      <c r="F14" s="126"/>
      <c r="G14" s="126"/>
      <c r="H14" s="126"/>
      <c r="I14" s="126"/>
      <c r="J14" s="126"/>
      <c r="K14" s="156"/>
      <c r="L14" s="156"/>
      <c r="M14" s="153">
        <f t="shared" si="3"/>
        <v>0</v>
      </c>
      <c r="N14" s="153">
        <f t="shared" si="4"/>
        <v>0</v>
      </c>
      <c r="O14" s="155">
        <f t="shared" si="1"/>
        <v>0</v>
      </c>
    </row>
    <row r="15" spans="1:15">
      <c r="A15" s="19">
        <v>1.5</v>
      </c>
      <c r="B15" s="5"/>
      <c r="C15" s="126"/>
      <c r="D15" s="126"/>
      <c r="E15" s="153">
        <f t="shared" si="2"/>
        <v>0</v>
      </c>
      <c r="F15" s="126"/>
      <c r="G15" s="126"/>
      <c r="H15" s="126"/>
      <c r="I15" s="126"/>
      <c r="J15" s="126"/>
      <c r="K15" s="156"/>
      <c r="L15" s="156"/>
      <c r="M15" s="153">
        <f t="shared" si="3"/>
        <v>0</v>
      </c>
      <c r="N15" s="153">
        <f t="shared" si="4"/>
        <v>0</v>
      </c>
      <c r="O15" s="155">
        <f t="shared" si="1"/>
        <v>0</v>
      </c>
    </row>
    <row r="16" spans="1:15">
      <c r="A16" s="19">
        <v>1.6</v>
      </c>
      <c r="B16" s="5"/>
      <c r="C16" s="126"/>
      <c r="D16" s="126"/>
      <c r="E16" s="153">
        <f t="shared" si="2"/>
        <v>0</v>
      </c>
      <c r="F16" s="126"/>
      <c r="G16" s="126"/>
      <c r="H16" s="126"/>
      <c r="I16" s="126"/>
      <c r="J16" s="126"/>
      <c r="K16" s="156"/>
      <c r="L16" s="156"/>
      <c r="M16" s="153">
        <f>C16+F16-H16-I16</f>
        <v>0</v>
      </c>
      <c r="N16" s="153">
        <f t="shared" si="4"/>
        <v>0</v>
      </c>
      <c r="O16" s="155">
        <f t="shared" si="1"/>
        <v>0</v>
      </c>
    </row>
    <row r="17" spans="1:16">
      <c r="A17" s="19"/>
      <c r="B17" s="5"/>
      <c r="C17" s="126"/>
      <c r="D17" s="126"/>
      <c r="E17" s="153"/>
      <c r="F17" s="126"/>
      <c r="G17" s="126"/>
      <c r="H17" s="126"/>
      <c r="I17" s="126"/>
      <c r="J17" s="126"/>
      <c r="K17" s="156"/>
      <c r="L17" s="156"/>
      <c r="M17" s="153"/>
      <c r="N17" s="153"/>
      <c r="O17" s="155"/>
    </row>
    <row r="18" spans="1:16">
      <c r="A18" s="55"/>
      <c r="B18" s="7" t="s">
        <v>72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1"/>
    </row>
    <row r="19" spans="1:16">
      <c r="A19" s="19">
        <v>2</v>
      </c>
      <c r="B19" s="48" t="s">
        <v>58</v>
      </c>
      <c r="C19" s="153"/>
      <c r="D19" s="153"/>
      <c r="E19" s="153">
        <f>C19+D19</f>
        <v>0</v>
      </c>
      <c r="F19" s="154"/>
      <c r="G19" s="154"/>
      <c r="H19" s="153"/>
      <c r="I19" s="153"/>
      <c r="J19" s="153"/>
      <c r="K19" s="153">
        <f>K20</f>
        <v>1101050</v>
      </c>
      <c r="L19" s="153"/>
      <c r="M19" s="154">
        <f>C19+F19-H19-I19</f>
        <v>0</v>
      </c>
      <c r="N19" s="154">
        <f>D19+G19+H19-J19+K19-L19</f>
        <v>1101050</v>
      </c>
      <c r="O19" s="155">
        <f t="shared" ref="O19" si="5">M19+N19</f>
        <v>1101050</v>
      </c>
    </row>
    <row r="20" spans="1:16" ht="11.25" customHeight="1" thickBot="1">
      <c r="A20" s="57">
        <v>2.1</v>
      </c>
      <c r="B20" s="175" t="s">
        <v>163</v>
      </c>
      <c r="C20" s="176"/>
      <c r="D20" s="176"/>
      <c r="E20" s="176"/>
      <c r="F20" s="176"/>
      <c r="G20" s="176"/>
      <c r="H20" s="176"/>
      <c r="I20" s="176"/>
      <c r="J20" s="176"/>
      <c r="K20" s="176">
        <v>1101050</v>
      </c>
      <c r="L20" s="176"/>
      <c r="M20" s="176">
        <v>0</v>
      </c>
      <c r="N20" s="176">
        <v>1101050</v>
      </c>
      <c r="O20" s="177">
        <v>1101050</v>
      </c>
      <c r="P20" s="178"/>
    </row>
    <row r="21" spans="1:16">
      <c r="A21" s="7"/>
      <c r="B21" s="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2024-05-15T12:19:08Z</dcterms:modified>
</cp:coreProperties>
</file>