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CC13192C-F6CD-4AEB-9276-F84969A4BD95}" xr6:coauthVersionLast="47" xr6:coauthVersionMax="47" xr10:uidLastSave="{00000000-0000-0000-0000-000000000000}"/>
  <bookViews>
    <workbookView xWindow="-108" yWindow="-108" windowWidth="23256" windowHeight="12576" tabRatio="820" activeTab="8"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63" l="1"/>
  <c r="H15" i="63"/>
  <c r="H12" i="63"/>
  <c r="H13" i="63"/>
  <c r="H11" i="63"/>
  <c r="M11" i="63" l="1"/>
  <c r="F15" i="48"/>
  <c r="N11" i="63" l="1"/>
  <c r="D7" i="48" l="1"/>
  <c r="E22" i="48" l="1"/>
  <c r="C18" i="50"/>
  <c r="C9" i="50"/>
  <c r="O11" i="63" l="1"/>
  <c r="E10" i="40" l="1"/>
  <c r="D10" i="40"/>
  <c r="C10" i="40"/>
  <c r="C20" i="67" l="1"/>
  <c r="D20" i="67"/>
  <c r="E20" i="67"/>
  <c r="E11" i="63" l="1"/>
  <c r="F10" i="40" l="1"/>
  <c r="G10" i="40" s="1"/>
  <c r="N19" i="63" l="1"/>
  <c r="M19" i="63"/>
  <c r="M17" i="63"/>
  <c r="O19" i="63" l="1"/>
  <c r="C7" i="50"/>
  <c r="C15" i="49" l="1"/>
  <c r="E15" i="48"/>
  <c r="D15" i="48"/>
  <c r="D22" i="48" s="1"/>
  <c r="D7" i="50" l="1"/>
  <c r="E7" i="50"/>
  <c r="F7" i="50"/>
  <c r="G7" i="50"/>
  <c r="C17" i="50"/>
  <c r="D9" i="49"/>
  <c r="D15" i="49"/>
  <c r="E7" i="48"/>
  <c r="E15" i="49" l="1"/>
  <c r="E9" i="49"/>
  <c r="C9" i="49"/>
  <c r="F7" i="48" l="1"/>
  <c r="F22" i="48" s="1"/>
  <c r="D39" i="67" l="1"/>
  <c r="E39" i="67"/>
  <c r="C31" i="67"/>
  <c r="D31" i="67"/>
  <c r="E31" i="67"/>
  <c r="N12" i="63" l="1"/>
  <c r="N13" i="63"/>
  <c r="N14" i="63"/>
  <c r="N15" i="63"/>
  <c r="N16" i="63"/>
  <c r="N17"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2" i="63"/>
  <c r="O13" i="63"/>
  <c r="O14" i="63"/>
  <c r="O15" i="63"/>
  <c r="O16" i="63"/>
  <c r="E12" i="63"/>
  <c r="E13" i="63"/>
  <c r="E14" i="63"/>
  <c r="E15" i="63"/>
  <c r="E16" i="63"/>
  <c r="O10" i="63" l="1"/>
  <c r="E10" i="63"/>
  <c r="F22" i="50"/>
  <c r="D22" i="50"/>
  <c r="C22" i="50"/>
  <c r="G22" i="50"/>
  <c r="E22" i="50"/>
  <c r="C39" i="67" l="1"/>
</calcChain>
</file>

<file path=xl/sharedStrings.xml><?xml version="1.0" encoding="utf-8"?>
<sst xmlns="http://schemas.openxmlformats.org/spreadsheetml/2006/main" count="304" uniqueCount="206">
  <si>
    <t>a</t>
  </si>
  <si>
    <t>b</t>
  </si>
  <si>
    <t>c</t>
  </si>
  <si>
    <t>d</t>
  </si>
  <si>
    <t>e</t>
  </si>
  <si>
    <t>T</t>
  </si>
  <si>
    <t>T-1</t>
  </si>
  <si>
    <t>T-2</t>
  </si>
  <si>
    <t>f</t>
  </si>
  <si>
    <t>სულ</t>
  </si>
  <si>
    <t>სხვა ცვლილებები</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</si>
  <si>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</si>
  <si>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</si>
  <si>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</si>
  <si>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</si>
  <si>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</si>
  <si>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</si>
  <si>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</si>
  <si>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</si>
  <si>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</si>
  <si>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</si>
  <si>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</si>
  <si>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</si>
  <si>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</si>
  <si>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</si>
  <si>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</si>
  <si>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</si>
  <si>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</si>
  <si>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</si>
  <si>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</si>
  <si>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</si>
  <si>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</si>
  <si>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</si>
  <si>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</si>
  <si>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</si>
  <si>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</si>
  <si>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</si>
  <si>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</si>
  <si>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</si>
  <si>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</si>
  <si>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</si>
  <si>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</si>
  <si>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</si>
  <si>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XXX</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</si>
  <si>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</si>
  <si>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</si>
  <si>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</si>
  <si>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</si>
  <si>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</si>
  <si>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</si>
  <si>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</si>
  <si>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</si>
  <si>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</si>
  <si>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</si>
  <si>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</si>
  <si>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</si>
  <si>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</si>
  <si>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</si>
  <si>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</si>
  <si>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</si>
  <si>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</si>
  <si>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</si>
  <si>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</si>
  <si>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</si>
  <si>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</si>
  <si>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</si>
  <si>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</si>
  <si>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</si>
  <si>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</si>
  <si>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</si>
  <si>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</si>
  <si>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</si>
  <si>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</si>
  <si>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</si>
  <si>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</si>
  <si>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</si>
  <si>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</si>
  <si>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</si>
  <si>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</si>
  <si>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</si>
  <si>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</si>
  <si>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</si>
  <si>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</si>
  <si>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</si>
  <si>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</si>
  <si>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</si>
  <si>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</si>
  <si>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</si>
  <si>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</si>
  <si>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</si>
  <si>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</si>
  <si>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</si>
  <si>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</si>
  <si>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</si>
  <si>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</si>
  <si>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</si>
  <si>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</si>
  <si>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</si>
  <si>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</si>
  <si>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</si>
  <si>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</si>
  <si>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</si>
  <si>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</si>
  <si>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</si>
  <si>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</si>
  <si>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</si>
  <si>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</si>
  <si>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</si>
  <si>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</si>
  <si>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</si>
  <si>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</si>
  <si>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</si>
  <si>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</si>
  <si>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</si>
  <si>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</si>
  <si>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</si>
  <si>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</si>
  <si>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</si>
  <si>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</si>
  <si>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</si>
  <si>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</si>
  <si>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</si>
  <si>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</si>
  <si>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</si>
  <si>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</si>
  <si>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</si>
  <si>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</si>
  <si>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</si>
  <si>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</si>
  <si>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</si>
  <si>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</si>
  <si>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</si>
  <si>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</si>
  <si>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</si>
  <si>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</si>
  <si>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</si>
  <si>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</si>
  <si>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</si>
  <si>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</si>
  <si>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</si>
  <si>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</si>
  <si>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</si>
  <si>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</si>
  <si>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</si>
  <si>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</si>
  <si>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</si>
  <si>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</si>
  <si>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</si>
  <si>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</si>
  <si>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</si>
  <si>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</si>
  <si>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</si>
  <si>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</si>
  <si>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</si>
  <si>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</si>
  <si>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</si>
  <si>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</si>
  <si>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</si>
  <si>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</si>
  <si>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</si>
  <si>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</si>
  <si>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</si>
  <si>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</si>
  <si>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</si>
  <si>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მოთხოვნები საკრედიტო დაწესებულებების მიმართ</t>
  </si>
  <si>
    <t>წარმოებული ფინანსური აქტივები</t>
  </si>
  <si>
    <t xml:space="preserve">მომხმარებლებზე გაცემული სესხები </t>
  </si>
  <si>
    <t>საინვესტიციო ფასიანი ქაღალდები ამორტიზირებული ღირებულებით</t>
  </si>
  <si>
    <t xml:space="preserve">მიმდინარე მოგების გადასახადის აქტივი </t>
  </si>
  <si>
    <t>აქტივის გამოყენების უფლება</t>
  </si>
  <si>
    <t>ძირითადი საშუალებები</t>
  </si>
  <si>
    <t>არამატერიალური აქტივები</t>
  </si>
  <si>
    <t>სხვა ფინანსური აქტივები</t>
  </si>
  <si>
    <t>სხვა არაფინანსური აქტივები</t>
  </si>
  <si>
    <t>ნაღდი ფული და ექვივალენტები</t>
  </si>
  <si>
    <t>მომხმარებელთა ანგარიშები</t>
  </si>
  <si>
    <t>საიჯარო ვალდებულებები</t>
  </si>
  <si>
    <t>ბანკებიდან და სხვა ფინანსური ინსტიტუტებიდან აღებული სესხები</t>
  </si>
  <si>
    <t>სხვა ვალდებულებები</t>
  </si>
  <si>
    <t>გადავადებული საგადასახადო ვალდებულება</t>
  </si>
  <si>
    <t>სუბორდინირებული სესხები</t>
  </si>
  <si>
    <t>სააქციო კაპიტალი</t>
  </si>
  <si>
    <t>დამატებით შეტანილი კაპიტალი</t>
  </si>
  <si>
    <t>გაუნაწილებელი მოგება</t>
  </si>
  <si>
    <t>ფასს-ის მიხედვით გამოქვეყნებულ ანგარიშგებაში ეს მუხლი მოიცავს ნაღდ ფულთან ერთად მოთხოვნებს კომერციული ბანკებისა და სებ-ის მიმართ გარდა სებ-ში განთავსებული სავალდებულო რეზერვებისა უცხოურ ვალუტაში. რაც შეეხება საზედამხედევლო ანგარიშგებას ამ მუხლში შესულია მხოლოდ ნაღდი ფული სალაროში და ბანკომატებში</t>
  </si>
  <si>
    <t>ფასს-ის ანგარიშგების ეს მუხლი მოიცავს სებ-ში განთავსებულ მხოლოდ სავალდებულო რეზერვებს უცხოური ვალუტით, რაც შეეხება საზედამხედველო ანგარიშგებას ამ მუხლში შესულია მოთხოვნები ყველა კომერციული ბანკისა და ეროვნული ბანკის მიმართ ყველა სახის მოთხოვნა (სავალდებულო რეზერვების ჩათვლით) ყველა ვალუტაში</t>
  </si>
  <si>
    <t>ორივე ანგარიშგებაში (აუდირებულშიც და საზედამხედველო მიზნებისათვის) ამ მუხლში შესულია კლიენტებზე გაცემული სესხების ამორტიზირებული ღირებულება და განსხვავება თანებში ანგარიშგებებს შორის ამ მუხლში არ არის</t>
  </si>
  <si>
    <t>ეს მუხლი მოიცავს ფინანსთა სამინისტროს სახაზინო ვალდებულებებისა და FMO-ს სავალო ფასიანი ქაღალდის ამორტიზირებულ ღირებულებას, რომელიც ორივე ანგარიშგებაში ერთი და იგივე თანხას შეადგენს</t>
  </si>
  <si>
    <t>მოგების გადასახადის მიხედვით ორივე ანგარიშგებაში განსხვავება ასევე არ არის</t>
  </si>
  <si>
    <t>აქტივის გამოყენების უფლება ფასს-ის აუდირებულ ანგარიშგებაში ცალკე მუხლად არის გამოყოფილი და მოიცავს იჯარით აღებული ობიექტების გამოყენების უფლებას</t>
  </si>
  <si>
    <t>საზედამხედველო მიზნებისათვის არსებულ ანგარიშგებაში აქტივის გამოყენების უფლება და ფიზიკური სახით არსებული მატერიალური აქტივები გაერთიანებული ამ მუხლში, რაც წარმოშობს განსხვავებას ფასს აუდირებულ  ანგარიშგებასთან შედარებით</t>
  </si>
  <si>
    <t>არამატერიალური აქტივები ორივე ტიპის ანგარიშგებაში ერთი და იგივე ციფრია და განსხვავება არ ფიქსირდებაა</t>
  </si>
  <si>
    <t>ფასს აუდირებულ ანგარიშგებაში ცალკე მუხლად არის გამოყოფილი ფულად ნაკადებთან დაკავშირებული ფინანსური აქტივები (დებიტორები, ავანსები და აშ) , რაც საზედამხედველო ანგარიშგებაში ცალკე არ გამოიყოფა და შესულია "სხვა აქტივების" მუხლში</t>
  </si>
  <si>
    <t>ფასს აუდირებული ანგარიშგების ეს მუხლი მოიცავს ისეთ აქტივებს რომლებიც არ არიან ფულად ნაკადებთან დაკავშირებული (დასაკუთრებული ქონება, მარაგები და აშ), რაც შეეხება საზედამხედველო მიზნებისათვის ანგარიშგებას ეს მუხლი ფიანსურ აქტივებთან ერთად გაერთიანებულია "სხვა აქტივების" მუხლში</t>
  </si>
  <si>
    <t>განსხვავება ფასს აუდირებულ ანგარიშგებასა და საზედამხედველო ანგარიშგებას შორის ამ მუხლის მიხედვით შეადგენს 40 მლნ ლარს, რაც გამოწვეულია იმით, რომ ფინანსთა სამინისტროს ვადიანი დეპოზიტი (21 მლნ ლარი) და სადეპოზიტო სერტიფიკატები (19 მლნ ლარი) ფასს ანგარიშგებაში ასახულია "ბანკებიდან და სხვა ფინანსური ინსტიტუტებიდან აღებული სესხები"-ს მუხლში, ხოლო საზედამხედველო ანგარიშგებაში კი -"მომხმარებელთა ანგარიშების" მუხლში</t>
  </si>
  <si>
    <t>იჯარით აღებული ობიექტების საიჯარო ქირის ვალდებულებები ორივე ანგარიშგებაში ერთნაირია</t>
  </si>
  <si>
    <t>ამ მუხლში განსხვავება გამოწვეულია ფინანსთა სამინისტროს დეპოზიტების ანგარიშგებების მუხლებს შორის 40 მლნ ლარის გადატანით, რაც ზემოთ უკვე აღნიშნულია</t>
  </si>
  <si>
    <t>ამ მუხლის მიხედვით ანგარიშგებებს შორის განსხვავება არ არის</t>
  </si>
  <si>
    <t>"კრედო"</t>
  </si>
  <si>
    <t>როგორც ფასს-ის აუდირებულ ანგარიშგებაში, ისე საზედამხდველო მიზნებისათვის ანგარიშგებაში ამ მუხლში შედის ფინანსურ დერივატივებზე წარმოშობილი სამართლიანი ღირებულების ცვლილება.  განსხვავება ანგარიშგებებში 133 467 ლარის ოდენობით გამოწვეულია იმით, რომ აუდირებულ ანგარიშგებაში აქტივი გაქვითულია შესაბამის ვალდებულებასთან, ხოლო საზედამხეველო ანგარიშგებაში არა</t>
  </si>
  <si>
    <t>განსხვავება გამოწვეულია ვალდებულებებისა და აქტივების ურთიერთგაქვითვით აუდირებულ ანგარიშგებაში, ხოლო საზედამხედველო ანგარიშგებაში ნაჩვენები არიან სრული ღირებულებით</t>
  </si>
  <si>
    <t>ზაალ ფირცხელავა</t>
  </si>
  <si>
    <t>ერეკლე ზათიაშვილი</t>
  </si>
  <si>
    <t>ზაზა ტყეშელაშვილი</t>
  </si>
  <si>
    <t>ალექსანდრე ქუმსიაშვილი</t>
  </si>
  <si>
    <t>ნიკოლოზ ქუთათელაზე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</si>
</sst>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05">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sz val="10"/>
      <color rgb="FF000000"/>
      <name val="Calibri"/>
      <family val="2"/>
    </font>
    <font>
      <sz val="10"/>
      <name val="Times New Roman"/>
      <family val="1"/>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6">
    <xf numFmtId="0" fontId="0" fillId="0" borderId="0"/>
    <xf numFmtId="43" fontId="5"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9" fontId="5" fillId="0" borderId="0" applyFont="0" applyFill="0" applyBorder="0" applyAlignment="0" applyProtection="0"/>
    <xf numFmtId="166" fontId="8" fillId="0" borderId="0" applyFont="0" applyFill="0" applyBorder="0" applyAlignment="0" applyProtection="0"/>
    <xf numFmtId="0" fontId="5" fillId="0" borderId="0"/>
    <xf numFmtId="0" fontId="8" fillId="0" borderId="0"/>
    <xf numFmtId="0" fontId="4" fillId="0" borderId="0"/>
    <xf numFmtId="9" fontId="4"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xf numFmtId="167" fontId="16" fillId="36" borderId="0"/>
    <xf numFmtId="168" fontId="16" fillId="36" borderId="0"/>
    <xf numFmtId="167" fontId="16" fillId="36" borderId="0"/>
    <xf numFmtId="0" fontId="17" fillId="37" borderId="0" applyNumberFormat="0" applyBorder="0" applyAlignment="0" applyProtection="0"/>
    <xf numFmtId="0" fontId="6" fillId="12" borderId="0" applyNumberFormat="0" applyBorder="0" applyAlignment="0" applyProtection="0"/>
    <xf numFmtId="167" fontId="18" fillId="37" borderId="0" applyNumberFormat="0" applyBorder="0" applyAlignment="0" applyProtection="0"/>
    <xf numFmtId="167" fontId="18" fillId="37" borderId="0" applyNumberFormat="0" applyBorder="0" applyAlignment="0" applyProtection="0"/>
    <xf numFmtId="168" fontId="18" fillId="37" borderId="0" applyNumberFormat="0" applyBorder="0" applyAlignment="0" applyProtection="0"/>
    <xf numFmtId="0" fontId="17" fillId="37"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167" fontId="18" fillId="37" borderId="0" applyNumberFormat="0" applyBorder="0" applyAlignment="0" applyProtection="0"/>
    <xf numFmtId="168" fontId="18" fillId="37" borderId="0" applyNumberFormat="0" applyBorder="0" applyAlignment="0" applyProtection="0"/>
    <xf numFmtId="167" fontId="18" fillId="37" borderId="0" applyNumberFormat="0" applyBorder="0" applyAlignment="0" applyProtection="0"/>
    <xf numFmtId="167" fontId="18" fillId="37" borderId="0" applyNumberFormat="0" applyBorder="0" applyAlignment="0" applyProtection="0"/>
    <xf numFmtId="168" fontId="18" fillId="37" borderId="0" applyNumberFormat="0" applyBorder="0" applyAlignment="0" applyProtection="0"/>
    <xf numFmtId="167" fontId="18" fillId="37" borderId="0" applyNumberFormat="0" applyBorder="0" applyAlignment="0" applyProtection="0"/>
    <xf numFmtId="167" fontId="18" fillId="37" borderId="0" applyNumberFormat="0" applyBorder="0" applyAlignment="0" applyProtection="0"/>
    <xf numFmtId="168" fontId="18" fillId="37" borderId="0" applyNumberFormat="0" applyBorder="0" applyAlignment="0" applyProtection="0"/>
    <xf numFmtId="167" fontId="18" fillId="37" borderId="0" applyNumberFormat="0" applyBorder="0" applyAlignment="0" applyProtection="0"/>
    <xf numFmtId="167" fontId="18" fillId="37" borderId="0" applyNumberFormat="0" applyBorder="0" applyAlignment="0" applyProtection="0"/>
    <xf numFmtId="168" fontId="18" fillId="37" borderId="0" applyNumberFormat="0" applyBorder="0" applyAlignment="0" applyProtection="0"/>
    <xf numFmtId="167" fontId="18"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6" fillId="16"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0" fontId="17" fillId="38"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6" fillId="20" borderId="0" applyNumberFormat="0" applyBorder="0" applyAlignment="0" applyProtection="0"/>
    <xf numFmtId="167" fontId="18" fillId="39" borderId="0" applyNumberFormat="0" applyBorder="0" applyAlignment="0" applyProtection="0"/>
    <xf numFmtId="167" fontId="18" fillId="39" borderId="0" applyNumberFormat="0" applyBorder="0" applyAlignment="0" applyProtection="0"/>
    <xf numFmtId="168" fontId="18" fillId="39" borderId="0" applyNumberFormat="0" applyBorder="0" applyAlignment="0" applyProtection="0"/>
    <xf numFmtId="0" fontId="17" fillId="3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167" fontId="18" fillId="39" borderId="0" applyNumberFormat="0" applyBorder="0" applyAlignment="0" applyProtection="0"/>
    <xf numFmtId="168" fontId="18" fillId="39" borderId="0" applyNumberFormat="0" applyBorder="0" applyAlignment="0" applyProtection="0"/>
    <xf numFmtId="167" fontId="18" fillId="39" borderId="0" applyNumberFormat="0" applyBorder="0" applyAlignment="0" applyProtection="0"/>
    <xf numFmtId="167" fontId="18" fillId="39" borderId="0" applyNumberFormat="0" applyBorder="0" applyAlignment="0" applyProtection="0"/>
    <xf numFmtId="168" fontId="18" fillId="39" borderId="0" applyNumberFormat="0" applyBorder="0" applyAlignment="0" applyProtection="0"/>
    <xf numFmtId="167" fontId="18" fillId="39" borderId="0" applyNumberFormat="0" applyBorder="0" applyAlignment="0" applyProtection="0"/>
    <xf numFmtId="167" fontId="18" fillId="39" borderId="0" applyNumberFormat="0" applyBorder="0" applyAlignment="0" applyProtection="0"/>
    <xf numFmtId="168" fontId="18" fillId="39" borderId="0" applyNumberFormat="0" applyBorder="0" applyAlignment="0" applyProtection="0"/>
    <xf numFmtId="167" fontId="18" fillId="39" borderId="0" applyNumberFormat="0" applyBorder="0" applyAlignment="0" applyProtection="0"/>
    <xf numFmtId="167" fontId="18" fillId="39" borderId="0" applyNumberFormat="0" applyBorder="0" applyAlignment="0" applyProtection="0"/>
    <xf numFmtId="168" fontId="18" fillId="39" borderId="0" applyNumberFormat="0" applyBorder="0" applyAlignment="0" applyProtection="0"/>
    <xf numFmtId="167" fontId="18"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6" fillId="24"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0" fontId="17" fillId="4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6" fillId="28" borderId="0" applyNumberFormat="0" applyBorder="0" applyAlignment="0" applyProtection="0"/>
    <xf numFmtId="167" fontId="18" fillId="41" borderId="0" applyNumberFormat="0" applyBorder="0" applyAlignment="0" applyProtection="0"/>
    <xf numFmtId="167" fontId="18" fillId="41" borderId="0" applyNumberFormat="0" applyBorder="0" applyAlignment="0" applyProtection="0"/>
    <xf numFmtId="168" fontId="18" fillId="41" borderId="0" applyNumberFormat="0" applyBorder="0" applyAlignment="0" applyProtection="0"/>
    <xf numFmtId="0" fontId="17" fillId="4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67" fontId="18" fillId="41" borderId="0" applyNumberFormat="0" applyBorder="0" applyAlignment="0" applyProtection="0"/>
    <xf numFmtId="168" fontId="18" fillId="41" borderId="0" applyNumberFormat="0" applyBorder="0" applyAlignment="0" applyProtection="0"/>
    <xf numFmtId="167" fontId="18" fillId="41" borderId="0" applyNumberFormat="0" applyBorder="0" applyAlignment="0" applyProtection="0"/>
    <xf numFmtId="167" fontId="18" fillId="41" borderId="0" applyNumberFormat="0" applyBorder="0" applyAlignment="0" applyProtection="0"/>
    <xf numFmtId="168" fontId="18" fillId="41" borderId="0" applyNumberFormat="0" applyBorder="0" applyAlignment="0" applyProtection="0"/>
    <xf numFmtId="167" fontId="18" fillId="41" borderId="0" applyNumberFormat="0" applyBorder="0" applyAlignment="0" applyProtection="0"/>
    <xf numFmtId="167" fontId="18" fillId="41" borderId="0" applyNumberFormat="0" applyBorder="0" applyAlignment="0" applyProtection="0"/>
    <xf numFmtId="168" fontId="18" fillId="41" borderId="0" applyNumberFormat="0" applyBorder="0" applyAlignment="0" applyProtection="0"/>
    <xf numFmtId="167" fontId="18" fillId="41" borderId="0" applyNumberFormat="0" applyBorder="0" applyAlignment="0" applyProtection="0"/>
    <xf numFmtId="167" fontId="18" fillId="41" borderId="0" applyNumberFormat="0" applyBorder="0" applyAlignment="0" applyProtection="0"/>
    <xf numFmtId="168" fontId="18" fillId="41" borderId="0" applyNumberFormat="0" applyBorder="0" applyAlignment="0" applyProtection="0"/>
    <xf numFmtId="167" fontId="18"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6" fillId="32" borderId="0" applyNumberFormat="0" applyBorder="0" applyAlignment="0" applyProtection="0"/>
    <xf numFmtId="167" fontId="18" fillId="42" borderId="0" applyNumberFormat="0" applyBorder="0" applyAlignment="0" applyProtection="0"/>
    <xf numFmtId="167" fontId="18" fillId="42" borderId="0" applyNumberFormat="0" applyBorder="0" applyAlignment="0" applyProtection="0"/>
    <xf numFmtId="168" fontId="18" fillId="42" borderId="0" applyNumberFormat="0" applyBorder="0" applyAlignment="0" applyProtection="0"/>
    <xf numFmtId="0" fontId="17" fillId="4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67" fontId="18" fillId="42" borderId="0" applyNumberFormat="0" applyBorder="0" applyAlignment="0" applyProtection="0"/>
    <xf numFmtId="168" fontId="18" fillId="42" borderId="0" applyNumberFormat="0" applyBorder="0" applyAlignment="0" applyProtection="0"/>
    <xf numFmtId="167" fontId="18" fillId="42" borderId="0" applyNumberFormat="0" applyBorder="0" applyAlignment="0" applyProtection="0"/>
    <xf numFmtId="167" fontId="18" fillId="42" borderId="0" applyNumberFormat="0" applyBorder="0" applyAlignment="0" applyProtection="0"/>
    <xf numFmtId="168" fontId="18" fillId="42" borderId="0" applyNumberFormat="0" applyBorder="0" applyAlignment="0" applyProtection="0"/>
    <xf numFmtId="167" fontId="18" fillId="42" borderId="0" applyNumberFormat="0" applyBorder="0" applyAlignment="0" applyProtection="0"/>
    <xf numFmtId="167" fontId="18" fillId="42" borderId="0" applyNumberFormat="0" applyBorder="0" applyAlignment="0" applyProtection="0"/>
    <xf numFmtId="168" fontId="18" fillId="42" borderId="0" applyNumberFormat="0" applyBorder="0" applyAlignment="0" applyProtection="0"/>
    <xf numFmtId="167" fontId="18" fillId="42" borderId="0" applyNumberFormat="0" applyBorder="0" applyAlignment="0" applyProtection="0"/>
    <xf numFmtId="167" fontId="18" fillId="42" borderId="0" applyNumberFormat="0" applyBorder="0" applyAlignment="0" applyProtection="0"/>
    <xf numFmtId="168" fontId="18" fillId="42" borderId="0" applyNumberFormat="0" applyBorder="0" applyAlignment="0" applyProtection="0"/>
    <xf numFmtId="167" fontId="18"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6" fillId="1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0" fontId="17" fillId="4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6" fillId="17"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7" fillId="4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6" fillId="21"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7" fillId="45"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7" fillId="45" borderId="0" applyNumberFormat="0" applyBorder="0" applyAlignment="0" applyProtection="0"/>
    <xf numFmtId="0" fontId="17" fillId="40" borderId="0" applyNumberFormat="0" applyBorder="0" applyAlignment="0" applyProtection="0"/>
    <xf numFmtId="0" fontId="6" fillId="25"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0" fontId="17" fillId="4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167" fontId="18" fillId="40" borderId="0" applyNumberFormat="0" applyBorder="0" applyAlignment="0" applyProtection="0"/>
    <xf numFmtId="168" fontId="18" fillId="40" borderId="0" applyNumberFormat="0" applyBorder="0" applyAlignment="0" applyProtection="0"/>
    <xf numFmtId="167" fontId="18" fillId="40"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6" fillId="29"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0" fontId="17" fillId="43"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167" fontId="18" fillId="43" borderId="0" applyNumberFormat="0" applyBorder="0" applyAlignment="0" applyProtection="0"/>
    <xf numFmtId="168" fontId="18" fillId="43" borderId="0" applyNumberFormat="0" applyBorder="0" applyAlignment="0" applyProtection="0"/>
    <xf numFmtId="167" fontId="18" fillId="43"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6" fillId="33" borderId="0" applyNumberFormat="0" applyBorder="0" applyAlignment="0" applyProtection="0"/>
    <xf numFmtId="167" fontId="18" fillId="46" borderId="0" applyNumberFormat="0" applyBorder="0" applyAlignment="0" applyProtection="0"/>
    <xf numFmtId="167" fontId="18" fillId="46" borderId="0" applyNumberFormat="0" applyBorder="0" applyAlignment="0" applyProtection="0"/>
    <xf numFmtId="168" fontId="18" fillId="46" borderId="0" applyNumberFormat="0" applyBorder="0" applyAlignment="0" applyProtection="0"/>
    <xf numFmtId="0" fontId="17" fillId="4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67" fontId="18" fillId="46" borderId="0" applyNumberFormat="0" applyBorder="0" applyAlignment="0" applyProtection="0"/>
    <xf numFmtId="168" fontId="18" fillId="46" borderId="0" applyNumberFormat="0" applyBorder="0" applyAlignment="0" applyProtection="0"/>
    <xf numFmtId="167" fontId="18" fillId="46" borderId="0" applyNumberFormat="0" applyBorder="0" applyAlignment="0" applyProtection="0"/>
    <xf numFmtId="167" fontId="18" fillId="46" borderId="0" applyNumberFormat="0" applyBorder="0" applyAlignment="0" applyProtection="0"/>
    <xf numFmtId="168" fontId="18" fillId="46" borderId="0" applyNumberFormat="0" applyBorder="0" applyAlignment="0" applyProtection="0"/>
    <xf numFmtId="167" fontId="18" fillId="46" borderId="0" applyNumberFormat="0" applyBorder="0" applyAlignment="0" applyProtection="0"/>
    <xf numFmtId="167" fontId="18" fillId="46" borderId="0" applyNumberFormat="0" applyBorder="0" applyAlignment="0" applyProtection="0"/>
    <xf numFmtId="168" fontId="18" fillId="46" borderId="0" applyNumberFormat="0" applyBorder="0" applyAlignment="0" applyProtection="0"/>
    <xf numFmtId="167" fontId="18" fillId="46" borderId="0" applyNumberFormat="0" applyBorder="0" applyAlignment="0" applyProtection="0"/>
    <xf numFmtId="167" fontId="18" fillId="46" borderId="0" applyNumberFormat="0" applyBorder="0" applyAlignment="0" applyProtection="0"/>
    <xf numFmtId="168" fontId="18" fillId="46" borderId="0" applyNumberFormat="0" applyBorder="0" applyAlignment="0" applyProtection="0"/>
    <xf numFmtId="167" fontId="18" fillId="46" borderId="0" applyNumberFormat="0" applyBorder="0" applyAlignment="0" applyProtection="0"/>
    <xf numFmtId="0" fontId="17" fillId="46" borderId="0" applyNumberFormat="0" applyBorder="0" applyAlignment="0" applyProtection="0"/>
    <xf numFmtId="0" fontId="19" fillId="47" borderId="0" applyNumberFormat="0" applyBorder="0" applyAlignment="0" applyProtection="0"/>
    <xf numFmtId="0" fontId="20" fillId="14" borderId="0" applyNumberFormat="0" applyBorder="0" applyAlignment="0" applyProtection="0"/>
    <xf numFmtId="167" fontId="21" fillId="47" borderId="0" applyNumberFormat="0" applyBorder="0" applyAlignment="0" applyProtection="0"/>
    <xf numFmtId="167" fontId="21" fillId="47" borderId="0" applyNumberFormat="0" applyBorder="0" applyAlignment="0" applyProtection="0"/>
    <xf numFmtId="168" fontId="21" fillId="47" borderId="0" applyNumberFormat="0" applyBorder="0" applyAlignment="0" applyProtection="0"/>
    <xf numFmtId="0" fontId="19" fillId="47"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1" fillId="47" borderId="0" applyNumberFormat="0" applyBorder="0" applyAlignment="0" applyProtection="0"/>
    <xf numFmtId="168" fontId="21" fillId="47" borderId="0" applyNumberFormat="0" applyBorder="0" applyAlignment="0" applyProtection="0"/>
    <xf numFmtId="167" fontId="21" fillId="47" borderId="0" applyNumberFormat="0" applyBorder="0" applyAlignment="0" applyProtection="0"/>
    <xf numFmtId="167" fontId="21" fillId="47" borderId="0" applyNumberFormat="0" applyBorder="0" applyAlignment="0" applyProtection="0"/>
    <xf numFmtId="168" fontId="21" fillId="47" borderId="0" applyNumberFormat="0" applyBorder="0" applyAlignment="0" applyProtection="0"/>
    <xf numFmtId="167" fontId="21" fillId="47" borderId="0" applyNumberFormat="0" applyBorder="0" applyAlignment="0" applyProtection="0"/>
    <xf numFmtId="167" fontId="21" fillId="47" borderId="0" applyNumberFormat="0" applyBorder="0" applyAlignment="0" applyProtection="0"/>
    <xf numFmtId="168" fontId="21" fillId="47" borderId="0" applyNumberFormat="0" applyBorder="0" applyAlignment="0" applyProtection="0"/>
    <xf numFmtId="167" fontId="21" fillId="47" borderId="0" applyNumberFormat="0" applyBorder="0" applyAlignment="0" applyProtection="0"/>
    <xf numFmtId="167" fontId="21" fillId="47" borderId="0" applyNumberFormat="0" applyBorder="0" applyAlignment="0" applyProtection="0"/>
    <xf numFmtId="168" fontId="21" fillId="47" borderId="0" applyNumberFormat="0" applyBorder="0" applyAlignment="0" applyProtection="0"/>
    <xf numFmtId="167" fontId="21" fillId="47" borderId="0" applyNumberFormat="0" applyBorder="0" applyAlignment="0" applyProtection="0"/>
    <xf numFmtId="0" fontId="19" fillId="47" borderId="0" applyNumberFormat="0" applyBorder="0" applyAlignment="0" applyProtection="0"/>
    <xf numFmtId="0" fontId="19" fillId="44" borderId="0" applyNumberFormat="0" applyBorder="0" applyAlignment="0" applyProtection="0"/>
    <xf numFmtId="0" fontId="20" fillId="18" borderId="0" applyNumberFormat="0" applyBorder="0" applyAlignment="0" applyProtection="0"/>
    <xf numFmtId="167" fontId="21" fillId="44" borderId="0" applyNumberFormat="0" applyBorder="0" applyAlignment="0" applyProtection="0"/>
    <xf numFmtId="167" fontId="21" fillId="44" borderId="0" applyNumberFormat="0" applyBorder="0" applyAlignment="0" applyProtection="0"/>
    <xf numFmtId="168" fontId="21" fillId="44" borderId="0" applyNumberFormat="0" applyBorder="0" applyAlignment="0" applyProtection="0"/>
    <xf numFmtId="0" fontId="19" fillId="4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167" fontId="21" fillId="44" borderId="0" applyNumberFormat="0" applyBorder="0" applyAlignment="0" applyProtection="0"/>
    <xf numFmtId="168" fontId="21" fillId="44" borderId="0" applyNumberFormat="0" applyBorder="0" applyAlignment="0" applyProtection="0"/>
    <xf numFmtId="167" fontId="21" fillId="44" borderId="0" applyNumberFormat="0" applyBorder="0" applyAlignment="0" applyProtection="0"/>
    <xf numFmtId="167" fontId="21" fillId="44" borderId="0" applyNumberFormat="0" applyBorder="0" applyAlignment="0" applyProtection="0"/>
    <xf numFmtId="168" fontId="21" fillId="44" borderId="0" applyNumberFormat="0" applyBorder="0" applyAlignment="0" applyProtection="0"/>
    <xf numFmtId="167" fontId="21" fillId="44" borderId="0" applyNumberFormat="0" applyBorder="0" applyAlignment="0" applyProtection="0"/>
    <xf numFmtId="167" fontId="21" fillId="44" borderId="0" applyNumberFormat="0" applyBorder="0" applyAlignment="0" applyProtection="0"/>
    <xf numFmtId="168" fontId="21" fillId="44" borderId="0" applyNumberFormat="0" applyBorder="0" applyAlignment="0" applyProtection="0"/>
    <xf numFmtId="167" fontId="21" fillId="44" borderId="0" applyNumberFormat="0" applyBorder="0" applyAlignment="0" applyProtection="0"/>
    <xf numFmtId="167" fontId="21" fillId="44" borderId="0" applyNumberFormat="0" applyBorder="0" applyAlignment="0" applyProtection="0"/>
    <xf numFmtId="168" fontId="21" fillId="44" borderId="0" applyNumberFormat="0" applyBorder="0" applyAlignment="0" applyProtection="0"/>
    <xf numFmtId="167" fontId="21"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20" fillId="22" borderId="0" applyNumberFormat="0" applyBorder="0" applyAlignment="0" applyProtection="0"/>
    <xf numFmtId="167" fontId="21" fillId="45" borderId="0" applyNumberFormat="0" applyBorder="0" applyAlignment="0" applyProtection="0"/>
    <xf numFmtId="167" fontId="21" fillId="45" borderId="0" applyNumberFormat="0" applyBorder="0" applyAlignment="0" applyProtection="0"/>
    <xf numFmtId="168" fontId="21" fillId="45" borderId="0" applyNumberFormat="0" applyBorder="0" applyAlignment="0" applyProtection="0"/>
    <xf numFmtId="0" fontId="19" fillId="45"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7" fontId="21" fillId="45" borderId="0" applyNumberFormat="0" applyBorder="0" applyAlignment="0" applyProtection="0"/>
    <xf numFmtId="168" fontId="21" fillId="45" borderId="0" applyNumberFormat="0" applyBorder="0" applyAlignment="0" applyProtection="0"/>
    <xf numFmtId="167" fontId="21" fillId="45" borderId="0" applyNumberFormat="0" applyBorder="0" applyAlignment="0" applyProtection="0"/>
    <xf numFmtId="167" fontId="21" fillId="45" borderId="0" applyNumberFormat="0" applyBorder="0" applyAlignment="0" applyProtection="0"/>
    <xf numFmtId="168" fontId="21" fillId="45" borderId="0" applyNumberFormat="0" applyBorder="0" applyAlignment="0" applyProtection="0"/>
    <xf numFmtId="167" fontId="21" fillId="45" borderId="0" applyNumberFormat="0" applyBorder="0" applyAlignment="0" applyProtection="0"/>
    <xf numFmtId="167" fontId="21" fillId="45" borderId="0" applyNumberFormat="0" applyBorder="0" applyAlignment="0" applyProtection="0"/>
    <xf numFmtId="168" fontId="21" fillId="45" borderId="0" applyNumberFormat="0" applyBorder="0" applyAlignment="0" applyProtection="0"/>
    <xf numFmtId="167" fontId="21" fillId="45" borderId="0" applyNumberFormat="0" applyBorder="0" applyAlignment="0" applyProtection="0"/>
    <xf numFmtId="167" fontId="21" fillId="45" borderId="0" applyNumberFormat="0" applyBorder="0" applyAlignment="0" applyProtection="0"/>
    <xf numFmtId="168" fontId="21" fillId="45" borderId="0" applyNumberFormat="0" applyBorder="0" applyAlignment="0" applyProtection="0"/>
    <xf numFmtId="167" fontId="21" fillId="45"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20" fillId="26"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0" fontId="19" fillId="4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20" fillId="30"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0" fontId="19" fillId="4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20" fillId="34" borderId="0" applyNumberFormat="0" applyBorder="0" applyAlignment="0" applyProtection="0"/>
    <xf numFmtId="167" fontId="21" fillId="50" borderId="0" applyNumberFormat="0" applyBorder="0" applyAlignment="0" applyProtection="0"/>
    <xf numFmtId="167" fontId="21" fillId="50" borderId="0" applyNumberFormat="0" applyBorder="0" applyAlignment="0" applyProtection="0"/>
    <xf numFmtId="168" fontId="21" fillId="50" borderId="0" applyNumberFormat="0" applyBorder="0" applyAlignment="0" applyProtection="0"/>
    <xf numFmtId="0" fontId="19" fillId="5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67" fontId="21" fillId="50" borderId="0" applyNumberFormat="0" applyBorder="0" applyAlignment="0" applyProtection="0"/>
    <xf numFmtId="168" fontId="21" fillId="50" borderId="0" applyNumberFormat="0" applyBorder="0" applyAlignment="0" applyProtection="0"/>
    <xf numFmtId="167" fontId="21" fillId="50" borderId="0" applyNumberFormat="0" applyBorder="0" applyAlignment="0" applyProtection="0"/>
    <xf numFmtId="167" fontId="21" fillId="50" borderId="0" applyNumberFormat="0" applyBorder="0" applyAlignment="0" applyProtection="0"/>
    <xf numFmtId="168" fontId="21" fillId="50" borderId="0" applyNumberFormat="0" applyBorder="0" applyAlignment="0" applyProtection="0"/>
    <xf numFmtId="167" fontId="21" fillId="50" borderId="0" applyNumberFormat="0" applyBorder="0" applyAlignment="0" applyProtection="0"/>
    <xf numFmtId="167" fontId="21" fillId="50" borderId="0" applyNumberFormat="0" applyBorder="0" applyAlignment="0" applyProtection="0"/>
    <xf numFmtId="168" fontId="21" fillId="50" borderId="0" applyNumberFormat="0" applyBorder="0" applyAlignment="0" applyProtection="0"/>
    <xf numFmtId="167" fontId="21" fillId="50" borderId="0" applyNumberFormat="0" applyBorder="0" applyAlignment="0" applyProtection="0"/>
    <xf numFmtId="167" fontId="21" fillId="50" borderId="0" applyNumberFormat="0" applyBorder="0" applyAlignment="0" applyProtection="0"/>
    <xf numFmtId="168" fontId="21" fillId="50" borderId="0" applyNumberFormat="0" applyBorder="0" applyAlignment="0" applyProtection="0"/>
    <xf numFmtId="167" fontId="21" fillId="50" borderId="0" applyNumberFormat="0" applyBorder="0" applyAlignment="0" applyProtection="0"/>
    <xf numFmtId="0" fontId="19"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20" fillId="11" borderId="0" applyNumberFormat="0" applyBorder="0" applyAlignment="0" applyProtection="0"/>
    <xf numFmtId="167" fontId="21" fillId="53" borderId="0" applyNumberFormat="0" applyBorder="0" applyAlignment="0" applyProtection="0"/>
    <xf numFmtId="167" fontId="21" fillId="53" borderId="0" applyNumberFormat="0" applyBorder="0" applyAlignment="0" applyProtection="0"/>
    <xf numFmtId="168" fontId="21" fillId="53" borderId="0" applyNumberFormat="0" applyBorder="0" applyAlignment="0" applyProtection="0"/>
    <xf numFmtId="0" fontId="19" fillId="53"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1" fillId="53" borderId="0" applyNumberFormat="0" applyBorder="0" applyAlignment="0" applyProtection="0"/>
    <xf numFmtId="168" fontId="21" fillId="53" borderId="0" applyNumberFormat="0" applyBorder="0" applyAlignment="0" applyProtection="0"/>
    <xf numFmtId="167" fontId="21" fillId="53" borderId="0" applyNumberFormat="0" applyBorder="0" applyAlignment="0" applyProtection="0"/>
    <xf numFmtId="167" fontId="21" fillId="53" borderId="0" applyNumberFormat="0" applyBorder="0" applyAlignment="0" applyProtection="0"/>
    <xf numFmtId="168" fontId="21" fillId="53" borderId="0" applyNumberFormat="0" applyBorder="0" applyAlignment="0" applyProtection="0"/>
    <xf numFmtId="167" fontId="21" fillId="53" borderId="0" applyNumberFormat="0" applyBorder="0" applyAlignment="0" applyProtection="0"/>
    <xf numFmtId="167" fontId="21" fillId="53" borderId="0" applyNumberFormat="0" applyBorder="0" applyAlignment="0" applyProtection="0"/>
    <xf numFmtId="168" fontId="21" fillId="53" borderId="0" applyNumberFormat="0" applyBorder="0" applyAlignment="0" applyProtection="0"/>
    <xf numFmtId="167" fontId="21" fillId="53" borderId="0" applyNumberFormat="0" applyBorder="0" applyAlignment="0" applyProtection="0"/>
    <xf numFmtId="167" fontId="21" fillId="53" borderId="0" applyNumberFormat="0" applyBorder="0" applyAlignment="0" applyProtection="0"/>
    <xf numFmtId="168" fontId="21" fillId="53" borderId="0" applyNumberFormat="0" applyBorder="0" applyAlignment="0" applyProtection="0"/>
    <xf numFmtId="167" fontId="21"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20" fillId="15" borderId="0" applyNumberFormat="0" applyBorder="0" applyAlignment="0" applyProtection="0"/>
    <xf numFmtId="167" fontId="21" fillId="57" borderId="0" applyNumberFormat="0" applyBorder="0" applyAlignment="0" applyProtection="0"/>
    <xf numFmtId="167" fontId="21" fillId="57" borderId="0" applyNumberFormat="0" applyBorder="0" applyAlignment="0" applyProtection="0"/>
    <xf numFmtId="168" fontId="21" fillId="57" borderId="0" applyNumberFormat="0" applyBorder="0" applyAlignment="0" applyProtection="0"/>
    <xf numFmtId="0" fontId="19" fillId="57"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7" fontId="21" fillId="57" borderId="0" applyNumberFormat="0" applyBorder="0" applyAlignment="0" applyProtection="0"/>
    <xf numFmtId="168" fontId="21" fillId="57" borderId="0" applyNumberFormat="0" applyBorder="0" applyAlignment="0" applyProtection="0"/>
    <xf numFmtId="167" fontId="21" fillId="57" borderId="0" applyNumberFormat="0" applyBorder="0" applyAlignment="0" applyProtection="0"/>
    <xf numFmtId="167" fontId="21" fillId="57" borderId="0" applyNumberFormat="0" applyBorder="0" applyAlignment="0" applyProtection="0"/>
    <xf numFmtId="168" fontId="21" fillId="57" borderId="0" applyNumberFormat="0" applyBorder="0" applyAlignment="0" applyProtection="0"/>
    <xf numFmtId="167" fontId="21" fillId="57" borderId="0" applyNumberFormat="0" applyBorder="0" applyAlignment="0" applyProtection="0"/>
    <xf numFmtId="167" fontId="21" fillId="57" borderId="0" applyNumberFormat="0" applyBorder="0" applyAlignment="0" applyProtection="0"/>
    <xf numFmtId="168" fontId="21" fillId="57" borderId="0" applyNumberFormat="0" applyBorder="0" applyAlignment="0" applyProtection="0"/>
    <xf numFmtId="167" fontId="21" fillId="57" borderId="0" applyNumberFormat="0" applyBorder="0" applyAlignment="0" applyProtection="0"/>
    <xf numFmtId="167" fontId="21" fillId="57" borderId="0" applyNumberFormat="0" applyBorder="0" applyAlignment="0" applyProtection="0"/>
    <xf numFmtId="168" fontId="21" fillId="57" borderId="0" applyNumberFormat="0" applyBorder="0" applyAlignment="0" applyProtection="0"/>
    <xf numFmtId="167" fontId="21"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7" fillId="54" borderId="0" applyNumberFormat="0" applyBorder="0" applyAlignment="0" applyProtection="0"/>
    <xf numFmtId="0" fontId="17" fillId="58" borderId="0" applyNumberFormat="0" applyBorder="0" applyAlignment="0" applyProtection="0"/>
    <xf numFmtId="0" fontId="19" fillId="55" borderId="0" applyNumberFormat="0" applyBorder="0" applyAlignment="0" applyProtection="0"/>
    <xf numFmtId="0" fontId="19" fillId="59" borderId="0" applyNumberFormat="0" applyBorder="0" applyAlignment="0" applyProtection="0"/>
    <xf numFmtId="0" fontId="20" fillId="19" borderId="0" applyNumberFormat="0" applyBorder="0" applyAlignment="0" applyProtection="0"/>
    <xf numFmtId="167" fontId="21" fillId="59" borderId="0" applyNumberFormat="0" applyBorder="0" applyAlignment="0" applyProtection="0"/>
    <xf numFmtId="167" fontId="21" fillId="59" borderId="0" applyNumberFormat="0" applyBorder="0" applyAlignment="0" applyProtection="0"/>
    <xf numFmtId="168" fontId="21" fillId="59" borderId="0" applyNumberFormat="0" applyBorder="0" applyAlignment="0" applyProtection="0"/>
    <xf numFmtId="0" fontId="19" fillId="5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1" fillId="59" borderId="0" applyNumberFormat="0" applyBorder="0" applyAlignment="0" applyProtection="0"/>
    <xf numFmtId="168" fontId="21" fillId="59" borderId="0" applyNumberFormat="0" applyBorder="0" applyAlignment="0" applyProtection="0"/>
    <xf numFmtId="167" fontId="21" fillId="59" borderId="0" applyNumberFormat="0" applyBorder="0" applyAlignment="0" applyProtection="0"/>
    <xf numFmtId="167" fontId="21" fillId="59" borderId="0" applyNumberFormat="0" applyBorder="0" applyAlignment="0" applyProtection="0"/>
    <xf numFmtId="168" fontId="21" fillId="59" borderId="0" applyNumberFormat="0" applyBorder="0" applyAlignment="0" applyProtection="0"/>
    <xf numFmtId="167" fontId="21" fillId="59" borderId="0" applyNumberFormat="0" applyBorder="0" applyAlignment="0" applyProtection="0"/>
    <xf numFmtId="167" fontId="21" fillId="59" borderId="0" applyNumberFormat="0" applyBorder="0" applyAlignment="0" applyProtection="0"/>
    <xf numFmtId="168" fontId="21" fillId="59" borderId="0" applyNumberFormat="0" applyBorder="0" applyAlignment="0" applyProtection="0"/>
    <xf numFmtId="167" fontId="21" fillId="59" borderId="0" applyNumberFormat="0" applyBorder="0" applyAlignment="0" applyProtection="0"/>
    <xf numFmtId="167" fontId="21" fillId="59" borderId="0" applyNumberFormat="0" applyBorder="0" applyAlignment="0" applyProtection="0"/>
    <xf numFmtId="168" fontId="21" fillId="59" borderId="0" applyNumberFormat="0" applyBorder="0" applyAlignment="0" applyProtection="0"/>
    <xf numFmtId="167" fontId="21"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9" fillId="55" borderId="0" applyNumberFormat="0" applyBorder="0" applyAlignment="0" applyProtection="0"/>
    <xf numFmtId="0" fontId="19" fillId="48" borderId="0" applyNumberFormat="0" applyBorder="0" applyAlignment="0" applyProtection="0"/>
    <xf numFmtId="0" fontId="20" fillId="23"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0" fontId="19" fillId="48"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168" fontId="21" fillId="48" borderId="0" applyNumberFormat="0" applyBorder="0" applyAlignment="0" applyProtection="0"/>
    <xf numFmtId="167" fontId="21"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7" fillId="60" borderId="0" applyNumberFormat="0" applyBorder="0" applyAlignment="0" applyProtection="0"/>
    <xf numFmtId="0" fontId="17" fillId="51" borderId="0" applyNumberFormat="0" applyBorder="0" applyAlignment="0" applyProtection="0"/>
    <xf numFmtId="0" fontId="19" fillId="52" borderId="0" applyNumberFormat="0" applyBorder="0" applyAlignment="0" applyProtection="0"/>
    <xf numFmtId="0" fontId="19" fillId="49" borderId="0" applyNumberFormat="0" applyBorder="0" applyAlignment="0" applyProtection="0"/>
    <xf numFmtId="0" fontId="20" fillId="27"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0" fontId="19" fillId="4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168" fontId="21" fillId="49" borderId="0" applyNumberFormat="0" applyBorder="0" applyAlignment="0" applyProtection="0"/>
    <xf numFmtId="167" fontId="21"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7" fillId="54" borderId="0" applyNumberFormat="0" applyBorder="0" applyAlignment="0" applyProtection="0"/>
    <xf numFmtId="0" fontId="17"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20" fillId="31" borderId="0" applyNumberFormat="0" applyBorder="0" applyAlignment="0" applyProtection="0"/>
    <xf numFmtId="167" fontId="21" fillId="62" borderId="0" applyNumberFormat="0" applyBorder="0" applyAlignment="0" applyProtection="0"/>
    <xf numFmtId="167" fontId="21" fillId="62" borderId="0" applyNumberFormat="0" applyBorder="0" applyAlignment="0" applyProtection="0"/>
    <xf numFmtId="168" fontId="21" fillId="62" borderId="0" applyNumberFormat="0" applyBorder="0" applyAlignment="0" applyProtection="0"/>
    <xf numFmtId="0" fontId="19" fillId="6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67" fontId="21" fillId="62" borderId="0" applyNumberFormat="0" applyBorder="0" applyAlignment="0" applyProtection="0"/>
    <xf numFmtId="168" fontId="21" fillId="62" borderId="0" applyNumberFormat="0" applyBorder="0" applyAlignment="0" applyProtection="0"/>
    <xf numFmtId="167" fontId="21" fillId="62" borderId="0" applyNumberFormat="0" applyBorder="0" applyAlignment="0" applyProtection="0"/>
    <xf numFmtId="167" fontId="21" fillId="62" borderId="0" applyNumberFormat="0" applyBorder="0" applyAlignment="0" applyProtection="0"/>
    <xf numFmtId="168" fontId="21" fillId="62" borderId="0" applyNumberFormat="0" applyBorder="0" applyAlignment="0" applyProtection="0"/>
    <xf numFmtId="167" fontId="21" fillId="62" borderId="0" applyNumberFormat="0" applyBorder="0" applyAlignment="0" applyProtection="0"/>
    <xf numFmtId="167" fontId="21" fillId="62" borderId="0" applyNumberFormat="0" applyBorder="0" applyAlignment="0" applyProtection="0"/>
    <xf numFmtId="168" fontId="21" fillId="62" borderId="0" applyNumberFormat="0" applyBorder="0" applyAlignment="0" applyProtection="0"/>
    <xf numFmtId="167" fontId="21" fillId="62" borderId="0" applyNumberFormat="0" applyBorder="0" applyAlignment="0" applyProtection="0"/>
    <xf numFmtId="167" fontId="21" fillId="62" borderId="0" applyNumberFormat="0" applyBorder="0" applyAlignment="0" applyProtection="0"/>
    <xf numFmtId="168" fontId="21" fillId="62" borderId="0" applyNumberFormat="0" applyBorder="0" applyAlignment="0" applyProtection="0"/>
    <xf numFmtId="167" fontId="21"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22" fillId="38" borderId="0" applyNumberFormat="0" applyBorder="0" applyAlignment="0" applyProtection="0"/>
    <xf numFmtId="0" fontId="23" fillId="5" borderId="0" applyNumberFormat="0" applyBorder="0" applyAlignment="0" applyProtection="0"/>
    <xf numFmtId="167" fontId="24" fillId="38" borderId="0" applyNumberFormat="0" applyBorder="0" applyAlignment="0" applyProtection="0"/>
    <xf numFmtId="167" fontId="24" fillId="38" borderId="0" applyNumberFormat="0" applyBorder="0" applyAlignment="0" applyProtection="0"/>
    <xf numFmtId="168" fontId="24" fillId="38" borderId="0" applyNumberFormat="0" applyBorder="0" applyAlignment="0" applyProtection="0"/>
    <xf numFmtId="0" fontId="22" fillId="38"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7" fontId="24" fillId="38" borderId="0" applyNumberFormat="0" applyBorder="0" applyAlignment="0" applyProtection="0"/>
    <xf numFmtId="168" fontId="24" fillId="38" borderId="0" applyNumberFormat="0" applyBorder="0" applyAlignment="0" applyProtection="0"/>
    <xf numFmtId="167" fontId="24" fillId="38" borderId="0" applyNumberFormat="0" applyBorder="0" applyAlignment="0" applyProtection="0"/>
    <xf numFmtId="167" fontId="24" fillId="38" borderId="0" applyNumberFormat="0" applyBorder="0" applyAlignment="0" applyProtection="0"/>
    <xf numFmtId="168" fontId="24" fillId="38" borderId="0" applyNumberFormat="0" applyBorder="0" applyAlignment="0" applyProtection="0"/>
    <xf numFmtId="167" fontId="24" fillId="38" borderId="0" applyNumberFormat="0" applyBorder="0" applyAlignment="0" applyProtection="0"/>
    <xf numFmtId="167" fontId="24" fillId="38" borderId="0" applyNumberFormat="0" applyBorder="0" applyAlignment="0" applyProtection="0"/>
    <xf numFmtId="168" fontId="24" fillId="38" borderId="0" applyNumberFormat="0" applyBorder="0" applyAlignment="0" applyProtection="0"/>
    <xf numFmtId="167" fontId="24" fillId="38" borderId="0" applyNumberFormat="0" applyBorder="0" applyAlignment="0" applyProtection="0"/>
    <xf numFmtId="167" fontId="24" fillId="38" borderId="0" applyNumberFormat="0" applyBorder="0" applyAlignment="0" applyProtection="0"/>
    <xf numFmtId="168" fontId="24" fillId="38" borderId="0" applyNumberFormat="0" applyBorder="0" applyAlignment="0" applyProtection="0"/>
    <xf numFmtId="167" fontId="24" fillId="38" borderId="0" applyNumberFormat="0" applyBorder="0" applyAlignment="0" applyProtection="0"/>
    <xf numFmtId="0" fontId="22" fillId="38" borderId="0" applyNumberFormat="0" applyBorder="0" applyAlignment="0" applyProtection="0"/>
    <xf numFmtId="169" fontId="25" fillId="0" borderId="0" applyFill="0" applyBorder="0" applyAlignment="0"/>
    <xf numFmtId="169" fontId="26" fillId="0" borderId="0" applyFill="0" applyBorder="0" applyAlignment="0"/>
    <xf numFmtId="169" fontId="26" fillId="0" borderId="0" applyFill="0" applyBorder="0" applyAlignment="0"/>
    <xf numFmtId="169" fontId="26" fillId="0" borderId="0" applyFill="0" applyBorder="0" applyAlignment="0"/>
    <xf numFmtId="170" fontId="27" fillId="0" borderId="0" applyFill="0" applyBorder="0" applyAlignment="0"/>
    <xf numFmtId="170" fontId="27" fillId="0" borderId="0" applyFill="0" applyBorder="0" applyAlignment="0"/>
    <xf numFmtId="169" fontId="26" fillId="0" borderId="0" applyFill="0" applyBorder="0" applyAlignment="0"/>
    <xf numFmtId="169" fontId="26" fillId="0" borderId="0" applyFill="0" applyBorder="0" applyAlignment="0"/>
    <xf numFmtId="169" fontId="26" fillId="0" borderId="0" applyFill="0" applyBorder="0" applyAlignment="0"/>
    <xf numFmtId="169" fontId="26" fillId="0" borderId="0" applyFill="0" applyBorder="0" applyAlignment="0"/>
    <xf numFmtId="169" fontId="26" fillId="0" borderId="0" applyFill="0" applyBorder="0" applyAlignment="0"/>
    <xf numFmtId="169" fontId="26" fillId="0" borderId="0" applyFill="0" applyBorder="0" applyAlignment="0"/>
    <xf numFmtId="171" fontId="27" fillId="0" borderId="0" applyFill="0" applyBorder="0" applyAlignment="0"/>
    <xf numFmtId="172" fontId="27" fillId="0" borderId="0" applyFill="0" applyBorder="0" applyAlignment="0"/>
    <xf numFmtId="173" fontId="27" fillId="0" borderId="0" applyFill="0" applyBorder="0" applyAlignment="0"/>
    <xf numFmtId="174" fontId="27" fillId="0" borderId="0" applyFill="0" applyBorder="0" applyAlignment="0"/>
    <xf numFmtId="170" fontId="27" fillId="0" borderId="0" applyFill="0" applyBorder="0" applyAlignment="0"/>
    <xf numFmtId="175" fontId="27" fillId="0" borderId="0" applyFill="0" applyBorder="0" applyAlignment="0"/>
    <xf numFmtId="171" fontId="27" fillId="0" borderId="0" applyFill="0" applyBorder="0" applyAlignment="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167" fontId="30"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167" fontId="30"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168" fontId="30"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9" fillId="8" borderId="23"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0" fontId="28" fillId="63" borderId="29" applyNumberFormat="0" applyAlignment="0" applyProtection="0"/>
    <xf numFmtId="167" fontId="30" fillId="63" borderId="29" applyNumberFormat="0" applyAlignment="0" applyProtection="0"/>
    <xf numFmtId="168" fontId="30" fillId="63" borderId="29" applyNumberFormat="0" applyAlignment="0" applyProtection="0"/>
    <xf numFmtId="167" fontId="30" fillId="63" borderId="29" applyNumberFormat="0" applyAlignment="0" applyProtection="0"/>
    <xf numFmtId="167" fontId="30" fillId="63" borderId="29" applyNumberFormat="0" applyAlignment="0" applyProtection="0"/>
    <xf numFmtId="168" fontId="30" fillId="63" borderId="29" applyNumberFormat="0" applyAlignment="0" applyProtection="0"/>
    <xf numFmtId="167" fontId="30" fillId="63" borderId="29" applyNumberFormat="0" applyAlignment="0" applyProtection="0"/>
    <xf numFmtId="167" fontId="30" fillId="63" borderId="29" applyNumberFormat="0" applyAlignment="0" applyProtection="0"/>
    <xf numFmtId="168" fontId="30" fillId="63" borderId="29" applyNumberFormat="0" applyAlignment="0" applyProtection="0"/>
    <xf numFmtId="167" fontId="30" fillId="63" borderId="29" applyNumberFormat="0" applyAlignment="0" applyProtection="0"/>
    <xf numFmtId="167" fontId="30" fillId="63" borderId="29" applyNumberFormat="0" applyAlignment="0" applyProtection="0"/>
    <xf numFmtId="168" fontId="30" fillId="63" borderId="29" applyNumberFormat="0" applyAlignment="0" applyProtection="0"/>
    <xf numFmtId="167" fontId="30" fillId="63" borderId="29" applyNumberFormat="0" applyAlignment="0" applyProtection="0"/>
    <xf numFmtId="0" fontId="28" fillId="63" borderId="29" applyNumberFormat="0" applyAlignment="0" applyProtection="0"/>
    <xf numFmtId="0" fontId="31" fillId="64" borderId="30" applyNumberFormat="0" applyAlignment="0" applyProtection="0"/>
    <xf numFmtId="0" fontId="32" fillId="9" borderId="26" applyNumberFormat="0" applyAlignment="0" applyProtection="0"/>
    <xf numFmtId="167"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0" fontId="31"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0" fontId="32" fillId="9" borderId="26"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168" fontId="33" fillId="64" borderId="30" applyNumberFormat="0" applyAlignment="0" applyProtection="0"/>
    <xf numFmtId="167" fontId="33" fillId="64" borderId="30" applyNumberFormat="0" applyAlignment="0" applyProtection="0"/>
    <xf numFmtId="0" fontId="31" fillId="64" borderId="30"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1"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0"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quotePrefix="1">
      <protection locked="0"/>
    </xf>
    <xf numFmtId="43" fontId="17" fillId="0" borderId="0" applyFont="0" applyFill="0" applyBorder="0" applyAlignment="0" applyProtection="0"/>
    <xf numFmtId="43" fontId="5" fillId="0" borderId="0" quotePrefix="1">
      <protection locked="0"/>
    </xf>
    <xf numFmtId="43" fontId="17" fillId="0" borderId="0" applyFont="0" applyFill="0" applyBorder="0" applyAlignment="0" applyProtection="0"/>
    <xf numFmtId="43" fontId="5" fillId="0" borderId="0" quotePrefix="1">
      <protection locked="0"/>
    </xf>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quotePrefix="1">
      <protection locked="0"/>
    </xf>
    <xf numFmtId="176" fontId="4" fillId="0" borderId="0" applyFont="0" applyFill="0" applyBorder="0" applyAlignment="0" applyProtection="0"/>
    <xf numFmtId="176"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5"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7" fontId="17" fillId="0" borderId="0" applyFont="0" applyFill="0" applyBorder="0" applyAlignment="0" applyProtection="0"/>
    <xf numFmtId="44" fontId="8" fillId="0" borderId="0" applyFont="0" applyFill="0" applyBorder="0" applyAlignment="0" applyProtection="0"/>
    <xf numFmtId="43" fontId="17" fillId="0" borderId="0" applyFont="0" applyFill="0" applyBorder="0" applyAlignment="0" applyProtection="0"/>
    <xf numFmtId="44" fontId="8" fillId="0" borderId="0" applyFont="0" applyFill="0" applyBorder="0" applyAlignment="0" applyProtection="0"/>
    <xf numFmtId="177" fontId="17"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4" fontId="8"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4" fontId="8"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7" fontId="17" fillId="0" borderId="0" applyFont="0" applyFill="0" applyBorder="0" applyAlignment="0" applyProtection="0"/>
    <xf numFmtId="44" fontId="8" fillId="0" borderId="0" applyFont="0" applyFill="0" applyBorder="0" applyAlignment="0" applyProtection="0"/>
    <xf numFmtId="177" fontId="17"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4" fontId="8"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7" fontId="17"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quotePrefix="1">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quotePrefix="1">
      <protection locked="0"/>
    </xf>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quotePrefix="1">
      <protection locked="0"/>
    </xf>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5" fillId="0" borderId="0" applyFont="0" applyFill="0" applyProtection="0"/>
    <xf numFmtId="8" fontId="5" fillId="0" borderId="0" applyFont="0" applyFill="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8" fontId="5" fillId="0" borderId="0" applyFont="0" applyFill="0" applyProtection="0"/>
    <xf numFmtId="43" fontId="5" fillId="0" borderId="0" applyFont="0" applyFill="0" applyBorder="0" applyAlignment="0" applyProtection="0"/>
    <xf numFmtId="8" fontId="5" fillId="0" borderId="0" applyFont="0" applyFill="0" applyProtection="0"/>
    <xf numFmtId="8" fontId="5" fillId="0" borderId="0" applyFont="0" applyFill="0" applyProtection="0"/>
    <xf numFmtId="8" fontId="5" fillId="0" borderId="0" applyFont="0" applyFill="0" applyProtection="0"/>
    <xf numFmtId="8" fontId="5" fillId="0" borderId="0" applyFont="0" applyFill="0" applyProtection="0"/>
    <xf numFmtId="8" fontId="5" fillId="0" borderId="0" applyFont="0" applyFill="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8" fontId="5" fillId="0" borderId="0" applyFont="0" applyFill="0" applyBorder="0" applyAlignment="0" applyProtection="0"/>
    <xf numFmtId="43" fontId="5" fillId="0" borderId="0" applyFont="0" applyFill="0" applyBorder="0" applyAlignment="0" applyProtection="0"/>
    <xf numFmtId="178"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xf numFmtId="171" fontId="27"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5" fillId="0" borderId="0"/>
    <xf numFmtId="14" fontId="36" fillId="0" borderId="0" applyFill="0" applyBorder="0" applyAlignment="0"/>
    <xf numFmtId="38" fontId="16" fillId="0" borderId="31">
      <alignment vertical="center"/>
    </xf>
    <xf numFmtId="38" fontId="16" fillId="0" borderId="31">
      <alignment vertical="center"/>
    </xf>
    <xf numFmtId="38" fontId="16" fillId="0" borderId="31">
      <alignment vertical="center"/>
    </xf>
    <xf numFmtId="38" fontId="16" fillId="0" borderId="31">
      <alignment vertical="center"/>
    </xf>
    <xf numFmtId="38" fontId="16" fillId="0" borderId="31">
      <alignment vertical="center"/>
    </xf>
    <xf numFmtId="38" fontId="16" fillId="0" borderId="31">
      <alignment vertical="center"/>
    </xf>
    <xf numFmtId="38" fontId="16" fillId="0" borderId="31">
      <alignment vertical="center"/>
    </xf>
    <xf numFmtId="38" fontId="16" fillId="0" borderId="0" applyFont="0" applyFill="0" applyBorder="0" applyAlignment="0" applyProtection="0"/>
    <xf numFmtId="179" fontId="5" fillId="0" borderId="0" applyFont="0" applyFill="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170" fontId="27" fillId="0" borderId="0" applyFill="0" applyBorder="0" applyAlignment="0"/>
    <xf numFmtId="171" fontId="27" fillId="0" borderId="0" applyFill="0" applyBorder="0" applyAlignment="0"/>
    <xf numFmtId="170" fontId="27" fillId="0" borderId="0" applyFill="0" applyBorder="0" applyAlignment="0"/>
    <xf numFmtId="175" fontId="27" fillId="0" borderId="0" applyFill="0" applyBorder="0" applyAlignment="0"/>
    <xf numFmtId="171" fontId="27" fillId="0" borderId="0" applyFill="0" applyBorder="0" applyAlignment="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168" fontId="40"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7" fontId="40" fillId="0" borderId="0" applyNumberFormat="0" applyFill="0" applyBorder="0" applyAlignment="0" applyProtection="0"/>
    <xf numFmtId="168" fontId="40"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168" fontId="40"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168" fontId="40"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168" fontId="40" fillId="0" borderId="0" applyNumberFormat="0" applyFill="0" applyBorder="0" applyAlignment="0" applyProtection="0"/>
    <xf numFmtId="167" fontId="40" fillId="0" borderId="0" applyNumberFormat="0" applyFill="0" applyBorder="0" applyAlignment="0" applyProtection="0"/>
    <xf numFmtId="0" fontId="38" fillId="0" borderId="0" applyNumberFormat="0" applyFill="0" applyBorder="0" applyAlignment="0" applyProtection="0"/>
    <xf numFmtId="167" fontId="5" fillId="0" borderId="0"/>
    <xf numFmtId="0" fontId="5" fillId="0" borderId="0"/>
    <xf numFmtId="167" fontId="5" fillId="0" borderId="0"/>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26" fillId="0" borderId="2" applyNumberFormat="0" applyAlignment="0">
      <alignment horizontal="right"/>
      <protection locked="0"/>
    </xf>
    <xf numFmtId="0" fontId="41" fillId="39" borderId="0" applyNumberFormat="0" applyBorder="0" applyAlignment="0" applyProtection="0"/>
    <xf numFmtId="0" fontId="42" fillId="4" borderId="0" applyNumberFormat="0" applyBorder="0" applyAlignment="0" applyProtection="0"/>
    <xf numFmtId="167" fontId="43" fillId="39" borderId="0" applyNumberFormat="0" applyBorder="0" applyAlignment="0" applyProtection="0"/>
    <xf numFmtId="167" fontId="43" fillId="39" borderId="0" applyNumberFormat="0" applyBorder="0" applyAlignment="0" applyProtection="0"/>
    <xf numFmtId="168" fontId="43" fillId="39" borderId="0" applyNumberFormat="0" applyBorder="0" applyAlignment="0" applyProtection="0"/>
    <xf numFmtId="0" fontId="41" fillId="39"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167" fontId="43" fillId="39" borderId="0" applyNumberFormat="0" applyBorder="0" applyAlignment="0" applyProtection="0"/>
    <xf numFmtId="168" fontId="43" fillId="39" borderId="0" applyNumberFormat="0" applyBorder="0" applyAlignment="0" applyProtection="0"/>
    <xf numFmtId="167" fontId="43" fillId="39" borderId="0" applyNumberFormat="0" applyBorder="0" applyAlignment="0" applyProtection="0"/>
    <xf numFmtId="167" fontId="43" fillId="39" borderId="0" applyNumberFormat="0" applyBorder="0" applyAlignment="0" applyProtection="0"/>
    <xf numFmtId="168" fontId="43" fillId="39" borderId="0" applyNumberFormat="0" applyBorder="0" applyAlignment="0" applyProtection="0"/>
    <xf numFmtId="167" fontId="43" fillId="39" borderId="0" applyNumberFormat="0" applyBorder="0" applyAlignment="0" applyProtection="0"/>
    <xf numFmtId="167" fontId="43" fillId="39" borderId="0" applyNumberFormat="0" applyBorder="0" applyAlignment="0" applyProtection="0"/>
    <xf numFmtId="168" fontId="43" fillId="39" borderId="0" applyNumberFormat="0" applyBorder="0" applyAlignment="0" applyProtection="0"/>
    <xf numFmtId="167" fontId="43" fillId="39" borderId="0" applyNumberFormat="0" applyBorder="0" applyAlignment="0" applyProtection="0"/>
    <xf numFmtId="167" fontId="43" fillId="39" borderId="0" applyNumberFormat="0" applyBorder="0" applyAlignment="0" applyProtection="0"/>
    <xf numFmtId="168" fontId="43" fillId="39" borderId="0" applyNumberFormat="0" applyBorder="0" applyAlignment="0" applyProtection="0"/>
    <xf numFmtId="167" fontId="43" fillId="39" borderId="0" applyNumberFormat="0" applyBorder="0" applyAlignment="0" applyProtection="0"/>
    <xf numFmtId="0" fontId="41" fillId="39" borderId="0" applyNumberFormat="0" applyBorder="0" applyAlignment="0" applyProtection="0"/>
    <xf numFmtId="0" fontId="5" fillId="68" borderId="2" applyNumberFormat="0" applyFont="0" applyBorder="0" applyProtection="0">
      <alignment horizontal="center" vertical="center"/>
    </xf>
    <xf numFmtId="0" fontId="44" fillId="0" borderId="22" applyNumberFormat="0" applyAlignment="0" applyProtection="0">
      <alignment horizontal="left" vertical="center"/>
    </xf>
    <xf numFmtId="0" fontId="44" fillId="0" borderId="22" applyNumberFormat="0" applyAlignment="0" applyProtection="0">
      <alignment horizontal="left" vertical="center"/>
    </xf>
    <xf numFmtId="167" fontId="44" fillId="0" borderId="22" applyNumberFormat="0" applyAlignment="0" applyProtection="0">
      <alignment horizontal="left" vertical="center"/>
    </xf>
    <xf numFmtId="0" fontId="44" fillId="0" borderId="7">
      <alignment horizontal="left" vertical="center"/>
    </xf>
    <xf numFmtId="0" fontId="44" fillId="0" borderId="7">
      <alignment horizontal="left" vertical="center"/>
    </xf>
    <xf numFmtId="167" fontId="44" fillId="0" borderId="7">
      <alignment horizontal="left" vertical="center"/>
    </xf>
    <xf numFmtId="0" fontId="45" fillId="0" borderId="32" applyNumberFormat="0" applyFill="0" applyAlignment="0" applyProtection="0"/>
    <xf numFmtId="168" fontId="45" fillId="0" borderId="32" applyNumberFormat="0" applyFill="0" applyAlignment="0" applyProtection="0"/>
    <xf numFmtId="0" fontId="45" fillId="0" borderId="32" applyNumberFormat="0" applyFill="0" applyAlignment="0" applyProtection="0"/>
    <xf numFmtId="167" fontId="45" fillId="0" borderId="32" applyNumberFormat="0" applyFill="0" applyAlignment="0" applyProtection="0"/>
    <xf numFmtId="167" fontId="45" fillId="0" borderId="32" applyNumberFormat="0" applyFill="0" applyAlignment="0" applyProtection="0"/>
    <xf numFmtId="167" fontId="45" fillId="0" borderId="32" applyNumberFormat="0" applyFill="0" applyAlignment="0" applyProtection="0"/>
    <xf numFmtId="168" fontId="45" fillId="0" borderId="32" applyNumberFormat="0" applyFill="0" applyAlignment="0" applyProtection="0"/>
    <xf numFmtId="167" fontId="45" fillId="0" borderId="32" applyNumberFormat="0" applyFill="0" applyAlignment="0" applyProtection="0"/>
    <xf numFmtId="167" fontId="45" fillId="0" borderId="32" applyNumberFormat="0" applyFill="0" applyAlignment="0" applyProtection="0"/>
    <xf numFmtId="168" fontId="45" fillId="0" borderId="32" applyNumberFormat="0" applyFill="0" applyAlignment="0" applyProtection="0"/>
    <xf numFmtId="167" fontId="45" fillId="0" borderId="32" applyNumberFormat="0" applyFill="0" applyAlignment="0" applyProtection="0"/>
    <xf numFmtId="167" fontId="45" fillId="0" borderId="32" applyNumberFormat="0" applyFill="0" applyAlignment="0" applyProtection="0"/>
    <xf numFmtId="168" fontId="45" fillId="0" borderId="32" applyNumberFormat="0" applyFill="0" applyAlignment="0" applyProtection="0"/>
    <xf numFmtId="167" fontId="45" fillId="0" borderId="32" applyNumberFormat="0" applyFill="0" applyAlignment="0" applyProtection="0"/>
    <xf numFmtId="167" fontId="45" fillId="0" borderId="32" applyNumberFormat="0" applyFill="0" applyAlignment="0" applyProtection="0"/>
    <xf numFmtId="168" fontId="45" fillId="0" borderId="32" applyNumberFormat="0" applyFill="0" applyAlignment="0" applyProtection="0"/>
    <xf numFmtId="167" fontId="45" fillId="0" borderId="32" applyNumberFormat="0" applyFill="0" applyAlignment="0" applyProtection="0"/>
    <xf numFmtId="0" fontId="45" fillId="0" borderId="32" applyNumberFormat="0" applyFill="0" applyAlignment="0" applyProtection="0"/>
    <xf numFmtId="0" fontId="46" fillId="0" borderId="33" applyNumberFormat="0" applyFill="0" applyAlignment="0" applyProtection="0"/>
    <xf numFmtId="168" fontId="46" fillId="0" borderId="33" applyNumberFormat="0" applyFill="0" applyAlignment="0" applyProtection="0"/>
    <xf numFmtId="0" fontId="46" fillId="0" borderId="33" applyNumberFormat="0" applyFill="0" applyAlignment="0" applyProtection="0"/>
    <xf numFmtId="167" fontId="46" fillId="0" borderId="33" applyNumberFormat="0" applyFill="0" applyAlignment="0" applyProtection="0"/>
    <xf numFmtId="167" fontId="46" fillId="0" borderId="33" applyNumberFormat="0" applyFill="0" applyAlignment="0" applyProtection="0"/>
    <xf numFmtId="167" fontId="46" fillId="0" borderId="33" applyNumberFormat="0" applyFill="0" applyAlignment="0" applyProtection="0"/>
    <xf numFmtId="168" fontId="46" fillId="0" borderId="33" applyNumberFormat="0" applyFill="0" applyAlignment="0" applyProtection="0"/>
    <xf numFmtId="167" fontId="46" fillId="0" borderId="33" applyNumberFormat="0" applyFill="0" applyAlignment="0" applyProtection="0"/>
    <xf numFmtId="167" fontId="46" fillId="0" borderId="33" applyNumberFormat="0" applyFill="0" applyAlignment="0" applyProtection="0"/>
    <xf numFmtId="168" fontId="46" fillId="0" borderId="33" applyNumberFormat="0" applyFill="0" applyAlignment="0" applyProtection="0"/>
    <xf numFmtId="167" fontId="46" fillId="0" borderId="33" applyNumberFormat="0" applyFill="0" applyAlignment="0" applyProtection="0"/>
    <xf numFmtId="167" fontId="46" fillId="0" borderId="33" applyNumberFormat="0" applyFill="0" applyAlignment="0" applyProtection="0"/>
    <xf numFmtId="168" fontId="46" fillId="0" borderId="33" applyNumberFormat="0" applyFill="0" applyAlignment="0" applyProtection="0"/>
    <xf numFmtId="167" fontId="46" fillId="0" borderId="33" applyNumberFormat="0" applyFill="0" applyAlignment="0" applyProtection="0"/>
    <xf numFmtId="167" fontId="46" fillId="0" borderId="33" applyNumberFormat="0" applyFill="0" applyAlignment="0" applyProtection="0"/>
    <xf numFmtId="168" fontId="46" fillId="0" borderId="33" applyNumberFormat="0" applyFill="0" applyAlignment="0" applyProtection="0"/>
    <xf numFmtId="167" fontId="46" fillId="0" borderId="33" applyNumberFormat="0" applyFill="0" applyAlignment="0" applyProtection="0"/>
    <xf numFmtId="0" fontId="46" fillId="0" borderId="33" applyNumberFormat="0" applyFill="0" applyAlignment="0" applyProtection="0"/>
    <xf numFmtId="0" fontId="47" fillId="0" borderId="34" applyNumberFormat="0" applyFill="0" applyAlignment="0" applyProtection="0"/>
    <xf numFmtId="168" fontId="47" fillId="0" borderId="34" applyNumberFormat="0" applyFill="0" applyAlignment="0" applyProtection="0"/>
    <xf numFmtId="0" fontId="47" fillId="0" borderId="34" applyNumberFormat="0" applyFill="0" applyAlignment="0" applyProtection="0"/>
    <xf numFmtId="167" fontId="47" fillId="0" borderId="34" applyNumberFormat="0" applyFill="0" applyAlignment="0" applyProtection="0"/>
    <xf numFmtId="0" fontId="47" fillId="0" borderId="34" applyNumberFormat="0" applyFill="0" applyAlignment="0" applyProtection="0"/>
    <xf numFmtId="167"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167" fontId="47" fillId="0" borderId="34" applyNumberFormat="0" applyFill="0" applyAlignment="0" applyProtection="0"/>
    <xf numFmtId="168" fontId="47" fillId="0" borderId="34" applyNumberFormat="0" applyFill="0" applyAlignment="0" applyProtection="0"/>
    <xf numFmtId="167" fontId="47" fillId="0" borderId="34" applyNumberFormat="0" applyFill="0" applyAlignment="0" applyProtection="0"/>
    <xf numFmtId="167" fontId="47" fillId="0" borderId="34" applyNumberFormat="0" applyFill="0" applyAlignment="0" applyProtection="0"/>
    <xf numFmtId="168" fontId="47" fillId="0" borderId="34" applyNumberFormat="0" applyFill="0" applyAlignment="0" applyProtection="0"/>
    <xf numFmtId="167" fontId="47" fillId="0" borderId="34" applyNumberFormat="0" applyFill="0" applyAlignment="0" applyProtection="0"/>
    <xf numFmtId="167" fontId="47" fillId="0" borderId="34" applyNumberFormat="0" applyFill="0" applyAlignment="0" applyProtection="0"/>
    <xf numFmtId="168" fontId="47" fillId="0" borderId="34" applyNumberFormat="0" applyFill="0" applyAlignment="0" applyProtection="0"/>
    <xf numFmtId="167" fontId="47" fillId="0" borderId="34" applyNumberFormat="0" applyFill="0" applyAlignment="0" applyProtection="0"/>
    <xf numFmtId="167" fontId="47" fillId="0" borderId="34" applyNumberFormat="0" applyFill="0" applyAlignment="0" applyProtection="0"/>
    <xf numFmtId="168" fontId="47" fillId="0" borderId="34" applyNumberFormat="0" applyFill="0" applyAlignment="0" applyProtection="0"/>
    <xf numFmtId="167" fontId="47" fillId="0" borderId="34" applyNumberFormat="0" applyFill="0" applyAlignment="0" applyProtection="0"/>
    <xf numFmtId="0" fontId="47" fillId="0" borderId="34" applyNumberFormat="0" applyFill="0" applyAlignment="0" applyProtection="0"/>
    <xf numFmtId="0" fontId="47" fillId="0" borderId="0" applyNumberFormat="0" applyFill="0" applyBorder="0" applyAlignment="0" applyProtection="0"/>
    <xf numFmtId="168"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167" fontId="47" fillId="0" borderId="0" applyNumberFormat="0" applyFill="0" applyBorder="0" applyAlignment="0" applyProtection="0"/>
    <xf numFmtId="167" fontId="47" fillId="0" borderId="0" applyNumberFormat="0" applyFill="0" applyBorder="0" applyAlignment="0" applyProtection="0"/>
    <xf numFmtId="168" fontId="47" fillId="0" borderId="0" applyNumberFormat="0" applyFill="0" applyBorder="0" applyAlignment="0" applyProtection="0"/>
    <xf numFmtId="167" fontId="47" fillId="0" borderId="0" applyNumberFormat="0" applyFill="0" applyBorder="0" applyAlignment="0" applyProtection="0"/>
    <xf numFmtId="167" fontId="47" fillId="0" borderId="0" applyNumberFormat="0" applyFill="0" applyBorder="0" applyAlignment="0" applyProtection="0"/>
    <xf numFmtId="168" fontId="47" fillId="0" borderId="0" applyNumberFormat="0" applyFill="0" applyBorder="0" applyAlignment="0" applyProtection="0"/>
    <xf numFmtId="167" fontId="47" fillId="0" borderId="0" applyNumberFormat="0" applyFill="0" applyBorder="0" applyAlignment="0" applyProtection="0"/>
    <xf numFmtId="167" fontId="47" fillId="0" borderId="0" applyNumberFormat="0" applyFill="0" applyBorder="0" applyAlignment="0" applyProtection="0"/>
    <xf numFmtId="168" fontId="47" fillId="0" borderId="0" applyNumberFormat="0" applyFill="0" applyBorder="0" applyAlignment="0" applyProtection="0"/>
    <xf numFmtId="167" fontId="47" fillId="0" borderId="0" applyNumberFormat="0" applyFill="0" applyBorder="0" applyAlignment="0" applyProtection="0"/>
    <xf numFmtId="167" fontId="47" fillId="0" borderId="0" applyNumberFormat="0" applyFill="0" applyBorder="0" applyAlignment="0" applyProtection="0"/>
    <xf numFmtId="168"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37" fontId="48" fillId="0" borderId="0"/>
    <xf numFmtId="167" fontId="49" fillId="0" borderId="0"/>
    <xf numFmtId="0" fontId="49" fillId="0" borderId="0"/>
    <xf numFmtId="167" fontId="49" fillId="0" borderId="0"/>
    <xf numFmtId="167" fontId="44" fillId="0" borderId="0"/>
    <xf numFmtId="0" fontId="44" fillId="0" borderId="0"/>
    <xf numFmtId="167" fontId="44" fillId="0" borderId="0"/>
    <xf numFmtId="167" fontId="50" fillId="0" borderId="0"/>
    <xf numFmtId="0" fontId="50" fillId="0" borderId="0"/>
    <xf numFmtId="167" fontId="50" fillId="0" borderId="0"/>
    <xf numFmtId="167" fontId="51" fillId="0" borderId="0"/>
    <xf numFmtId="0" fontId="51" fillId="0" borderId="0"/>
    <xf numFmtId="167" fontId="51" fillId="0" borderId="0"/>
    <xf numFmtId="167" fontId="52" fillId="0" borderId="0"/>
    <xf numFmtId="0" fontId="52" fillId="0" borderId="0"/>
    <xf numFmtId="167" fontId="52" fillId="0" borderId="0"/>
    <xf numFmtId="167" fontId="53" fillId="0" borderId="0"/>
    <xf numFmtId="0" fontId="53" fillId="0" borderId="0"/>
    <xf numFmtId="167" fontId="53" fillId="0" borderId="0"/>
    <xf numFmtId="0" fontId="52" fillId="69" borderId="6" applyFont="0" applyBorder="0">
      <alignment horizontal="center" wrapText="1"/>
    </xf>
    <xf numFmtId="3" fontId="5" fillId="70" borderId="2" applyFont="0" applyProtection="0">
      <alignment horizontal="right" vertical="center"/>
    </xf>
    <xf numFmtId="9" fontId="5" fillId="70" borderId="2" applyFont="0" applyProtection="0">
      <alignment horizontal="right" vertical="center"/>
    </xf>
    <xf numFmtId="0" fontId="5" fillId="70" borderId="6" applyNumberFormat="0" applyFont="0" applyBorder="0" applyProtection="0">
      <alignment horizontal="left" vertical="center"/>
    </xf>
    <xf numFmtId="167" fontId="5" fillId="0" borderId="0">
      <alignment horizontal="center"/>
    </xf>
    <xf numFmtId="0" fontId="5" fillId="0" borderId="0">
      <alignment horizontal="center"/>
    </xf>
    <xf numFmtId="167" fontId="5" fillId="0" borderId="0">
      <alignment horizontal="center"/>
    </xf>
    <xf numFmtId="167" fontId="54" fillId="0" borderId="0" applyNumberFormat="0" applyFill="0" applyBorder="0" applyAlignment="0" applyProtection="0">
      <alignment vertical="top"/>
      <protection locked="0"/>
    </xf>
    <xf numFmtId="168" fontId="54" fillId="0" borderId="0" applyNumberFormat="0" applyFill="0" applyBorder="0" applyAlignment="0" applyProtection="0">
      <alignment vertical="top"/>
      <protection locked="0"/>
    </xf>
    <xf numFmtId="167" fontId="54" fillId="0" borderId="0" applyNumberFormat="0" applyFill="0" applyBorder="0" applyAlignment="0" applyProtection="0">
      <alignment vertical="top"/>
      <protection locked="0"/>
    </xf>
    <xf numFmtId="167" fontId="55" fillId="0" borderId="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167" fontId="58"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167" fontId="58"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168" fontId="58"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7" fillId="7" borderId="23"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0" fontId="56" fillId="42" borderId="29" applyNumberFormat="0" applyAlignment="0" applyProtection="0"/>
    <xf numFmtId="167" fontId="58" fillId="42" borderId="29" applyNumberFormat="0" applyAlignment="0" applyProtection="0"/>
    <xf numFmtId="168" fontId="58" fillId="42" borderId="29" applyNumberFormat="0" applyAlignment="0" applyProtection="0"/>
    <xf numFmtId="167" fontId="58" fillId="42" borderId="29" applyNumberFormat="0" applyAlignment="0" applyProtection="0"/>
    <xf numFmtId="167" fontId="58" fillId="42" borderId="29" applyNumberFormat="0" applyAlignment="0" applyProtection="0"/>
    <xf numFmtId="168" fontId="58" fillId="42" borderId="29" applyNumberFormat="0" applyAlignment="0" applyProtection="0"/>
    <xf numFmtId="167" fontId="58" fillId="42" borderId="29" applyNumberFormat="0" applyAlignment="0" applyProtection="0"/>
    <xf numFmtId="167" fontId="58" fillId="42" borderId="29" applyNumberFormat="0" applyAlignment="0" applyProtection="0"/>
    <xf numFmtId="168" fontId="58" fillId="42" borderId="29" applyNumberFormat="0" applyAlignment="0" applyProtection="0"/>
    <xf numFmtId="167" fontId="58" fillId="42" borderId="29" applyNumberFormat="0" applyAlignment="0" applyProtection="0"/>
    <xf numFmtId="167" fontId="58" fillId="42" borderId="29" applyNumberFormat="0" applyAlignment="0" applyProtection="0"/>
    <xf numFmtId="168" fontId="58" fillId="42" borderId="29" applyNumberFormat="0" applyAlignment="0" applyProtection="0"/>
    <xf numFmtId="167" fontId="58" fillId="42" borderId="29" applyNumberFormat="0" applyAlignment="0" applyProtection="0"/>
    <xf numFmtId="0" fontId="56" fillId="42" borderId="29" applyNumberFormat="0" applyAlignment="0" applyProtection="0"/>
    <xf numFmtId="3" fontId="5" fillId="71" borderId="2" applyFont="0">
      <alignment horizontal="right" vertical="center"/>
      <protection locked="0"/>
    </xf>
    <xf numFmtId="170" fontId="27" fillId="0" borderId="0" applyFill="0" applyBorder="0" applyAlignment="0"/>
    <xf numFmtId="171" fontId="27" fillId="0" borderId="0" applyFill="0" applyBorder="0" applyAlignment="0"/>
    <xf numFmtId="170" fontId="27" fillId="0" borderId="0" applyFill="0" applyBorder="0" applyAlignment="0"/>
    <xf numFmtId="175" fontId="27" fillId="0" borderId="0" applyFill="0" applyBorder="0" applyAlignment="0"/>
    <xf numFmtId="171" fontId="27" fillId="0" borderId="0" applyFill="0" applyBorder="0" applyAlignment="0"/>
    <xf numFmtId="0" fontId="59" fillId="0" borderId="35" applyNumberFormat="0" applyFill="0" applyAlignment="0" applyProtection="0"/>
    <xf numFmtId="0" fontId="60" fillId="0" borderId="25" applyNumberFormat="0" applyFill="0" applyAlignment="0" applyProtection="0"/>
    <xf numFmtId="167" fontId="61" fillId="0" borderId="35" applyNumberFormat="0" applyFill="0" applyAlignment="0" applyProtection="0"/>
    <xf numFmtId="167" fontId="61" fillId="0" borderId="35" applyNumberFormat="0" applyFill="0" applyAlignment="0" applyProtection="0"/>
    <xf numFmtId="168" fontId="61" fillId="0" borderId="35" applyNumberFormat="0" applyFill="0" applyAlignment="0" applyProtection="0"/>
    <xf numFmtId="0" fontId="59" fillId="0" borderId="3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167" fontId="61" fillId="0" borderId="35" applyNumberFormat="0" applyFill="0" applyAlignment="0" applyProtection="0"/>
    <xf numFmtId="168" fontId="61" fillId="0" borderId="35" applyNumberFormat="0" applyFill="0" applyAlignment="0" applyProtection="0"/>
    <xf numFmtId="167" fontId="61" fillId="0" borderId="35" applyNumberFormat="0" applyFill="0" applyAlignment="0" applyProtection="0"/>
    <xf numFmtId="167" fontId="61" fillId="0" borderId="35" applyNumberFormat="0" applyFill="0" applyAlignment="0" applyProtection="0"/>
    <xf numFmtId="168" fontId="61" fillId="0" borderId="35" applyNumberFormat="0" applyFill="0" applyAlignment="0" applyProtection="0"/>
    <xf numFmtId="167" fontId="61" fillId="0" borderId="35" applyNumberFormat="0" applyFill="0" applyAlignment="0" applyProtection="0"/>
    <xf numFmtId="167" fontId="61" fillId="0" borderId="35" applyNumberFormat="0" applyFill="0" applyAlignment="0" applyProtection="0"/>
    <xf numFmtId="168" fontId="61" fillId="0" borderId="35" applyNumberFormat="0" applyFill="0" applyAlignment="0" applyProtection="0"/>
    <xf numFmtId="167" fontId="61" fillId="0" borderId="35" applyNumberFormat="0" applyFill="0" applyAlignment="0" applyProtection="0"/>
    <xf numFmtId="167" fontId="61" fillId="0" borderId="35" applyNumberFormat="0" applyFill="0" applyAlignment="0" applyProtection="0"/>
    <xf numFmtId="168" fontId="61" fillId="0" borderId="35" applyNumberFormat="0" applyFill="0" applyAlignment="0" applyProtection="0"/>
    <xf numFmtId="167" fontId="61" fillId="0" borderId="35" applyNumberFormat="0" applyFill="0" applyAlignment="0" applyProtection="0"/>
    <xf numFmtId="0" fontId="59" fillId="0" borderId="35" applyNumberFormat="0" applyFill="0" applyAlignment="0" applyProtection="0"/>
    <xf numFmtId="167" fontId="5" fillId="0" borderId="0">
      <alignment horizontal="center"/>
    </xf>
    <xf numFmtId="0" fontId="5" fillId="0" borderId="0">
      <alignment horizontal="center"/>
    </xf>
    <xf numFmtId="167" fontId="5" fillId="0" borderId="0">
      <alignment horizontal="center"/>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62" fillId="72" borderId="0" applyNumberFormat="0" applyBorder="0" applyAlignment="0" applyProtection="0"/>
    <xf numFmtId="0" fontId="63" fillId="6" borderId="0" applyNumberFormat="0" applyBorder="0" applyAlignment="0" applyProtection="0"/>
    <xf numFmtId="167" fontId="64" fillId="72" borderId="0" applyNumberFormat="0" applyBorder="0" applyAlignment="0" applyProtection="0"/>
    <xf numFmtId="167" fontId="64" fillId="72" borderId="0" applyNumberFormat="0" applyBorder="0" applyAlignment="0" applyProtection="0"/>
    <xf numFmtId="168" fontId="64" fillId="72" borderId="0" applyNumberFormat="0" applyBorder="0" applyAlignment="0" applyProtection="0"/>
    <xf numFmtId="0" fontId="62" fillId="72"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7" fontId="64" fillId="72" borderId="0" applyNumberFormat="0" applyBorder="0" applyAlignment="0" applyProtection="0"/>
    <xf numFmtId="168" fontId="64" fillId="72" borderId="0" applyNumberFormat="0" applyBorder="0" applyAlignment="0" applyProtection="0"/>
    <xf numFmtId="167" fontId="64" fillId="72" borderId="0" applyNumberFormat="0" applyBorder="0" applyAlignment="0" applyProtection="0"/>
    <xf numFmtId="167" fontId="64" fillId="72" borderId="0" applyNumberFormat="0" applyBorder="0" applyAlignment="0" applyProtection="0"/>
    <xf numFmtId="168" fontId="64" fillId="72" borderId="0" applyNumberFormat="0" applyBorder="0" applyAlignment="0" applyProtection="0"/>
    <xf numFmtId="167" fontId="64" fillId="72" borderId="0" applyNumberFormat="0" applyBorder="0" applyAlignment="0" applyProtection="0"/>
    <xf numFmtId="167" fontId="64" fillId="72" borderId="0" applyNumberFormat="0" applyBorder="0" applyAlignment="0" applyProtection="0"/>
    <xf numFmtId="168" fontId="64" fillId="72" borderId="0" applyNumberFormat="0" applyBorder="0" applyAlignment="0" applyProtection="0"/>
    <xf numFmtId="167" fontId="64" fillId="72" borderId="0" applyNumberFormat="0" applyBorder="0" applyAlignment="0" applyProtection="0"/>
    <xf numFmtId="167" fontId="64" fillId="72" borderId="0" applyNumberFormat="0" applyBorder="0" applyAlignment="0" applyProtection="0"/>
    <xf numFmtId="168" fontId="64" fillId="72" borderId="0" applyNumberFormat="0" applyBorder="0" applyAlignment="0" applyProtection="0"/>
    <xf numFmtId="167" fontId="64" fillId="72" borderId="0" applyNumberFormat="0" applyBorder="0" applyAlignment="0" applyProtection="0"/>
    <xf numFmtId="0" fontId="62" fillId="72" borderId="0" applyNumberFormat="0" applyBorder="0" applyAlignment="0" applyProtection="0"/>
    <xf numFmtId="1" fontId="65" fillId="0" borderId="0" applyProtection="0"/>
    <xf numFmtId="167" fontId="16" fillId="0" borderId="36"/>
    <xf numFmtId="168" fontId="16" fillId="0" borderId="36"/>
    <xf numFmtId="167" fontId="16" fillId="0" borderId="36"/>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5"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xf numFmtId="178" fontId="4" fillId="0" borderId="0"/>
    <xf numFmtId="178" fontId="4" fillId="0" borderId="0"/>
    <xf numFmtId="178"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0" fontId="5"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0" fontId="5" fillId="0" borderId="0"/>
    <xf numFmtId="0" fontId="5" fillId="0" borderId="0"/>
    <xf numFmtId="0" fontId="5" fillId="0" borderId="0"/>
    <xf numFmtId="0" fontId="66" fillId="0" borderId="0"/>
    <xf numFmtId="180" fontId="5" fillId="0" borderId="0"/>
    <xf numFmtId="178" fontId="18" fillId="0" borderId="0"/>
    <xf numFmtId="0" fontId="6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67" fillId="0" borderId="0"/>
    <xf numFmtId="0" fontId="67" fillId="0" borderId="0"/>
    <xf numFmtId="0" fontId="66" fillId="0" borderId="0"/>
    <xf numFmtId="178" fontId="18" fillId="0" borderId="0"/>
    <xf numFmtId="178" fontId="5" fillId="0" borderId="0"/>
    <xf numFmtId="178" fontId="5" fillId="0" borderId="0"/>
    <xf numFmtId="0" fontId="5" fillId="0" borderId="0"/>
    <xf numFmtId="0" fontId="5" fillId="0" borderId="0"/>
    <xf numFmtId="178"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18" fillId="0" borderId="0"/>
    <xf numFmtId="0" fontId="5"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5" fillId="0" borderId="0"/>
    <xf numFmtId="0" fontId="5" fillId="0" borderId="0"/>
    <xf numFmtId="0" fontId="5" fillId="0" borderId="0"/>
    <xf numFmtId="178" fontId="18" fillId="0" borderId="0"/>
    <xf numFmtId="0" fontId="5" fillId="0" borderId="0"/>
    <xf numFmtId="0" fontId="5" fillId="0" borderId="0"/>
    <xf numFmtId="0"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18" fillId="0" borderId="0"/>
    <xf numFmtId="0" fontId="5" fillId="0" borderId="0"/>
    <xf numFmtId="167" fontId="5" fillId="0" borderId="0"/>
    <xf numFmtId="178"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67" fontId="5" fillId="0" borderId="0"/>
    <xf numFmtId="178" fontId="4" fillId="0" borderId="0"/>
    <xf numFmtId="178" fontId="4" fillId="0" borderId="0"/>
    <xf numFmtId="178" fontId="4" fillId="0" borderId="0"/>
    <xf numFmtId="178"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78" fontId="4" fillId="0" borderId="0"/>
    <xf numFmtId="178" fontId="4" fillId="0" borderId="0"/>
    <xf numFmtId="178" fontId="4" fillId="0" borderId="0"/>
    <xf numFmtId="178" fontId="4" fillId="0" borderId="0"/>
    <xf numFmtId="167" fontId="5" fillId="0" borderId="0"/>
    <xf numFmtId="178" fontId="5" fillId="0" borderId="0"/>
    <xf numFmtId="178" fontId="5" fillId="0" borderId="0"/>
    <xf numFmtId="167" fontId="5" fillId="0" borderId="0"/>
    <xf numFmtId="178" fontId="5" fillId="0" borderId="0"/>
    <xf numFmtId="178" fontId="5" fillId="0" borderId="0"/>
    <xf numFmtId="178" fontId="5" fillId="0" borderId="0"/>
    <xf numFmtId="178"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5" fillId="0" borderId="0"/>
    <xf numFmtId="178" fontId="4" fillId="0" borderId="0"/>
    <xf numFmtId="178"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5" fillId="0" borderId="0"/>
    <xf numFmtId="178"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67" fontId="17"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5" fillId="0" borderId="0"/>
    <xf numFmtId="0" fontId="5" fillId="0" borderId="0"/>
    <xf numFmtId="0" fontId="4" fillId="0" borderId="0"/>
    <xf numFmtId="0" fontId="4" fillId="0" borderId="0"/>
    <xf numFmtId="0" fontId="4" fillId="0" borderId="0"/>
    <xf numFmtId="0" fontId="4"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18"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18"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7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7" fontId="18" fillId="0" borderId="0"/>
    <xf numFmtId="0" fontId="18" fillId="0" borderId="0"/>
    <xf numFmtId="167" fontId="18" fillId="0" borderId="0"/>
    <xf numFmtId="0" fontId="18"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18" fillId="0" borderId="0"/>
    <xf numFmtId="167" fontId="18" fillId="0" borderId="0"/>
    <xf numFmtId="0" fontId="18" fillId="0" borderId="0"/>
    <xf numFmtId="0" fontId="18" fillId="0" borderId="0"/>
    <xf numFmtId="0" fontId="5" fillId="0" borderId="0"/>
    <xf numFmtId="17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17"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18"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67" fontId="17" fillId="0" borderId="0"/>
    <xf numFmtId="178" fontId="18" fillId="0" borderId="0"/>
    <xf numFmtId="178" fontId="18" fillId="0" borderId="0"/>
    <xf numFmtId="0" fontId="5" fillId="0" borderId="0"/>
    <xf numFmtId="178" fontId="4" fillId="0" borderId="0"/>
    <xf numFmtId="178" fontId="4" fillId="0" borderId="0"/>
    <xf numFmtId="178" fontId="4" fillId="0" borderId="0"/>
    <xf numFmtId="1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18"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18"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18"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18" fillId="0" borderId="0"/>
    <xf numFmtId="178" fontId="18" fillId="0" borderId="0"/>
    <xf numFmtId="178" fontId="18" fillId="0" borderId="0"/>
    <xf numFmtId="178" fontId="18" fillId="0" borderId="0"/>
    <xf numFmtId="178"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18" fillId="0" borderId="0"/>
    <xf numFmtId="178" fontId="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18"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5" fillId="0" borderId="0"/>
    <xf numFmtId="0" fontId="18" fillId="0" borderId="0"/>
    <xf numFmtId="0" fontId="5" fillId="0" borderId="0"/>
    <xf numFmtId="0" fontId="17" fillId="0" borderId="0"/>
    <xf numFmtId="167" fontId="15" fillId="0" borderId="0"/>
    <xf numFmtId="0" fontId="5" fillId="0" borderId="0"/>
    <xf numFmtId="0" fontId="4" fillId="0" borderId="0"/>
    <xf numFmtId="0" fontId="4" fillId="0" borderId="0"/>
    <xf numFmtId="178"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78" fontId="5" fillId="0" borderId="0"/>
    <xf numFmtId="0" fontId="18" fillId="0" borderId="0"/>
    <xf numFmtId="0" fontId="18" fillId="0" borderId="0"/>
    <xf numFmtId="167" fontId="15" fillId="0" borderId="0"/>
    <xf numFmtId="0" fontId="55" fillId="0" borderId="0"/>
    <xf numFmtId="0" fontId="5" fillId="0" borderId="0"/>
    <xf numFmtId="167" fontId="15" fillId="0" borderId="0"/>
    <xf numFmtId="0" fontId="4" fillId="0" borderId="0"/>
    <xf numFmtId="17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167" fontId="15" fillId="0" borderId="0"/>
    <xf numFmtId="167" fontId="15" fillId="0" borderId="0"/>
    <xf numFmtId="0" fontId="4" fillId="0" borderId="0"/>
    <xf numFmtId="178" fontId="18" fillId="0" borderId="0"/>
    <xf numFmtId="178" fontId="18" fillId="0" borderId="0"/>
    <xf numFmtId="178" fontId="5" fillId="0" borderId="0"/>
    <xf numFmtId="0" fontId="5" fillId="0" borderId="0"/>
    <xf numFmtId="178" fontId="5" fillId="0" borderId="0"/>
    <xf numFmtId="0" fontId="5" fillId="0" borderId="0"/>
    <xf numFmtId="178"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18" fillId="0" borderId="0"/>
    <xf numFmtId="167" fontId="15" fillId="0" borderId="0"/>
    <xf numFmtId="167" fontId="15" fillId="0" borderId="0"/>
    <xf numFmtId="0" fontId="4" fillId="0" borderId="0"/>
    <xf numFmtId="178" fontId="18" fillId="0" borderId="0"/>
    <xf numFmtId="178" fontId="18"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8" fillId="0" borderId="0"/>
    <xf numFmtId="178" fontId="18"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178" fontId="18" fillId="0" borderId="0"/>
    <xf numFmtId="0" fontId="6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8"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66" fillId="0" borderId="0"/>
    <xf numFmtId="178" fontId="5"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66"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5"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26" fillId="69" borderId="4" applyBorder="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26" fillId="69" borderId="4" applyBorder="0"/>
    <xf numFmtId="0" fontId="5" fillId="0" borderId="0"/>
    <xf numFmtId="0" fontId="5" fillId="0" borderId="0"/>
    <xf numFmtId="0" fontId="5" fillId="0" borderId="0"/>
    <xf numFmtId="0" fontId="5" fillId="0" borderId="0"/>
    <xf numFmtId="178" fontId="4" fillId="0" borderId="0"/>
    <xf numFmtId="178" fontId="4" fillId="0" borderId="0"/>
    <xf numFmtId="178" fontId="4" fillId="0" borderId="0"/>
    <xf numFmtId="178" fontId="4" fillId="0" borderId="0"/>
    <xf numFmtId="0" fontId="5" fillId="0" borderId="0"/>
    <xf numFmtId="0" fontId="5" fillId="0" borderId="0"/>
    <xf numFmtId="178" fontId="4" fillId="0" borderId="0"/>
    <xf numFmtId="178" fontId="4" fillId="0" borderId="0"/>
    <xf numFmtId="178" fontId="4"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178" fontId="16" fillId="0" borderId="0"/>
    <xf numFmtId="0" fontId="8"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178" fontId="8" fillId="0" borderId="0"/>
    <xf numFmtId="0" fontId="16" fillId="0" borderId="0"/>
    <xf numFmtId="178" fontId="16" fillId="0" borderId="0"/>
    <xf numFmtId="0" fontId="16" fillId="0" borderId="0"/>
    <xf numFmtId="0" fontId="5" fillId="0" borderId="0"/>
    <xf numFmtId="0" fontId="16"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78" fontId="16" fillId="0" borderId="0"/>
    <xf numFmtId="178" fontId="8" fillId="0" borderId="0"/>
    <xf numFmtId="178" fontId="16" fillId="0" borderId="0"/>
    <xf numFmtId="178" fontId="16" fillId="0" borderId="0"/>
    <xf numFmtId="178" fontId="16" fillId="0" borderId="0"/>
    <xf numFmtId="178" fontId="16" fillId="0" borderId="0"/>
    <xf numFmtId="178" fontId="16" fillId="0" borderId="0"/>
    <xf numFmtId="178" fontId="16" fillId="0" borderId="0"/>
    <xf numFmtId="178" fontId="16" fillId="0" borderId="0"/>
    <xf numFmtId="178" fontId="16" fillId="0" borderId="0"/>
    <xf numFmtId="178" fontId="8" fillId="0" borderId="0"/>
    <xf numFmtId="178" fontId="8" fillId="0" borderId="0"/>
    <xf numFmtId="178" fontId="8" fillId="0" borderId="0"/>
    <xf numFmtId="178" fontId="8" fillId="0" borderId="0"/>
    <xf numFmtId="178" fontId="8" fillId="0" borderId="0"/>
    <xf numFmtId="178" fontId="8"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6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16" fillId="0" borderId="0"/>
    <xf numFmtId="0" fontId="16" fillId="0" borderId="0"/>
    <xf numFmtId="167" fontId="16" fillId="0" borderId="0"/>
    <xf numFmtId="0" fontId="66" fillId="0" borderId="0"/>
    <xf numFmtId="167"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66" fillId="0" borderId="0"/>
    <xf numFmtId="0" fontId="8" fillId="0" borderId="0"/>
    <xf numFmtId="0" fontId="66" fillId="0" borderId="0"/>
    <xf numFmtId="167" fontId="8" fillId="0" borderId="0"/>
    <xf numFmtId="0" fontId="66" fillId="0" borderId="0"/>
    <xf numFmtId="167" fontId="8"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178" fontId="8"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178"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178" fontId="8" fillId="0" borderId="0"/>
    <xf numFmtId="178" fontId="8" fillId="0" borderId="0"/>
    <xf numFmtId="178" fontId="8" fillId="0" borderId="0"/>
    <xf numFmtId="178" fontId="8" fillId="0" borderId="0"/>
    <xf numFmtId="178" fontId="8" fillId="0" borderId="0"/>
    <xf numFmtId="0" fontId="4" fillId="0" borderId="0"/>
    <xf numFmtId="178" fontId="16"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16" fillId="0" borderId="0"/>
    <xf numFmtId="178" fontId="16" fillId="0" borderId="0"/>
    <xf numFmtId="178" fontId="16" fillId="0" borderId="0"/>
    <xf numFmtId="178"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178" fontId="4" fillId="0" borderId="0"/>
    <xf numFmtId="178" fontId="4" fillId="0" borderId="0"/>
    <xf numFmtId="178" fontId="4" fillId="0" borderId="0"/>
    <xf numFmtId="178" fontId="4" fillId="0" borderId="0"/>
    <xf numFmtId="178" fontId="5" fillId="0" borderId="0"/>
    <xf numFmtId="178" fontId="5" fillId="0" borderId="0"/>
    <xf numFmtId="178" fontId="5" fillId="0" borderId="0"/>
    <xf numFmtId="178" fontId="5" fillId="0" borderId="0"/>
    <xf numFmtId="167"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0" fontId="5" fillId="0" borderId="0"/>
    <xf numFmtId="178" fontId="4" fillId="0" borderId="0"/>
    <xf numFmtId="178" fontId="4" fillId="0" borderId="0"/>
    <xf numFmtId="17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7" fontId="34" fillId="0" borderId="0"/>
    <xf numFmtId="0" fontId="5" fillId="0" borderId="0"/>
    <xf numFmtId="0" fontId="66" fillId="0" borderId="0"/>
    <xf numFmtId="167" fontId="34" fillId="0" borderId="0"/>
    <xf numFmtId="0"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6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xf numFmtId="0" fontId="5"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78" fontId="5"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66"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178" fontId="4" fillId="0" borderId="0"/>
    <xf numFmtId="178" fontId="4" fillId="0" borderId="0"/>
    <xf numFmtId="178" fontId="4" fillId="0" borderId="0"/>
    <xf numFmtId="178" fontId="4" fillId="0" borderId="0"/>
    <xf numFmtId="0" fontId="5"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66" fillId="0" borderId="0"/>
    <xf numFmtId="0" fontId="5" fillId="0" borderId="0"/>
    <xf numFmtId="0" fontId="66"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78" fontId="4" fillId="0" borderId="0"/>
    <xf numFmtId="178" fontId="4" fillId="0" borderId="0"/>
    <xf numFmtId="178" fontId="4"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78" fontId="5"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178" fontId="5" fillId="0" borderId="0"/>
    <xf numFmtId="0" fontId="5" fillId="0" borderId="0"/>
    <xf numFmtId="0"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7"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168"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67" fontId="5"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167" fontId="5"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67" fontId="5"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5" fillId="0" borderId="0"/>
    <xf numFmtId="0" fontId="5" fillId="0" borderId="0"/>
    <xf numFmtId="178" fontId="4" fillId="0" borderId="0"/>
    <xf numFmtId="178" fontId="4" fillId="0" borderId="0"/>
    <xf numFmtId="178" fontId="4" fillId="0" borderId="0"/>
    <xf numFmtId="178"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70" fillId="0" borderId="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167" fontId="5" fillId="0" borderId="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5" fillId="73" borderId="37" applyNumberFormat="0" applyFont="0" applyAlignment="0" applyProtection="0"/>
    <xf numFmtId="0" fontId="17" fillId="73" borderId="37" applyNumberFormat="0" applyFont="0" applyAlignment="0" applyProtection="0"/>
    <xf numFmtId="167" fontId="5" fillId="0" borderId="0"/>
    <xf numFmtId="0" fontId="17" fillId="73" borderId="37" applyNumberFormat="0" applyFont="0" applyAlignment="0" applyProtection="0"/>
    <xf numFmtId="0" fontId="17" fillId="73" borderId="37" applyNumberFormat="0" applyFont="0" applyAlignment="0" applyProtection="0"/>
    <xf numFmtId="0" fontId="5" fillId="73" borderId="37" applyNumberFormat="0" applyFont="0" applyAlignment="0" applyProtection="0"/>
    <xf numFmtId="0" fontId="5" fillId="73" borderId="37" applyNumberFormat="0" applyFont="0" applyAlignment="0" applyProtection="0"/>
    <xf numFmtId="0" fontId="17" fillId="73" borderId="37" applyNumberFormat="0" applyFont="0" applyAlignment="0" applyProtection="0"/>
    <xf numFmtId="0" fontId="5"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168" fontId="5" fillId="0" borderId="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5" fillId="73" borderId="37" applyNumberFormat="0" applyFont="0" applyAlignment="0" applyProtection="0"/>
    <xf numFmtId="0" fontId="5" fillId="0" borderId="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8" fillId="10" borderId="2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17" fillId="73" borderId="37" applyNumberFormat="0" applyFont="0" applyAlignment="0" applyProtection="0"/>
    <xf numFmtId="0" fontId="5" fillId="73" borderId="37" applyNumberFormat="0" applyFont="0" applyAlignment="0" applyProtection="0"/>
    <xf numFmtId="0" fontId="5" fillId="73" borderId="37" applyNumberFormat="0" applyFont="0" applyAlignment="0" applyProtection="0"/>
    <xf numFmtId="168" fontId="5" fillId="0" borderId="0"/>
    <xf numFmtId="0" fontId="5" fillId="73" borderId="37" applyNumberFormat="0" applyFont="0" applyAlignment="0" applyProtection="0"/>
    <xf numFmtId="167" fontId="5" fillId="0" borderId="0"/>
    <xf numFmtId="0" fontId="5" fillId="73" borderId="37" applyNumberFormat="0" applyFont="0" applyAlignment="0" applyProtection="0"/>
    <xf numFmtId="167" fontId="5" fillId="0" borderId="0"/>
    <xf numFmtId="0" fontId="5" fillId="73" borderId="37" applyNumberFormat="0" applyFont="0" applyAlignment="0" applyProtection="0"/>
    <xf numFmtId="0" fontId="5" fillId="73" borderId="37" applyNumberFormat="0" applyFont="0" applyAlignment="0" applyProtection="0"/>
    <xf numFmtId="168" fontId="5" fillId="0" borderId="0"/>
    <xf numFmtId="167" fontId="5" fillId="0" borderId="0"/>
    <xf numFmtId="0" fontId="5" fillId="73" borderId="37" applyNumberFormat="0" applyFont="0" applyAlignment="0" applyProtection="0"/>
    <xf numFmtId="167" fontId="5" fillId="0" borderId="0"/>
    <xf numFmtId="0" fontId="5" fillId="73" borderId="37" applyNumberFormat="0" applyFont="0" applyAlignment="0" applyProtection="0"/>
    <xf numFmtId="0" fontId="5" fillId="73" borderId="37" applyNumberFormat="0" applyFont="0" applyAlignment="0" applyProtection="0"/>
    <xf numFmtId="168" fontId="5" fillId="0" borderId="0"/>
    <xf numFmtId="0" fontId="5" fillId="73" borderId="37" applyNumberFormat="0" applyFont="0" applyAlignment="0" applyProtection="0"/>
    <xf numFmtId="167" fontId="5" fillId="0" borderId="0"/>
    <xf numFmtId="0" fontId="5" fillId="73" borderId="37" applyNumberFormat="0" applyFont="0" applyAlignment="0" applyProtection="0"/>
    <xf numFmtId="167" fontId="5" fillId="0" borderId="0"/>
    <xf numFmtId="0" fontId="5" fillId="73" borderId="37" applyNumberFormat="0" applyFont="0" applyAlignment="0" applyProtection="0"/>
    <xf numFmtId="0" fontId="5" fillId="73" borderId="37" applyNumberFormat="0" applyFont="0" applyAlignment="0" applyProtection="0"/>
    <xf numFmtId="168" fontId="5" fillId="0" borderId="0"/>
    <xf numFmtId="167" fontId="5" fillId="0" borderId="0"/>
    <xf numFmtId="167" fontId="5" fillId="0" borderId="0"/>
    <xf numFmtId="0" fontId="5" fillId="73" borderId="37" applyNumberFormat="0" applyFont="0" applyAlignment="0" applyProtection="0"/>
    <xf numFmtId="0" fontId="5" fillId="73" borderId="37" applyNumberFormat="0" applyFont="0" applyAlignment="0" applyProtection="0"/>
    <xf numFmtId="0" fontId="5" fillId="73" borderId="37" applyNumberFormat="0" applyFont="0" applyAlignment="0" applyProtection="0"/>
    <xf numFmtId="0" fontId="5" fillId="73" borderId="37" applyNumberFormat="0" applyFont="0" applyAlignment="0" applyProtection="0"/>
    <xf numFmtId="182" fontId="5" fillId="0" borderId="0" applyFont="0" applyFill="0" applyBorder="0" applyAlignment="0" applyProtection="0"/>
    <xf numFmtId="183" fontId="5" fillId="0" borderId="0" applyFont="0" applyFill="0" applyBorder="0" applyAlignment="0" applyProtection="0"/>
    <xf numFmtId="184" fontId="71" fillId="0" borderId="0">
      <alignment horizontal="left"/>
    </xf>
    <xf numFmtId="0" fontId="5" fillId="0" borderId="0"/>
    <xf numFmtId="0" fontId="5" fillId="0" borderId="0"/>
    <xf numFmtId="167" fontId="5" fillId="0" borderId="0"/>
    <xf numFmtId="3" fontId="5" fillId="74" borderId="2" applyFont="0">
      <alignment horizontal="right" vertical="center"/>
      <protection locked="0"/>
    </xf>
    <xf numFmtId="167" fontId="72" fillId="0" borderId="0"/>
    <xf numFmtId="0" fontId="72" fillId="0" borderId="0"/>
    <xf numFmtId="167" fontId="72" fillId="0" borderId="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167" fontId="75"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167" fontId="75"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168" fontId="75"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4" fillId="8" borderId="24"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0" fontId="73" fillId="63" borderId="38" applyNumberFormat="0" applyAlignment="0" applyProtection="0"/>
    <xf numFmtId="167" fontId="75" fillId="63" borderId="38" applyNumberFormat="0" applyAlignment="0" applyProtection="0"/>
    <xf numFmtId="168" fontId="75" fillId="63" borderId="38" applyNumberFormat="0" applyAlignment="0" applyProtection="0"/>
    <xf numFmtId="167" fontId="75" fillId="63" borderId="38" applyNumberFormat="0" applyAlignment="0" applyProtection="0"/>
    <xf numFmtId="167" fontId="75" fillId="63" borderId="38" applyNumberFormat="0" applyAlignment="0" applyProtection="0"/>
    <xf numFmtId="168" fontId="75" fillId="63" borderId="38" applyNumberFormat="0" applyAlignment="0" applyProtection="0"/>
    <xf numFmtId="167" fontId="75" fillId="63" borderId="38" applyNumberFormat="0" applyAlignment="0" applyProtection="0"/>
    <xf numFmtId="167" fontId="75" fillId="63" borderId="38" applyNumberFormat="0" applyAlignment="0" applyProtection="0"/>
    <xf numFmtId="168" fontId="75" fillId="63" borderId="38" applyNumberFormat="0" applyAlignment="0" applyProtection="0"/>
    <xf numFmtId="167" fontId="75" fillId="63" borderId="38" applyNumberFormat="0" applyAlignment="0" applyProtection="0"/>
    <xf numFmtId="167" fontId="75" fillId="63" borderId="38" applyNumberFormat="0" applyAlignment="0" applyProtection="0"/>
    <xf numFmtId="168" fontId="75" fillId="63" borderId="38" applyNumberFormat="0" applyAlignment="0" applyProtection="0"/>
    <xf numFmtId="167" fontId="75" fillId="63" borderId="38" applyNumberFormat="0" applyAlignment="0" applyProtection="0"/>
    <xf numFmtId="0" fontId="73" fillId="63" borderId="38" applyNumberFormat="0" applyAlignment="0" applyProtection="0"/>
    <xf numFmtId="0" fontId="15" fillId="0" borderId="0"/>
    <xf numFmtId="174" fontId="27" fillId="0" borderId="0" applyFont="0" applyFill="0" applyBorder="0" applyAlignment="0" applyProtection="0"/>
    <xf numFmtId="185"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27" fillId="0" borderId="0" applyFill="0" applyBorder="0" applyAlignment="0"/>
    <xf numFmtId="171" fontId="27" fillId="0" borderId="0" applyFill="0" applyBorder="0" applyAlignment="0"/>
    <xf numFmtId="170" fontId="27" fillId="0" borderId="0" applyFill="0" applyBorder="0" applyAlignment="0"/>
    <xf numFmtId="175" fontId="27" fillId="0" borderId="0" applyFill="0" applyBorder="0" applyAlignment="0"/>
    <xf numFmtId="171" fontId="27" fillId="0" borderId="0" applyFill="0" applyBorder="0" applyAlignment="0"/>
    <xf numFmtId="167" fontId="5" fillId="0" borderId="0"/>
    <xf numFmtId="0" fontId="5" fillId="0" borderId="0"/>
    <xf numFmtId="167" fontId="5" fillId="0" borderId="0"/>
    <xf numFmtId="186" fontId="55" fillId="0" borderId="2" applyNumberFormat="0">
      <alignment horizontal="center" vertical="top" wrapText="1"/>
    </xf>
    <xf numFmtId="0" fontId="77" fillId="0" borderId="0" applyNumberFormat="0" applyFill="0" applyBorder="0" applyAlignment="0" applyProtection="0"/>
    <xf numFmtId="3" fontId="5" fillId="69" borderId="2" applyFont="0">
      <alignment horizontal="right" vertical="center"/>
    </xf>
    <xf numFmtId="187" fontId="5" fillId="69" borderId="2" applyFont="0">
      <alignment horizontal="right" vertical="center"/>
    </xf>
    <xf numFmtId="0" fontId="78" fillId="0" borderId="0"/>
    <xf numFmtId="0" fontId="15" fillId="0" borderId="0"/>
    <xf numFmtId="0" fontId="79" fillId="0" borderId="0"/>
    <xf numFmtId="0" fontId="79" fillId="0" borderId="0"/>
    <xf numFmtId="167" fontId="15" fillId="0" borderId="0"/>
    <xf numFmtId="167" fontId="15"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49" fontId="36" fillId="0" borderId="0" applyFill="0" applyBorder="0" applyAlignment="0"/>
    <xf numFmtId="188" fontId="27" fillId="0" borderId="0" applyFill="0" applyBorder="0" applyAlignment="0"/>
    <xf numFmtId="189" fontId="27" fillId="0" borderId="0" applyFill="0" applyBorder="0" applyAlignment="0"/>
    <xf numFmtId="0" fontId="82" fillId="0" borderId="0">
      <alignment horizontal="center" vertical="top"/>
    </xf>
    <xf numFmtId="0" fontId="83" fillId="0" borderId="0" applyNumberFormat="0" applyFill="0" applyBorder="0" applyAlignment="0" applyProtection="0"/>
    <xf numFmtId="168" fontId="83" fillId="0" borderId="0" applyNumberFormat="0" applyFill="0" applyBorder="0" applyAlignment="0" applyProtection="0"/>
    <xf numFmtId="0"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3" fillId="0" borderId="0" applyNumberFormat="0" applyFill="0" applyBorder="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167" fontId="84"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167" fontId="84"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168" fontId="84"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7" fillId="0" borderId="28"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167" fontId="84" fillId="0" borderId="39" applyNumberFormat="0" applyFill="0" applyAlignment="0" applyProtection="0"/>
    <xf numFmtId="168" fontId="84" fillId="0" borderId="39" applyNumberFormat="0" applyFill="0" applyAlignment="0" applyProtection="0"/>
    <xf numFmtId="167" fontId="84" fillId="0" borderId="39" applyNumberFormat="0" applyFill="0" applyAlignment="0" applyProtection="0"/>
    <xf numFmtId="167" fontId="84" fillId="0" borderId="39" applyNumberFormat="0" applyFill="0" applyAlignment="0" applyProtection="0"/>
    <xf numFmtId="168" fontId="84" fillId="0" borderId="39" applyNumberFormat="0" applyFill="0" applyAlignment="0" applyProtection="0"/>
    <xf numFmtId="167" fontId="84" fillId="0" borderId="39" applyNumberFormat="0" applyFill="0" applyAlignment="0" applyProtection="0"/>
    <xf numFmtId="167" fontId="84" fillId="0" borderId="39" applyNumberFormat="0" applyFill="0" applyAlignment="0" applyProtection="0"/>
    <xf numFmtId="168" fontId="84" fillId="0" borderId="39" applyNumberFormat="0" applyFill="0" applyAlignment="0" applyProtection="0"/>
    <xf numFmtId="167" fontId="84" fillId="0" borderId="39" applyNumberFormat="0" applyFill="0" applyAlignment="0" applyProtection="0"/>
    <xf numFmtId="167" fontId="84" fillId="0" borderId="39" applyNumberFormat="0" applyFill="0" applyAlignment="0" applyProtection="0"/>
    <xf numFmtId="168" fontId="84" fillId="0" borderId="39" applyNumberFormat="0" applyFill="0" applyAlignment="0" applyProtection="0"/>
    <xf numFmtId="167" fontId="84" fillId="0" borderId="39" applyNumberFormat="0" applyFill="0" applyAlignment="0" applyProtection="0"/>
    <xf numFmtId="0" fontId="37" fillId="0" borderId="39" applyNumberFormat="0" applyFill="0" applyAlignment="0" applyProtection="0"/>
    <xf numFmtId="0" fontId="15" fillId="0" borderId="40"/>
    <xf numFmtId="184" fontId="71" fillId="0" borderId="0">
      <alignment horizontal="left"/>
    </xf>
    <xf numFmtId="0" fontId="5" fillId="0" borderId="0"/>
    <xf numFmtId="0" fontId="5" fillId="0" borderId="0"/>
    <xf numFmtId="167" fontId="5" fillId="0" borderId="0"/>
    <xf numFmtId="167" fontId="5" fillId="0" borderId="0">
      <alignment horizontal="center" textRotation="90"/>
    </xf>
    <xf numFmtId="0" fontId="5" fillId="0" borderId="0">
      <alignment horizontal="center" textRotation="90"/>
    </xf>
    <xf numFmtId="167" fontId="5" fillId="0" borderId="0">
      <alignment horizontal="center" textRotation="90"/>
    </xf>
    <xf numFmtId="190" fontId="16" fillId="0" borderId="0" applyFont="0" applyFill="0" applyBorder="0" applyAlignment="0" applyProtection="0"/>
    <xf numFmtId="191" fontId="5" fillId="0" borderId="0" applyFont="0" applyFill="0" applyBorder="0" applyAlignment="0" applyProtection="0"/>
    <xf numFmtId="0" fontId="85" fillId="0" borderId="0" applyNumberFormat="0" applyFill="0" applyBorder="0" applyAlignment="0" applyProtection="0"/>
    <xf numFmtId="0" fontId="14"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8" fontId="86" fillId="0" borderId="0" applyNumberFormat="0" applyFill="0" applyBorder="0" applyAlignment="0" applyProtection="0"/>
    <xf numFmtId="0" fontId="8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7" fontId="86" fillId="0" borderId="0" applyNumberFormat="0" applyFill="0" applyBorder="0" applyAlignment="0" applyProtection="0"/>
    <xf numFmtId="168"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8"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8"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8" fontId="86" fillId="0" borderId="0" applyNumberFormat="0" applyFill="0" applyBorder="0" applyAlignment="0" applyProtection="0"/>
    <xf numFmtId="167" fontId="86" fillId="0" borderId="0" applyNumberFormat="0" applyFill="0" applyBorder="0" applyAlignment="0" applyProtection="0"/>
    <xf numFmtId="0" fontId="85" fillId="0" borderId="0" applyNumberFormat="0" applyFill="0" applyBorder="0" applyAlignment="0" applyProtection="0"/>
    <xf numFmtId="1" fontId="87" fillId="0" borderId="0" applyFill="0" applyProtection="0">
      <alignment horizontal="right"/>
    </xf>
    <xf numFmtId="42" fontId="88" fillId="0" borderId="0" applyFont="0" applyFill="0" applyBorder="0" applyAlignment="0" applyProtection="0"/>
    <xf numFmtId="44" fontId="88" fillId="0" borderId="0" applyFont="0" applyFill="0" applyBorder="0" applyAlignment="0" applyProtection="0"/>
    <xf numFmtId="0" fontId="89" fillId="0" borderId="0"/>
    <xf numFmtId="0" fontId="90" fillId="0" borderId="0"/>
    <xf numFmtId="38" fontId="16" fillId="0" borderId="0" applyFont="0" applyFill="0" applyBorder="0" applyAlignment="0" applyProtection="0"/>
    <xf numFmtId="40" fontId="16" fillId="0" borderId="0" applyFont="0" applyFill="0" applyBorder="0" applyAlignment="0" applyProtection="0"/>
    <xf numFmtId="41" fontId="88" fillId="0" borderId="0" applyFont="0" applyFill="0" applyBorder="0" applyAlignment="0" applyProtection="0"/>
    <xf numFmtId="43" fontId="88" fillId="0" borderId="0" applyFont="0" applyFill="0" applyBorder="0" applyAlignment="0" applyProtection="0"/>
    <xf numFmtId="0" fontId="5" fillId="0" borderId="0"/>
  </cellStyleXfs>
  <cellXfs count="219">
    <xf numFmtId="0" fontId="0" fillId="0" borderId="0" xfId="0"/>
    <xf numFmtId="0" fontId="6" fillId="0" borderId="0" xfId="0" applyFont="1" applyAlignment="1">
      <alignment horizontal="left" vertical="top"/>
    </xf>
    <xf numFmtId="0" fontId="6" fillId="0" borderId="0" xfId="0" applyFont="1"/>
    <xf numFmtId="0" fontId="0" fillId="0" borderId="0" xfId="0" applyAlignment="1">
      <alignment wrapText="1"/>
    </xf>
    <xf numFmtId="0" fontId="6" fillId="0" borderId="2" xfId="0" applyFont="1" applyBorder="1"/>
    <xf numFmtId="0" fontId="9" fillId="0" borderId="0" xfId="8" applyFont="1"/>
    <xf numFmtId="0" fontId="6" fillId="0" borderId="0" xfId="0" applyFont="1" applyAlignment="1">
      <alignment wrapText="1"/>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12" fillId="0" borderId="2" xfId="0" applyFont="1" applyBorder="1" applyAlignment="1">
      <alignment vertical="center" wrapText="1"/>
    </xf>
    <xf numFmtId="0" fontId="12"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14" xfId="0" applyFont="1" applyBorder="1"/>
    <xf numFmtId="0" fontId="6" fillId="0" borderId="2" xfId="0" applyFont="1" applyBorder="1" applyAlignment="1">
      <alignment wrapText="1"/>
    </xf>
    <xf numFmtId="0" fontId="6" fillId="0" borderId="11" xfId="0" applyFont="1" applyBorder="1"/>
    <xf numFmtId="0" fontId="6" fillId="0" borderId="13" xfId="0" applyFont="1" applyBorder="1"/>
    <xf numFmtId="0" fontId="6" fillId="2" borderId="2" xfId="0" applyFont="1" applyFill="1" applyBorder="1"/>
    <xf numFmtId="0" fontId="91" fillId="0" borderId="0" xfId="0" applyFont="1"/>
    <xf numFmtId="0" fontId="6" fillId="0" borderId="0" xfId="0" applyFont="1" applyAlignment="1">
      <alignment horizontal="right"/>
    </xf>
    <xf numFmtId="0" fontId="7" fillId="0" borderId="0" xfId="0" applyFont="1" applyAlignment="1">
      <alignment horizontal="left" vertical="center"/>
    </xf>
    <xf numFmtId="0" fontId="12" fillId="0" borderId="2" xfId="0" applyFont="1" applyBorder="1" applyAlignment="1">
      <alignment horizontal="left" vertical="center" wrapText="1" indent="1"/>
    </xf>
    <xf numFmtId="0" fontId="12" fillId="0" borderId="2" xfId="0" applyFont="1" applyBorder="1" applyAlignment="1">
      <alignment horizontal="left" vertical="center" wrapText="1" indent="4"/>
    </xf>
    <xf numFmtId="0" fontId="7" fillId="0" borderId="0" xfId="0" applyFont="1" applyAlignment="1">
      <alignment vertical="center"/>
    </xf>
    <xf numFmtId="0" fontId="12" fillId="0" borderId="2" xfId="0" applyFont="1" applyBorder="1" applyAlignment="1">
      <alignment horizontal="center" vertical="top" wrapText="1"/>
    </xf>
    <xf numFmtId="0" fontId="12" fillId="0" borderId="2" xfId="0" applyFont="1" applyBorder="1" applyAlignment="1">
      <alignment horizontal="left" vertical="center" wrapText="1" indent="2"/>
    </xf>
    <xf numFmtId="0" fontId="93" fillId="0" borderId="2" xfId="0" applyFont="1" applyBorder="1" applyAlignment="1">
      <alignment horizontal="left" vertical="center" wrapText="1" indent="2"/>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15" xfId="0" applyFont="1" applyBorder="1"/>
    <xf numFmtId="0" fontId="6" fillId="0" borderId="2"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6" fillId="0" borderId="2" xfId="0" applyFont="1" applyBorder="1" applyAlignment="1">
      <alignment horizontal="left"/>
    </xf>
    <xf numFmtId="0" fontId="11" fillId="0" borderId="2" xfId="0" applyFont="1" applyBorder="1" applyAlignment="1">
      <alignment horizontal="left" indent="1"/>
    </xf>
    <xf numFmtId="0" fontId="6" fillId="0" borderId="2" xfId="0" applyFont="1" applyBorder="1" applyAlignment="1">
      <alignment horizontal="right"/>
    </xf>
    <xf numFmtId="0" fontId="94" fillId="0" borderId="10" xfId="0" applyFont="1" applyBorder="1" applyAlignment="1">
      <alignment horizontal="center" vertical="center" wrapText="1"/>
    </xf>
    <xf numFmtId="0" fontId="6" fillId="0" borderId="6" xfId="0" applyFont="1" applyBorder="1" applyAlignment="1">
      <alignment vertical="center"/>
    </xf>
    <xf numFmtId="0" fontId="6" fillId="0" borderId="44" xfId="0" applyFont="1" applyBorder="1"/>
    <xf numFmtId="0" fontId="12" fillId="0" borderId="17" xfId="0" applyFont="1" applyBorder="1" applyAlignment="1">
      <alignment vertical="center" wrapText="1"/>
    </xf>
    <xf numFmtId="0" fontId="6" fillId="0" borderId="45" xfId="0" applyFont="1" applyBorder="1"/>
    <xf numFmtId="0" fontId="6" fillId="0" borderId="17" xfId="0" applyFont="1" applyBorder="1"/>
    <xf numFmtId="0" fontId="6" fillId="0" borderId="47" xfId="0" applyFont="1" applyBorder="1"/>
    <xf numFmtId="0" fontId="6" fillId="0" borderId="12" xfId="0" applyFont="1" applyBorder="1"/>
    <xf numFmtId="0" fontId="6" fillId="0" borderId="16" xfId="0" applyFont="1" applyBorder="1"/>
    <xf numFmtId="0" fontId="6" fillId="0" borderId="45"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2" xfId="0" applyFont="1" applyBorder="1" applyAlignment="1">
      <alignment horizontal="center" wrapText="1"/>
    </xf>
    <xf numFmtId="0" fontId="6" fillId="0" borderId="4" xfId="0" applyFont="1" applyBorder="1" applyAlignment="1">
      <alignment horizontal="left" vertical="center"/>
    </xf>
    <xf numFmtId="0" fontId="6" fillId="0" borderId="45" xfId="0" applyFont="1" applyBorder="1" applyAlignment="1">
      <alignment horizontal="center" wrapText="1"/>
    </xf>
    <xf numFmtId="0" fontId="6" fillId="0" borderId="45" xfId="0" applyFont="1" applyBorder="1" applyAlignment="1">
      <alignment horizontal="center" vertical="center" wrapText="1"/>
    </xf>
    <xf numFmtId="0" fontId="9" fillId="0" borderId="14" xfId="8" applyFont="1" applyBorder="1"/>
    <xf numFmtId="0" fontId="9" fillId="0" borderId="16" xfId="8" applyFont="1" applyBorder="1"/>
    <xf numFmtId="0" fontId="6" fillId="0" borderId="17" xfId="0" applyFont="1" applyBorder="1" applyAlignment="1">
      <alignment horizontal="center"/>
    </xf>
    <xf numFmtId="0" fontId="6" fillId="0" borderId="18" xfId="0" applyFont="1" applyBorder="1"/>
    <xf numFmtId="0" fontId="6" fillId="0" borderId="11" xfId="0" applyFont="1" applyBorder="1" applyAlignment="1">
      <alignment horizontal="right"/>
    </xf>
    <xf numFmtId="0" fontId="6" fillId="0" borderId="14" xfId="0" applyFont="1" applyBorder="1" applyAlignment="1">
      <alignment horizontal="right" vertical="center"/>
    </xf>
    <xf numFmtId="0" fontId="6" fillId="0" borderId="16" xfId="0" applyFont="1" applyBorder="1" applyAlignment="1">
      <alignment horizontal="right" vertical="center"/>
    </xf>
    <xf numFmtId="0" fontId="7" fillId="0" borderId="17" xfId="0" applyFont="1" applyBorder="1" applyAlignment="1">
      <alignment horizontal="left"/>
    </xf>
    <xf numFmtId="0" fontId="13" fillId="0" borderId="11" xfId="0" applyFont="1" applyBorder="1" applyAlignment="1">
      <alignment horizontal="right" vertical="center"/>
    </xf>
    <xf numFmtId="0" fontId="12" fillId="0" borderId="12" xfId="0" applyFont="1" applyBorder="1" applyAlignment="1">
      <alignment horizontal="left" vertical="center"/>
    </xf>
    <xf numFmtId="0" fontId="13" fillId="0" borderId="14" xfId="0" applyFont="1" applyBorder="1" applyAlignment="1">
      <alignment horizontal="right" vertical="center" wrapText="1"/>
    </xf>
    <xf numFmtId="0" fontId="12" fillId="0" borderId="14" xfId="0" applyFont="1" applyBorder="1" applyAlignment="1">
      <alignment horizontal="right" vertical="center" wrapText="1"/>
    </xf>
    <xf numFmtId="0" fontId="12" fillId="0" borderId="16" xfId="0" applyFont="1" applyBorder="1" applyAlignment="1">
      <alignment horizontal="right" vertical="center" wrapText="1"/>
    </xf>
    <xf numFmtId="0" fontId="13" fillId="0" borderId="44"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14" xfId="0" applyFont="1" applyBorder="1" applyAlignment="1">
      <alignment vertical="center" wrapText="1"/>
    </xf>
    <xf numFmtId="0" fontId="94" fillId="0" borderId="10" xfId="0" applyFont="1" applyBorder="1" applyAlignment="1">
      <alignment horizontal="center"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95" fillId="0" borderId="0" xfId="0" applyFont="1"/>
    <xf numFmtId="0" fontId="10" fillId="0" borderId="2" xfId="12" applyFill="1" applyBorder="1" applyAlignment="1" applyProtection="1"/>
    <xf numFmtId="0" fontId="96" fillId="0" borderId="2" xfId="20955" applyFont="1" applyBorder="1" applyAlignment="1">
      <alignment horizontal="center" vertical="center"/>
    </xf>
    <xf numFmtId="0" fontId="97" fillId="0" borderId="2" xfId="12" applyFont="1" applyFill="1" applyBorder="1" applyAlignment="1" applyProtection="1"/>
    <xf numFmtId="0" fontId="97" fillId="0" borderId="2" xfId="12" applyFont="1" applyFill="1" applyBorder="1" applyAlignment="1" applyProtection="1">
      <alignment horizontal="left" vertical="center" wrapText="1"/>
    </xf>
    <xf numFmtId="0" fontId="7" fillId="35" borderId="19" xfId="0" applyFont="1" applyFill="1" applyBorder="1"/>
    <xf numFmtId="0" fontId="7" fillId="35" borderId="17" xfId="0" applyFont="1" applyFill="1" applyBorder="1"/>
    <xf numFmtId="0" fontId="6" fillId="0" borderId="14" xfId="0" applyFont="1" applyBorder="1" applyAlignment="1">
      <alignment horizontal="right" wrapText="1"/>
    </xf>
    <xf numFmtId="0" fontId="6" fillId="2" borderId="15" xfId="0" applyFont="1" applyFill="1" applyBorder="1" applyAlignment="1">
      <alignment horizontal="center" vertical="center" wrapText="1"/>
    </xf>
    <xf numFmtId="0" fontId="98" fillId="0" borderId="0" xfId="20955" applyFont="1" applyAlignment="1">
      <alignment horizontal="left" wrapText="1" indent="1"/>
    </xf>
    <xf numFmtId="0" fontId="12" fillId="0" borderId="2" xfId="0" applyFont="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2" xfId="0" applyFont="1" applyBorder="1" applyAlignment="1">
      <alignment horizontal="left" vertical="center" wrapText="1"/>
    </xf>
    <xf numFmtId="0" fontId="6" fillId="0" borderId="2" xfId="0" applyFont="1" applyBorder="1" applyAlignment="1">
      <alignment horizontal="left" vertical="center"/>
    </xf>
    <xf numFmtId="0" fontId="12" fillId="0" borderId="2" xfId="0" applyFont="1" applyBorder="1" applyAlignment="1">
      <alignment horizontal="left" vertical="center" wrapText="1" indent="3"/>
    </xf>
    <xf numFmtId="0" fontId="12" fillId="0" borderId="17" xfId="0" applyFont="1" applyBorder="1" applyAlignment="1">
      <alignment horizontal="left" vertical="center" wrapText="1" indent="3"/>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left" vertical="center" wrapText="1" indent="3"/>
    </xf>
    <xf numFmtId="0" fontId="12" fillId="0" borderId="2" xfId="0" applyFont="1" applyBorder="1" applyAlignment="1">
      <alignment horizontal="left" vertical="top" wrapText="1"/>
    </xf>
    <xf numFmtId="0" fontId="99" fillId="2" borderId="2" xfId="20955" applyFont="1" applyFill="1" applyBorder="1"/>
    <xf numFmtId="0" fontId="4" fillId="0" borderId="2" xfId="0" applyFont="1" applyBorder="1"/>
    <xf numFmtId="0" fontId="4" fillId="0" borderId="0" xfId="0" applyFont="1"/>
    <xf numFmtId="0" fontId="6" fillId="0" borderId="42" xfId="0" applyFont="1" applyBorder="1"/>
    <xf numFmtId="0" fontId="99" fillId="0" borderId="51" xfId="20955" applyFont="1" applyBorder="1"/>
    <xf numFmtId="0" fontId="99" fillId="0" borderId="4" xfId="20955" applyFont="1" applyBorder="1"/>
    <xf numFmtId="192" fontId="7" fillId="35" borderId="17" xfId="0" applyNumberFormat="1" applyFont="1" applyFill="1" applyBorder="1" applyAlignment="1">
      <alignment horizontal="center" vertical="center"/>
    </xf>
    <xf numFmtId="0" fontId="6" fillId="0" borderId="8" xfId="0" applyFont="1" applyBorder="1" applyAlignment="1" applyProtection="1">
      <alignment wrapText="1"/>
      <protection locked="0"/>
    </xf>
    <xf numFmtId="192" fontId="6" fillId="0" borderId="2" xfId="0" applyNumberFormat="1" applyFont="1" applyBorder="1" applyAlignment="1" applyProtection="1">
      <alignment horizontal="center" vertical="center"/>
      <protection locked="0"/>
    </xf>
    <xf numFmtId="192" fontId="6" fillId="0" borderId="2" xfId="0" applyNumberFormat="1" applyFont="1" applyBorder="1" applyProtection="1">
      <protection locked="0"/>
    </xf>
    <xf numFmtId="0" fontId="6" fillId="0" borderId="8" xfId="0" applyFont="1" applyBorder="1" applyAlignment="1" applyProtection="1">
      <alignment vertical="center" wrapText="1"/>
      <protection locked="0"/>
    </xf>
    <xf numFmtId="0" fontId="6" fillId="0" borderId="8" xfId="0" applyFont="1" applyBorder="1" applyProtection="1">
      <protection locked="0"/>
    </xf>
    <xf numFmtId="192" fontId="7" fillId="0" borderId="4" xfId="0" applyNumberFormat="1" applyFont="1" applyBorder="1" applyAlignment="1" applyProtection="1">
      <alignment horizontal="center" vertical="center" wrapText="1"/>
      <protection locked="0"/>
    </xf>
    <xf numFmtId="192" fontId="6" fillId="0" borderId="2" xfId="0" applyNumberFormat="1" applyFont="1" applyBorder="1" applyAlignment="1" applyProtection="1">
      <alignment horizontal="center"/>
      <protection locked="0"/>
    </xf>
    <xf numFmtId="192" fontId="6" fillId="0" borderId="4" xfId="0" applyNumberFormat="1" applyFont="1" applyBorder="1" applyAlignment="1" applyProtection="1">
      <alignment horizontal="center"/>
      <protection locked="0"/>
    </xf>
    <xf numFmtId="192" fontId="6" fillId="0" borderId="15" xfId="0" applyNumberFormat="1" applyFont="1" applyBorder="1" applyProtection="1">
      <protection locked="0"/>
    </xf>
    <xf numFmtId="192" fontId="6" fillId="0" borderId="17" xfId="0" applyNumberFormat="1" applyFont="1" applyBorder="1" applyProtection="1">
      <protection locked="0"/>
    </xf>
    <xf numFmtId="192" fontId="6" fillId="0" borderId="18" xfId="0" applyNumberFormat="1" applyFont="1" applyBorder="1" applyProtection="1">
      <protection locked="0"/>
    </xf>
    <xf numFmtId="192" fontId="6" fillId="35" borderId="17" xfId="0" applyNumberFormat="1" applyFont="1" applyFill="1" applyBorder="1"/>
    <xf numFmtId="192" fontId="6" fillId="35" borderId="18" xfId="0" applyNumberFormat="1" applyFont="1" applyFill="1" applyBorder="1"/>
    <xf numFmtId="192" fontId="13" fillId="35" borderId="2" xfId="0" applyNumberFormat="1" applyFont="1" applyFill="1" applyBorder="1" applyAlignment="1">
      <alignment vertical="center" wrapText="1"/>
    </xf>
    <xf numFmtId="192" fontId="13" fillId="35" borderId="15" xfId="0" applyNumberFormat="1" applyFont="1" applyFill="1" applyBorder="1" applyAlignment="1">
      <alignment vertical="center" wrapText="1"/>
    </xf>
    <xf numFmtId="192" fontId="13" fillId="35" borderId="2" xfId="0" applyNumberFormat="1" applyFont="1" applyFill="1" applyBorder="1" applyAlignment="1">
      <alignment horizontal="right" vertical="center" wrapText="1"/>
    </xf>
    <xf numFmtId="192" fontId="13" fillId="35" borderId="17" xfId="0" applyNumberFormat="1" applyFont="1" applyFill="1" applyBorder="1" applyAlignment="1">
      <alignment horizontal="right" vertical="center" wrapText="1"/>
    </xf>
    <xf numFmtId="192" fontId="13" fillId="35" borderId="18" xfId="0" applyNumberFormat="1" applyFont="1" applyFill="1" applyBorder="1" applyAlignment="1">
      <alignment horizontal="right" vertical="center" wrapText="1"/>
    </xf>
    <xf numFmtId="192" fontId="13" fillId="0" borderId="2" xfId="0" applyNumberFormat="1" applyFont="1" applyBorder="1" applyAlignment="1" applyProtection="1">
      <alignment vertical="center" wrapText="1"/>
      <protection locked="0"/>
    </xf>
    <xf numFmtId="192" fontId="13" fillId="0" borderId="15" xfId="0" applyNumberFormat="1" applyFont="1" applyBorder="1" applyAlignment="1" applyProtection="1">
      <alignment vertical="center" wrapText="1"/>
      <protection locked="0"/>
    </xf>
    <xf numFmtId="192" fontId="13" fillId="0" borderId="2" xfId="0" applyNumberFormat="1" applyFont="1" applyBorder="1" applyAlignment="1" applyProtection="1">
      <alignment horizontal="center" vertical="center" wrapText="1"/>
      <protection locked="0"/>
    </xf>
    <xf numFmtId="192" fontId="13" fillId="0" borderId="15" xfId="0" applyNumberFormat="1" applyFont="1" applyBorder="1" applyAlignment="1" applyProtection="1">
      <alignment horizontal="center" vertical="center" wrapText="1"/>
      <protection locked="0"/>
    </xf>
    <xf numFmtId="192" fontId="6" fillId="35" borderId="2" xfId="0" applyNumberFormat="1" applyFont="1" applyFill="1" applyBorder="1"/>
    <xf numFmtId="192" fontId="6" fillId="0" borderId="1" xfId="0" applyNumberFormat="1" applyFont="1" applyBorder="1" applyProtection="1">
      <protection locked="0"/>
    </xf>
    <xf numFmtId="192" fontId="6" fillId="0" borderId="50" xfId="0" applyNumberFormat="1" applyFont="1" applyBorder="1" applyProtection="1">
      <protection locked="0"/>
    </xf>
    <xf numFmtId="192" fontId="13" fillId="35" borderId="8" xfId="0" applyNumberFormat="1" applyFont="1" applyFill="1" applyBorder="1" applyAlignment="1">
      <alignment horizontal="right" vertical="center" wrapText="1"/>
    </xf>
    <xf numFmtId="192" fontId="13" fillId="35" borderId="17" xfId="0" applyNumberFormat="1" applyFont="1" applyFill="1" applyBorder="1" applyAlignment="1">
      <alignment vertical="center" wrapText="1"/>
    </xf>
    <xf numFmtId="192" fontId="13" fillId="35" borderId="18" xfId="0" applyNumberFormat="1" applyFont="1" applyFill="1" applyBorder="1" applyAlignment="1">
      <alignment vertical="center" wrapText="1"/>
    </xf>
    <xf numFmtId="192" fontId="12" fillId="0" borderId="8" xfId="0" applyNumberFormat="1" applyFont="1" applyBorder="1" applyAlignment="1" applyProtection="1">
      <alignment horizontal="center" vertical="center" wrapText="1"/>
      <protection locked="0"/>
    </xf>
    <xf numFmtId="192" fontId="12" fillId="0" borderId="2" xfId="0" applyNumberFormat="1" applyFont="1" applyBorder="1" applyAlignment="1" applyProtection="1">
      <alignment horizontal="center" vertical="center" wrapText="1"/>
      <protection locked="0"/>
    </xf>
    <xf numFmtId="192" fontId="12" fillId="0" borderId="15" xfId="0" applyNumberFormat="1" applyFont="1" applyBorder="1" applyAlignment="1" applyProtection="1">
      <alignment horizontal="center" vertical="center" wrapText="1"/>
      <protection locked="0"/>
    </xf>
    <xf numFmtId="192" fontId="6" fillId="35" borderId="2" xfId="0" applyNumberFormat="1" applyFont="1" applyFill="1" applyBorder="1" applyAlignment="1">
      <alignment horizontal="center" vertical="center"/>
    </xf>
    <xf numFmtId="192" fontId="6" fillId="35" borderId="2" xfId="0" applyNumberFormat="1" applyFont="1" applyFill="1" applyBorder="1" applyAlignment="1">
      <alignment horizontal="center" vertical="center" wrapText="1"/>
    </xf>
    <xf numFmtId="192" fontId="6" fillId="35" borderId="15" xfId="0" applyNumberFormat="1" applyFont="1" applyFill="1" applyBorder="1" applyAlignment="1">
      <alignment horizontal="center" vertical="center"/>
    </xf>
    <xf numFmtId="192"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192" fontId="6" fillId="0" borderId="0" xfId="0" applyNumberFormat="1" applyFont="1"/>
    <xf numFmtId="168" fontId="16" fillId="36" borderId="0" xfId="15"/>
    <xf numFmtId="168" fontId="16" fillId="36" borderId="46" xfId="15" applyBorder="1"/>
    <xf numFmtId="0" fontId="6" fillId="0" borderId="17" xfId="0" applyFont="1" applyBorder="1" applyAlignment="1">
      <alignment horizontal="right" wrapText="1"/>
    </xf>
    <xf numFmtId="192" fontId="6" fillId="35" borderId="17" xfId="0" applyNumberFormat="1" applyFont="1" applyFill="1" applyBorder="1" applyAlignment="1">
      <alignment horizontal="center" vertical="center"/>
    </xf>
    <xf numFmtId="192" fontId="6" fillId="35" borderId="18" xfId="0" applyNumberFormat="1" applyFont="1" applyFill="1" applyBorder="1" applyAlignment="1">
      <alignment horizontal="center" vertical="center"/>
    </xf>
    <xf numFmtId="0" fontId="101" fillId="0" borderId="0" xfId="0" applyFont="1"/>
    <xf numFmtId="49" fontId="101" fillId="0" borderId="2" xfId="0" applyNumberFormat="1" applyFont="1" applyBorder="1" applyAlignment="1">
      <alignment horizontal="right" vertical="center"/>
    </xf>
    <xf numFmtId="49" fontId="101" fillId="0" borderId="0" xfId="0" applyNumberFormat="1" applyFont="1" applyAlignment="1">
      <alignment horizontal="right" vertical="center"/>
    </xf>
    <xf numFmtId="0" fontId="101" fillId="0" borderId="0" xfId="0" applyFont="1" applyAlignment="1">
      <alignment vertical="center" wrapText="1"/>
    </xf>
    <xf numFmtId="0" fontId="101" fillId="0" borderId="0" xfId="0" applyFont="1" applyAlignment="1">
      <alignment horizontal="left" vertical="center" wrapText="1"/>
    </xf>
    <xf numFmtId="0" fontId="6" fillId="0" borderId="14" xfId="0" applyFont="1" applyBorder="1" applyAlignment="1">
      <alignment horizontal="center"/>
    </xf>
    <xf numFmtId="0" fontId="7" fillId="0" borderId="0" xfId="0" applyFont="1" applyAlignment="1">
      <alignment horizontal="center" wrapText="1"/>
    </xf>
    <xf numFmtId="192" fontId="6" fillId="0" borderId="2" xfId="0" applyNumberFormat="1" applyFont="1" applyBorder="1" applyAlignment="1" applyProtection="1">
      <alignment horizontal="center" vertical="center" wrapText="1"/>
      <protection locked="0"/>
    </xf>
    <xf numFmtId="192" fontId="6" fillId="0" borderId="4" xfId="0" applyNumberFormat="1" applyFont="1" applyBorder="1" applyAlignment="1" applyProtection="1">
      <alignment horizontal="center" vertical="center" wrapText="1"/>
      <protection locked="0"/>
    </xf>
    <xf numFmtId="192" fontId="6" fillId="0" borderId="2" xfId="0" applyNumberFormat="1" applyFont="1" applyBorder="1" applyAlignment="1" applyProtection="1">
      <alignment wrapText="1"/>
      <protection locked="0"/>
    </xf>
    <xf numFmtId="192" fontId="6" fillId="0" borderId="4" xfId="0" applyNumberFormat="1" applyFont="1" applyBorder="1" applyAlignment="1" applyProtection="1">
      <alignment horizontal="left" vertical="center" wrapText="1"/>
      <protection locked="0"/>
    </xf>
    <xf numFmtId="192" fontId="6" fillId="0" borderId="17" xfId="0" applyNumberFormat="1" applyFont="1" applyBorder="1"/>
    <xf numFmtId="14" fontId="9" fillId="0" borderId="0" xfId="8" applyNumberFormat="1" applyFont="1" applyAlignment="1">
      <alignment horizontal="left"/>
    </xf>
    <xf numFmtId="0" fontId="6" fillId="0" borderId="14" xfId="0" applyFont="1" applyBorder="1" applyAlignment="1" applyProtection="1">
      <alignment horizontal="center"/>
      <protection locked="0"/>
    </xf>
    <xf numFmtId="0" fontId="7" fillId="0" borderId="16" xfId="0" applyFont="1" applyBorder="1" applyAlignment="1">
      <alignment horizontal="center"/>
    </xf>
    <xf numFmtId="192" fontId="6" fillId="76" borderId="2" xfId="0" applyNumberFormat="1" applyFont="1" applyFill="1" applyBorder="1" applyAlignment="1" applyProtection="1">
      <alignment wrapText="1"/>
      <protection locked="0"/>
    </xf>
    <xf numFmtId="192" fontId="6" fillId="76" borderId="4" xfId="0" applyNumberFormat="1" applyFont="1" applyFill="1" applyBorder="1" applyProtection="1">
      <protection locked="0"/>
    </xf>
    <xf numFmtId="0" fontId="3" fillId="0" borderId="2" xfId="0" applyFont="1" applyBorder="1"/>
    <xf numFmtId="192" fontId="13" fillId="0" borderId="2" xfId="0" applyNumberFormat="1" applyFont="1" applyBorder="1" applyAlignment="1" applyProtection="1">
      <alignment horizontal="right" vertical="center" wrapText="1"/>
      <protection locked="0"/>
    </xf>
    <xf numFmtId="192" fontId="12" fillId="0" borderId="8" xfId="0" applyNumberFormat="1" applyFont="1" applyBorder="1" applyAlignment="1" applyProtection="1">
      <alignment horizontal="right" vertical="center" wrapText="1"/>
      <protection locked="0"/>
    </xf>
    <xf numFmtId="4" fontId="13" fillId="0" borderId="15" xfId="0" applyNumberFormat="1" applyFont="1" applyBorder="1" applyAlignment="1" applyProtection="1">
      <alignment vertical="center" wrapText="1"/>
      <protection locked="0"/>
    </xf>
    <xf numFmtId="4" fontId="13" fillId="0" borderId="15" xfId="0" applyNumberFormat="1" applyFont="1" applyBorder="1" applyAlignment="1" applyProtection="1">
      <alignment horizontal="right" vertical="center" wrapText="1"/>
      <protection locked="0"/>
    </xf>
    <xf numFmtId="4" fontId="13" fillId="35" borderId="15" xfId="0" applyNumberFormat="1" applyFont="1" applyFill="1" applyBorder="1" applyAlignment="1">
      <alignment vertical="center" wrapText="1"/>
    </xf>
    <xf numFmtId="4" fontId="13" fillId="35" borderId="15" xfId="0" applyNumberFormat="1" applyFont="1" applyFill="1" applyBorder="1" applyAlignment="1">
      <alignment horizontal="right" vertical="center" wrapText="1"/>
    </xf>
    <xf numFmtId="4" fontId="0" fillId="0" borderId="0" xfId="0" applyNumberFormat="1"/>
    <xf numFmtId="4" fontId="6" fillId="0" borderId="0" xfId="0" applyNumberFormat="1" applyFont="1"/>
    <xf numFmtId="0" fontId="2" fillId="0" borderId="0" xfId="0" applyFont="1"/>
    <xf numFmtId="192" fontId="6" fillId="0" borderId="4" xfId="0" applyNumberFormat="1" applyFont="1" applyBorder="1" applyAlignment="1" applyProtection="1">
      <alignment horizontal="center" vertical="center"/>
      <protection locked="0"/>
    </xf>
    <xf numFmtId="192" fontId="6" fillId="2" borderId="4" xfId="0" applyNumberFormat="1" applyFont="1" applyFill="1" applyBorder="1" applyAlignment="1" applyProtection="1">
      <alignment horizontal="center" vertical="center"/>
      <protection locked="0"/>
    </xf>
    <xf numFmtId="0" fontId="103" fillId="0" borderId="2" xfId="0" applyFont="1" applyBorder="1" applyAlignment="1">
      <alignment horizontal="center" vertical="center"/>
    </xf>
    <xf numFmtId="0" fontId="1" fillId="0" borderId="0" xfId="0" applyFont="1"/>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9" xfId="0" applyFont="1" applyBorder="1" applyAlignment="1">
      <alignment horizontal="center"/>
    </xf>
    <xf numFmtId="0" fontId="6" fillId="0" borderId="52" xfId="0" applyFont="1" applyBorder="1" applyAlignment="1">
      <alignment horizontal="center"/>
    </xf>
    <xf numFmtId="0" fontId="6" fillId="0" borderId="42"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9" fillId="0" borderId="3" xfId="8" applyFont="1" applyBorder="1" applyAlignment="1">
      <alignment horizontal="center"/>
    </xf>
    <xf numFmtId="0" fontId="9" fillId="0" borderId="42" xfId="8" applyFont="1" applyBorder="1" applyAlignment="1">
      <alignment horizontal="center"/>
    </xf>
    <xf numFmtId="192" fontId="6" fillId="3" borderId="9" xfId="0" applyNumberFormat="1" applyFont="1" applyFill="1" applyBorder="1" applyAlignment="1">
      <alignment horizontal="center"/>
    </xf>
    <xf numFmtId="192" fontId="6" fillId="3" borderId="21" xfId="0" applyNumberFormat="1" applyFont="1" applyFill="1" applyBorder="1" applyAlignment="1">
      <alignment horizontal="center"/>
    </xf>
    <xf numFmtId="192" fontId="6" fillId="3" borderId="43" xfId="0" applyNumberFormat="1" applyFont="1" applyFill="1" applyBorder="1" applyAlignment="1">
      <alignment horizontal="center"/>
    </xf>
    <xf numFmtId="192" fontId="6" fillId="3" borderId="46" xfId="0" applyNumberFormat="1" applyFont="1" applyFill="1" applyBorder="1" applyAlignment="1">
      <alignment horizontal="center"/>
    </xf>
    <xf numFmtId="192" fontId="6" fillId="3" borderId="41" xfId="0" applyNumberFormat="1" applyFont="1" applyFill="1" applyBorder="1" applyAlignment="1">
      <alignment horizontal="center"/>
    </xf>
    <xf numFmtId="192" fontId="6" fillId="3" borderId="48" xfId="0" applyNumberFormat="1" applyFont="1" applyFill="1" applyBorder="1" applyAlignment="1">
      <alignment horizontal="center"/>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101" fillId="0" borderId="6" xfId="0" applyFont="1" applyBorder="1" applyAlignment="1">
      <alignment horizontal="left" vertical="center" wrapText="1"/>
    </xf>
    <xf numFmtId="0" fontId="101" fillId="0" borderId="8" xfId="0" applyFont="1" applyBorder="1" applyAlignment="1">
      <alignment horizontal="left" vertical="center" wrapText="1"/>
    </xf>
    <xf numFmtId="0" fontId="100" fillId="75" borderId="2" xfId="0" applyFont="1" applyFill="1" applyBorder="1" applyAlignment="1">
      <alignment horizontal="center" vertical="center" wrapText="1"/>
    </xf>
    <xf numFmtId="0" fontId="102" fillId="0" borderId="6" xfId="0" applyFont="1" applyBorder="1" applyAlignment="1">
      <alignment horizontal="left"/>
    </xf>
    <xf numFmtId="0" fontId="102" fillId="0" borderId="8" xfId="0" applyFont="1" applyBorder="1" applyAlignment="1">
      <alignment horizontal="left"/>
    </xf>
    <xf numFmtId="0" fontId="101" fillId="0" borderId="6" xfId="0" applyFont="1" applyBorder="1" applyAlignment="1">
      <alignment horizontal="left" vertical="center" wrapText="1" indent="1"/>
    </xf>
    <xf numFmtId="0" fontId="101" fillId="0" borderId="8" xfId="0" applyFont="1" applyBorder="1" applyAlignment="1">
      <alignment horizontal="left" vertical="center" wrapText="1" indent="1"/>
    </xf>
    <xf numFmtId="0" fontId="100" fillId="75" borderId="56" xfId="0" applyFont="1" applyFill="1" applyBorder="1" applyAlignment="1">
      <alignment horizontal="center" vertical="center" wrapText="1"/>
    </xf>
    <xf numFmtId="0" fontId="100" fillId="75" borderId="0" xfId="0" applyFont="1" applyFill="1" applyAlignment="1">
      <alignment horizontal="center" vertical="center" wrapText="1"/>
    </xf>
    <xf numFmtId="0" fontId="100" fillId="75" borderId="57" xfId="0" applyFont="1" applyFill="1" applyBorder="1" applyAlignment="1">
      <alignment horizontal="center" vertical="center" wrapText="1"/>
    </xf>
    <xf numFmtId="0" fontId="100" fillId="0" borderId="53" xfId="0" applyFont="1" applyBorder="1" applyAlignment="1">
      <alignment horizontal="center" vertical="center"/>
    </xf>
    <xf numFmtId="0" fontId="100" fillId="0" borderId="54" xfId="0" applyFont="1" applyBorder="1" applyAlignment="1">
      <alignment horizontal="center" vertical="center"/>
    </xf>
    <xf numFmtId="0" fontId="100" fillId="0" borderId="55" xfId="0" applyFont="1" applyBorder="1" applyAlignment="1">
      <alignment horizontal="center" vertical="center"/>
    </xf>
    <xf numFmtId="0" fontId="101" fillId="0" borderId="2" xfId="0" applyFont="1" applyBorder="1" applyAlignment="1">
      <alignment horizontal="left" vertical="center" wrapText="1"/>
    </xf>
    <xf numFmtId="4" fontId="104" fillId="0" borderId="15" xfId="0" applyNumberFormat="1" applyFont="1" applyBorder="1" applyAlignment="1" applyProtection="1">
      <alignment vertical="center" wrapText="1"/>
      <protection locked="0"/>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4" sqref="B14"/>
    </sheetView>
  </sheetViews>
  <sheetFormatPr defaultRowHeight="14.4"/>
  <cols>
    <col min="1" max="1" width="9.77734375" style="98" bestFit="1" customWidth="1"/>
    <col min="2" max="2" width="128.77734375" bestFit="1" customWidth="1"/>
    <col min="3" max="3" width="39.44140625" customWidth="1"/>
  </cols>
  <sheetData>
    <row r="1" spans="1:3">
      <c r="A1" s="96" t="s">
        <v>114</v>
      </c>
      <c r="B1" s="77" t="s">
        <v>90</v>
      </c>
      <c r="C1" s="75"/>
    </row>
    <row r="2" spans="1:3">
      <c r="A2" s="97">
        <v>20</v>
      </c>
      <c r="B2" s="76" t="s">
        <v>92</v>
      </c>
    </row>
    <row r="3" spans="1:3">
      <c r="A3" s="97">
        <v>21</v>
      </c>
      <c r="B3" s="76" t="s">
        <v>60</v>
      </c>
    </row>
    <row r="4" spans="1:3">
      <c r="A4" s="97">
        <v>22</v>
      </c>
      <c r="B4" s="79" t="s">
        <v>102</v>
      </c>
    </row>
    <row r="5" spans="1:3">
      <c r="A5" s="97">
        <v>23</v>
      </c>
      <c r="B5" s="79" t="s">
        <v>85</v>
      </c>
    </row>
    <row r="6" spans="1:3">
      <c r="A6" s="97">
        <v>24</v>
      </c>
      <c r="B6" s="76" t="s">
        <v>100</v>
      </c>
    </row>
    <row r="7" spans="1:3">
      <c r="A7" s="97">
        <v>25</v>
      </c>
      <c r="B7" s="78" t="s">
        <v>86</v>
      </c>
    </row>
    <row r="8" spans="1:3">
      <c r="A8" s="97">
        <v>26</v>
      </c>
      <c r="B8" s="78" t="s">
        <v>88</v>
      </c>
    </row>
    <row r="9" spans="1:3">
      <c r="A9" s="97">
        <v>27</v>
      </c>
      <c r="B9" s="78" t="s">
        <v>87</v>
      </c>
    </row>
    <row r="10" spans="1:3">
      <c r="C10" s="75"/>
    </row>
    <row r="11" spans="1:3" ht="43.2">
      <c r="B11" s="84" t="s">
        <v>128</v>
      </c>
      <c r="C11" s="75"/>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topLeftCell="A22" zoomScale="145" zoomScaleNormal="145" workbookViewId="0">
      <selection activeCell="B30" sqref="B30:C30"/>
    </sheetView>
  </sheetViews>
  <sheetFormatPr defaultColWidth="43.5546875" defaultRowHeight="12"/>
  <cols>
    <col min="1" max="1" width="5.21875" style="147" customWidth="1"/>
    <col min="2" max="2" width="73.77734375" style="148" customWidth="1"/>
    <col min="3" max="3" width="131.44140625" style="149" customWidth="1"/>
    <col min="4" max="5" width="10.21875" style="145" customWidth="1"/>
    <col min="6" max="16384" width="43.5546875" style="145"/>
  </cols>
  <sheetData>
    <row r="1" spans="1:3" ht="13.2" thickTop="1" thickBot="1">
      <c r="A1" s="214" t="s">
        <v>130</v>
      </c>
      <c r="B1" s="215"/>
      <c r="C1" s="216"/>
    </row>
    <row r="2" spans="1:3" ht="26.25" customHeight="1">
      <c r="A2" s="146"/>
      <c r="B2" s="217" t="s">
        <v>131</v>
      </c>
      <c r="C2" s="217"/>
    </row>
    <row r="3" spans="1:3">
      <c r="A3" s="211" t="s">
        <v>132</v>
      </c>
      <c r="B3" s="212"/>
      <c r="C3" s="213"/>
    </row>
    <row r="4" spans="1:3">
      <c r="A4" s="146"/>
      <c r="B4" s="204" t="s">
        <v>133</v>
      </c>
      <c r="C4" s="205" t="s">
        <v>133</v>
      </c>
    </row>
    <row r="5" spans="1:3">
      <c r="A5" s="146"/>
      <c r="B5" s="204" t="s">
        <v>134</v>
      </c>
      <c r="C5" s="205" t="s">
        <v>134</v>
      </c>
    </row>
    <row r="6" spans="1:3">
      <c r="A6" s="146"/>
      <c r="B6" s="204" t="s">
        <v>135</v>
      </c>
      <c r="C6" s="205" t="s">
        <v>135</v>
      </c>
    </row>
    <row r="7" spans="1:3">
      <c r="A7" s="146"/>
      <c r="B7" s="204" t="s">
        <v>163</v>
      </c>
      <c r="C7" s="205" t="s">
        <v>136</v>
      </c>
    </row>
    <row r="8" spans="1:3">
      <c r="A8" s="211" t="s">
        <v>137</v>
      </c>
      <c r="B8" s="212"/>
      <c r="C8" s="213"/>
    </row>
    <row r="9" spans="1:3">
      <c r="A9" s="146"/>
      <c r="B9" s="204" t="s">
        <v>138</v>
      </c>
      <c r="C9" s="205" t="s">
        <v>138</v>
      </c>
    </row>
    <row r="10" spans="1:3">
      <c r="A10" s="146"/>
      <c r="B10" s="204" t="s">
        <v>139</v>
      </c>
      <c r="C10" s="205" t="s">
        <v>139</v>
      </c>
    </row>
    <row r="11" spans="1:3">
      <c r="A11" s="146"/>
      <c r="B11" s="204" t="s">
        <v>140</v>
      </c>
      <c r="C11" s="205" t="s">
        <v>140</v>
      </c>
    </row>
    <row r="12" spans="1:3">
      <c r="A12" s="146"/>
      <c r="B12" s="204" t="s">
        <v>141</v>
      </c>
      <c r="C12" s="205" t="s">
        <v>141</v>
      </c>
    </row>
    <row r="13" spans="1:3" ht="11.25" customHeight="1">
      <c r="A13" s="206" t="s">
        <v>142</v>
      </c>
      <c r="B13" s="206"/>
      <c r="C13" s="206"/>
    </row>
    <row r="14" spans="1:3">
      <c r="A14" s="146"/>
      <c r="B14" s="204" t="s">
        <v>143</v>
      </c>
      <c r="C14" s="205"/>
    </row>
    <row r="15" spans="1:3">
      <c r="A15" s="146"/>
      <c r="B15" s="209" t="s">
        <v>144</v>
      </c>
      <c r="C15" s="210"/>
    </row>
    <row r="16" spans="1:3">
      <c r="A16" s="146"/>
      <c r="B16" s="209" t="s">
        <v>145</v>
      </c>
      <c r="C16" s="210"/>
    </row>
    <row r="17" spans="1:3">
      <c r="A17" s="146"/>
      <c r="B17" s="209" t="s">
        <v>146</v>
      </c>
      <c r="C17" s="210"/>
    </row>
    <row r="18" spans="1:3">
      <c r="A18" s="146"/>
      <c r="B18" s="204" t="s">
        <v>147</v>
      </c>
      <c r="C18" s="205"/>
    </row>
    <row r="19" spans="1:3">
      <c r="A19" s="146"/>
      <c r="B19" s="204" t="s">
        <v>148</v>
      </c>
      <c r="C19" s="205"/>
    </row>
    <row r="20" spans="1:3">
      <c r="A20" s="146"/>
      <c r="B20" s="204" t="s">
        <v>149</v>
      </c>
      <c r="C20" s="205"/>
    </row>
    <row r="21" spans="1:3" ht="11.25" customHeight="1">
      <c r="A21" s="206" t="s">
        <v>150</v>
      </c>
      <c r="B21" s="206"/>
      <c r="C21" s="206"/>
    </row>
    <row r="22" spans="1:3" ht="33.75" customHeight="1">
      <c r="A22" s="146"/>
      <c r="B22" s="204" t="s">
        <v>151</v>
      </c>
      <c r="C22" s="205"/>
    </row>
    <row r="23" spans="1:3" ht="14.25" customHeight="1">
      <c r="A23" s="146"/>
      <c r="B23" s="204" t="s">
        <v>152</v>
      </c>
      <c r="C23" s="205"/>
    </row>
    <row r="24" spans="1:3">
      <c r="A24" s="206" t="s">
        <v>153</v>
      </c>
      <c r="B24" s="206"/>
      <c r="C24" s="206"/>
    </row>
    <row r="25" spans="1:3">
      <c r="A25" s="146"/>
      <c r="B25" s="204" t="s">
        <v>154</v>
      </c>
      <c r="C25" s="205"/>
    </row>
    <row r="26" spans="1:3">
      <c r="A26" s="146"/>
      <c r="B26" s="204" t="s">
        <v>155</v>
      </c>
      <c r="C26" s="205"/>
    </row>
    <row r="27" spans="1:3">
      <c r="A27" s="146"/>
      <c r="B27" s="204" t="s">
        <v>156</v>
      </c>
      <c r="C27" s="205"/>
    </row>
    <row r="28" spans="1:3" ht="11.25" customHeight="1">
      <c r="A28" s="206" t="s">
        <v>157</v>
      </c>
      <c r="B28" s="206"/>
      <c r="C28" s="206"/>
    </row>
    <row r="29" spans="1:3">
      <c r="A29" s="146"/>
      <c r="B29" s="204" t="s">
        <v>158</v>
      </c>
      <c r="C29" s="205"/>
    </row>
    <row r="30" spans="1:3" ht="21.75" customHeight="1">
      <c r="A30" s="146"/>
      <c r="B30" s="204" t="s">
        <v>159</v>
      </c>
      <c r="C30" s="205"/>
    </row>
    <row r="31" spans="1:3">
      <c r="A31" s="206" t="s">
        <v>160</v>
      </c>
      <c r="B31" s="206"/>
      <c r="C31" s="206"/>
    </row>
    <row r="32" spans="1:3">
      <c r="A32" s="146"/>
      <c r="B32" s="204" t="s">
        <v>161</v>
      </c>
      <c r="C32" s="205"/>
    </row>
    <row r="33" spans="1:3" ht="12.6">
      <c r="A33" s="146"/>
      <c r="B33" s="207" t="s">
        <v>162</v>
      </c>
      <c r="C33" s="208"/>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F44"/>
  <sheetViews>
    <sheetView zoomScale="70" zoomScaleNormal="70" workbookViewId="0">
      <pane xSplit="1" ySplit="4" topLeftCell="B24" activePane="bottomRight" state="frozen"/>
      <selection activeCell="L18" sqref="L18"/>
      <selection pane="topRight" activeCell="L18" sqref="L18"/>
      <selection pane="bottomLeft" activeCell="L18" sqref="L18"/>
      <selection pane="bottomRight" activeCell="E37" sqref="E37:E38"/>
    </sheetView>
  </sheetViews>
  <sheetFormatPr defaultRowHeight="14.4"/>
  <cols>
    <col min="1" max="1" width="10.5546875" style="2" bestFit="1" customWidth="1"/>
    <col min="2" max="2" width="89.109375" style="2" customWidth="1"/>
    <col min="3" max="3" width="47.88671875" style="2" customWidth="1"/>
    <col min="4" max="4" width="50.88671875" style="2" customWidth="1"/>
    <col min="5" max="5" width="95.88671875" style="2" customWidth="1"/>
  </cols>
  <sheetData>
    <row r="1" spans="1:6">
      <c r="A1" s="5" t="s">
        <v>26</v>
      </c>
      <c r="B1" s="2" t="s">
        <v>198</v>
      </c>
    </row>
    <row r="2" spans="1:6" s="5" customFormat="1" ht="15.75" customHeight="1">
      <c r="A2" s="5" t="s">
        <v>27</v>
      </c>
      <c r="B2" s="157">
        <v>45291</v>
      </c>
    </row>
    <row r="3" spans="1:6">
      <c r="C3" s="35"/>
      <c r="D3" s="35"/>
      <c r="E3" s="14"/>
    </row>
    <row r="4" spans="1:6" ht="28.2" thickBot="1">
      <c r="A4" s="101" t="s">
        <v>115</v>
      </c>
      <c r="B4" s="151" t="s">
        <v>91</v>
      </c>
      <c r="C4" s="35"/>
      <c r="D4" s="35"/>
      <c r="E4" s="14"/>
    </row>
    <row r="5" spans="1:6">
      <c r="A5" s="17"/>
      <c r="B5" s="49" t="s">
        <v>0</v>
      </c>
      <c r="C5" s="54" t="s">
        <v>1</v>
      </c>
      <c r="D5" s="55" t="s">
        <v>2</v>
      </c>
      <c r="E5" s="49" t="s">
        <v>3</v>
      </c>
    </row>
    <row r="6" spans="1:6" ht="16.95" customHeight="1">
      <c r="A6" s="180"/>
      <c r="B6" s="176" t="s">
        <v>48</v>
      </c>
      <c r="C6" s="176" t="s">
        <v>47</v>
      </c>
      <c r="D6" s="176" t="s">
        <v>96</v>
      </c>
      <c r="E6" s="176" t="s">
        <v>44</v>
      </c>
    </row>
    <row r="7" spans="1:6" ht="14.55" customHeight="1">
      <c r="A7" s="181"/>
      <c r="B7" s="177"/>
      <c r="C7" s="177"/>
      <c r="D7" s="177"/>
      <c r="E7" s="177"/>
    </row>
    <row r="8" spans="1:6" ht="26.4" customHeight="1">
      <c r="A8" s="182"/>
      <c r="B8" s="178"/>
      <c r="C8" s="178"/>
      <c r="D8" s="178"/>
      <c r="E8" s="178"/>
    </row>
    <row r="9" spans="1:6" ht="55.2">
      <c r="A9" s="158">
        <v>1</v>
      </c>
      <c r="B9" s="103" t="s">
        <v>174</v>
      </c>
      <c r="C9" s="104">
        <v>273068000</v>
      </c>
      <c r="D9" s="104">
        <v>91228953.689999998</v>
      </c>
      <c r="E9" s="154" t="s">
        <v>184</v>
      </c>
    </row>
    <row r="10" spans="1:6" ht="55.2">
      <c r="A10" s="158">
        <v>2</v>
      </c>
      <c r="B10" s="106" t="s">
        <v>164</v>
      </c>
      <c r="C10" s="104">
        <v>47938000</v>
      </c>
      <c r="D10" s="104">
        <v>229777223</v>
      </c>
      <c r="E10" s="154" t="s">
        <v>185</v>
      </c>
    </row>
    <row r="11" spans="1:6" ht="69">
      <c r="A11" s="158">
        <v>3</v>
      </c>
      <c r="B11" s="103" t="s">
        <v>165</v>
      </c>
      <c r="C11" s="104">
        <v>1688000</v>
      </c>
      <c r="D11" s="104">
        <v>1821169.21</v>
      </c>
      <c r="E11" s="154" t="s">
        <v>199</v>
      </c>
      <c r="F11" s="3"/>
    </row>
    <row r="12" spans="1:6" ht="41.4">
      <c r="A12" s="158">
        <v>4</v>
      </c>
      <c r="B12" s="103" t="s">
        <v>166</v>
      </c>
      <c r="C12" s="104">
        <v>1981571000</v>
      </c>
      <c r="D12" s="104">
        <v>1981570981</v>
      </c>
      <c r="E12" s="154" t="s">
        <v>186</v>
      </c>
    </row>
    <row r="13" spans="1:6" ht="41.4">
      <c r="A13" s="158">
        <v>5</v>
      </c>
      <c r="B13" s="107" t="s">
        <v>167</v>
      </c>
      <c r="C13" s="104">
        <v>48889000</v>
      </c>
      <c r="D13" s="104">
        <v>48888517.93</v>
      </c>
      <c r="E13" s="154" t="s">
        <v>187</v>
      </c>
    </row>
    <row r="14" spans="1:6">
      <c r="A14" s="158">
        <v>6</v>
      </c>
      <c r="B14" s="107" t="s">
        <v>168</v>
      </c>
      <c r="C14" s="104">
        <v>2161000</v>
      </c>
      <c r="D14" s="104">
        <v>2160944</v>
      </c>
      <c r="E14" s="105" t="s">
        <v>188</v>
      </c>
    </row>
    <row r="15" spans="1:6" ht="27.6">
      <c r="A15" s="158">
        <v>7</v>
      </c>
      <c r="B15" s="107" t="s">
        <v>169</v>
      </c>
      <c r="C15" s="104">
        <v>20060000</v>
      </c>
      <c r="D15" s="104">
        <v>0</v>
      </c>
      <c r="E15" s="154" t="s">
        <v>189</v>
      </c>
    </row>
    <row r="16" spans="1:6" ht="41.4">
      <c r="A16" s="158">
        <v>8</v>
      </c>
      <c r="B16" s="107" t="s">
        <v>170</v>
      </c>
      <c r="C16" s="104">
        <v>25847000</v>
      </c>
      <c r="D16" s="104">
        <v>45907008</v>
      </c>
      <c r="E16" s="154" t="s">
        <v>190</v>
      </c>
    </row>
    <row r="17" spans="1:5">
      <c r="A17" s="158">
        <v>9</v>
      </c>
      <c r="B17" s="107" t="s">
        <v>171</v>
      </c>
      <c r="C17" s="104">
        <v>24667000</v>
      </c>
      <c r="D17" s="104">
        <v>24667339.710000001</v>
      </c>
      <c r="E17" s="105" t="s">
        <v>191</v>
      </c>
    </row>
    <row r="18" spans="1:5" ht="41.4">
      <c r="A18" s="158">
        <v>10</v>
      </c>
      <c r="B18" s="103" t="s">
        <v>172</v>
      </c>
      <c r="C18" s="104">
        <v>23436000</v>
      </c>
      <c r="D18" s="104">
        <v>0</v>
      </c>
      <c r="E18" s="154" t="s">
        <v>192</v>
      </c>
    </row>
    <row r="19" spans="1:5" ht="55.2">
      <c r="A19" s="158">
        <v>11</v>
      </c>
      <c r="B19" s="103" t="s">
        <v>173</v>
      </c>
      <c r="C19" s="104">
        <v>20439000</v>
      </c>
      <c r="D19" s="104">
        <v>44037733</v>
      </c>
      <c r="E19" s="160" t="s">
        <v>193</v>
      </c>
    </row>
    <row r="20" spans="1:5" ht="15" thickBot="1">
      <c r="A20" s="159">
        <v>12</v>
      </c>
      <c r="B20" s="80" t="s">
        <v>24</v>
      </c>
      <c r="C20" s="102">
        <f>SUM(C9:C19)</f>
        <v>2469764000</v>
      </c>
      <c r="D20" s="102">
        <f t="shared" ref="D20:E20" si="0">SUM(D9:D19)</f>
        <v>2470059869.54</v>
      </c>
      <c r="E20" s="102">
        <f t="shared" si="0"/>
        <v>0</v>
      </c>
    </row>
    <row r="21" spans="1:5">
      <c r="A21" s="42"/>
      <c r="B21" s="49" t="s">
        <v>0</v>
      </c>
      <c r="C21" s="54" t="s">
        <v>1</v>
      </c>
      <c r="D21" s="55" t="s">
        <v>2</v>
      </c>
      <c r="E21" s="49" t="s">
        <v>3</v>
      </c>
    </row>
    <row r="22" spans="1:5" ht="14.55" customHeight="1">
      <c r="A22" s="183"/>
      <c r="B22" s="176" t="s">
        <v>46</v>
      </c>
      <c r="C22" s="179" t="s">
        <v>45</v>
      </c>
      <c r="D22" s="179" t="s">
        <v>97</v>
      </c>
      <c r="E22" s="179" t="s">
        <v>44</v>
      </c>
    </row>
    <row r="23" spans="1:5" ht="14.55" customHeight="1">
      <c r="A23" s="183"/>
      <c r="B23" s="177"/>
      <c r="C23" s="179"/>
      <c r="D23" s="179"/>
      <c r="E23" s="179"/>
    </row>
    <row r="24" spans="1:5" ht="100.2" customHeight="1">
      <c r="A24" s="183"/>
      <c r="B24" s="178"/>
      <c r="C24" s="179"/>
      <c r="D24" s="179"/>
      <c r="E24" s="179"/>
    </row>
    <row r="25" spans="1:5" ht="69">
      <c r="A25" s="150">
        <v>13</v>
      </c>
      <c r="B25" s="53" t="s">
        <v>175</v>
      </c>
      <c r="C25" s="152">
        <v>853921000</v>
      </c>
      <c r="D25" s="152">
        <v>893284468</v>
      </c>
      <c r="E25" s="155" t="s">
        <v>194</v>
      </c>
    </row>
    <row r="26" spans="1:5">
      <c r="A26" s="150">
        <v>14</v>
      </c>
      <c r="B26" s="53" t="s">
        <v>176</v>
      </c>
      <c r="C26" s="109">
        <v>21267000</v>
      </c>
      <c r="D26" s="109">
        <v>21267340.829999998</v>
      </c>
      <c r="E26" s="105" t="s">
        <v>195</v>
      </c>
    </row>
    <row r="27" spans="1:5" ht="27.6">
      <c r="A27" s="150">
        <v>15</v>
      </c>
      <c r="B27" s="53" t="s">
        <v>177</v>
      </c>
      <c r="C27" s="109">
        <v>1104075000</v>
      </c>
      <c r="D27" s="109">
        <v>1064696709.0500001</v>
      </c>
      <c r="E27" s="154" t="s">
        <v>196</v>
      </c>
    </row>
    <row r="28" spans="1:5" ht="27.6">
      <c r="A28" s="150">
        <v>16</v>
      </c>
      <c r="B28" s="16" t="s">
        <v>178</v>
      </c>
      <c r="C28" s="109">
        <v>51244000</v>
      </c>
      <c r="D28" s="109">
        <v>51554671.969999999</v>
      </c>
      <c r="E28" s="160" t="s">
        <v>200</v>
      </c>
    </row>
    <row r="29" spans="1:5">
      <c r="A29" s="150">
        <v>17</v>
      </c>
      <c r="B29" s="16" t="s">
        <v>179</v>
      </c>
      <c r="C29" s="109">
        <v>5101000</v>
      </c>
      <c r="D29" s="109">
        <v>5100593.9399999985</v>
      </c>
      <c r="E29" s="105" t="s">
        <v>197</v>
      </c>
    </row>
    <row r="30" spans="1:5">
      <c r="A30" s="150">
        <v>18</v>
      </c>
      <c r="B30" s="16" t="s">
        <v>180</v>
      </c>
      <c r="C30" s="109">
        <v>127236000</v>
      </c>
      <c r="D30" s="109">
        <v>127236533.97</v>
      </c>
      <c r="E30" s="105" t="s">
        <v>197</v>
      </c>
    </row>
    <row r="31" spans="1:5" ht="15" thickBot="1">
      <c r="A31" s="159">
        <v>19</v>
      </c>
      <c r="B31" s="81" t="s">
        <v>25</v>
      </c>
      <c r="C31" s="102">
        <f>SUM(C25:C30)</f>
        <v>2162844000</v>
      </c>
      <c r="D31" s="102">
        <f>SUM(D25:D30)</f>
        <v>2163140317.7600002</v>
      </c>
      <c r="E31" s="102">
        <f>SUM(E25:E30)</f>
        <v>0</v>
      </c>
    </row>
    <row r="32" spans="1:5">
      <c r="A32" s="42"/>
      <c r="B32" s="49" t="s">
        <v>0</v>
      </c>
      <c r="C32" s="54" t="s">
        <v>1</v>
      </c>
      <c r="D32" s="55" t="s">
        <v>2</v>
      </c>
      <c r="E32" s="49" t="s">
        <v>3</v>
      </c>
    </row>
    <row r="33" spans="1:5" ht="40.200000000000003" customHeight="1">
      <c r="A33" s="183"/>
      <c r="B33" s="176" t="s">
        <v>108</v>
      </c>
      <c r="C33" s="179" t="s">
        <v>45</v>
      </c>
      <c r="D33" s="179" t="s">
        <v>97</v>
      </c>
      <c r="E33" s="179" t="s">
        <v>44</v>
      </c>
    </row>
    <row r="34" spans="1:5" ht="13.95" customHeight="1">
      <c r="A34" s="183"/>
      <c r="B34" s="177"/>
      <c r="C34" s="179"/>
      <c r="D34" s="179"/>
      <c r="E34" s="179"/>
    </row>
    <row r="35" spans="1:5" ht="102" customHeight="1">
      <c r="A35" s="183"/>
      <c r="B35" s="178"/>
      <c r="C35" s="179"/>
      <c r="D35" s="179"/>
      <c r="E35" s="179"/>
    </row>
    <row r="36" spans="1:5">
      <c r="A36" s="150">
        <v>20</v>
      </c>
      <c r="B36" s="53" t="s">
        <v>181</v>
      </c>
      <c r="C36" s="153">
        <v>5210000</v>
      </c>
      <c r="D36" s="153">
        <v>5210230</v>
      </c>
      <c r="E36" s="108"/>
    </row>
    <row r="37" spans="1:5">
      <c r="A37" s="150">
        <v>21</v>
      </c>
      <c r="B37" s="53" t="s">
        <v>182</v>
      </c>
      <c r="C37" s="110">
        <v>37097000</v>
      </c>
      <c r="D37" s="110">
        <v>37102057.520000003</v>
      </c>
      <c r="E37" s="161"/>
    </row>
    <row r="38" spans="1:5">
      <c r="A38" s="150">
        <v>22</v>
      </c>
      <c r="B38" s="53" t="s">
        <v>183</v>
      </c>
      <c r="C38" s="110">
        <v>264613000</v>
      </c>
      <c r="D38" s="110">
        <v>264607265.16002703</v>
      </c>
      <c r="E38" s="161"/>
    </row>
    <row r="39" spans="1:5" ht="15" thickBot="1">
      <c r="A39" s="159">
        <v>23</v>
      </c>
      <c r="B39" s="81" t="s">
        <v>42</v>
      </c>
      <c r="C39" s="102">
        <f>SUM(C36:C38)</f>
        <v>306920000</v>
      </c>
      <c r="D39" s="102">
        <f>SUM(D36:D38)</f>
        <v>306919552.68002701</v>
      </c>
      <c r="E39" s="102">
        <f>SUM(E36:E38)</f>
        <v>0</v>
      </c>
    </row>
    <row r="42" spans="1:5" s="3" customFormat="1">
      <c r="A42" s="6"/>
      <c r="B42" s="6"/>
      <c r="C42" s="6"/>
      <c r="D42" s="6"/>
      <c r="E42" s="6"/>
    </row>
    <row r="43" spans="1:5" s="3" customFormat="1">
      <c r="A43" s="6"/>
      <c r="B43" s="6"/>
      <c r="C43" s="6"/>
      <c r="D43" s="6"/>
      <c r="E43" s="6"/>
    </row>
    <row r="44" spans="1:5" s="3" customFormat="1">
      <c r="A44" s="6"/>
      <c r="B44" s="6"/>
      <c r="C44" s="6"/>
      <c r="D44" s="6"/>
      <c r="E44" s="6"/>
    </row>
  </sheetData>
  <mergeCells count="15">
    <mergeCell ref="B33:B35"/>
    <mergeCell ref="C33:C35"/>
    <mergeCell ref="D33:D35"/>
    <mergeCell ref="E33:E35"/>
    <mergeCell ref="A6:A8"/>
    <mergeCell ref="A22:A24"/>
    <mergeCell ref="A33:A35"/>
    <mergeCell ref="B6:B8"/>
    <mergeCell ref="C6:C8"/>
    <mergeCell ref="D6:D8"/>
    <mergeCell ref="E6:E8"/>
    <mergeCell ref="B22:B24"/>
    <mergeCell ref="C22:C24"/>
    <mergeCell ref="D22:D24"/>
    <mergeCell ref="E22:E24"/>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4.4"/>
  <cols>
    <col min="1" max="1" width="10.5546875" bestFit="1" customWidth="1"/>
    <col min="2" max="2" width="39" style="2" customWidth="1"/>
    <col min="3" max="3" width="31.21875" style="2" bestFit="1" customWidth="1"/>
    <col min="4" max="5" width="14.5546875" style="2" bestFit="1" customWidth="1"/>
    <col min="6" max="6" width="21.77734375" style="2" customWidth="1"/>
    <col min="7" max="7" width="12" style="2" bestFit="1" customWidth="1"/>
    <col min="8" max="8" width="8" style="2" customWidth="1"/>
  </cols>
  <sheetData>
    <row r="1" spans="1:8">
      <c r="A1" s="5" t="s">
        <v>26</v>
      </c>
      <c r="B1" s="2" t="s">
        <v>198</v>
      </c>
    </row>
    <row r="2" spans="1:8">
      <c r="A2" s="5" t="s">
        <v>27</v>
      </c>
      <c r="B2" s="157">
        <v>45291</v>
      </c>
      <c r="C2" s="5"/>
      <c r="D2" s="5"/>
      <c r="E2" s="5"/>
      <c r="F2" s="5"/>
      <c r="G2" s="5"/>
      <c r="H2" s="5"/>
    </row>
    <row r="3" spans="1:8">
      <c r="A3" s="5"/>
      <c r="B3" s="5"/>
      <c r="C3" s="5"/>
      <c r="D3" s="5"/>
      <c r="E3" s="5"/>
      <c r="F3" s="5"/>
      <c r="G3" s="5"/>
      <c r="H3" s="5"/>
    </row>
    <row r="4" spans="1:8" ht="15" thickBot="1">
      <c r="A4" s="101" t="s">
        <v>116</v>
      </c>
      <c r="B4" s="10" t="s">
        <v>60</v>
      </c>
    </row>
    <row r="5" spans="1:8" ht="14.55" customHeight="1">
      <c r="A5" s="189"/>
      <c r="B5" s="184" t="s">
        <v>59</v>
      </c>
      <c r="C5" s="186" t="s">
        <v>93</v>
      </c>
      <c r="D5" s="184" t="s">
        <v>58</v>
      </c>
      <c r="E5" s="184"/>
      <c r="F5" s="184"/>
      <c r="G5" s="184"/>
      <c r="H5" s="187" t="s">
        <v>57</v>
      </c>
    </row>
    <row r="6" spans="1:8" ht="41.4">
      <c r="A6" s="190"/>
      <c r="B6" s="185"/>
      <c r="C6" s="176"/>
      <c r="D6" s="8" t="s">
        <v>56</v>
      </c>
      <c r="E6" s="8" t="s">
        <v>55</v>
      </c>
      <c r="F6" s="8" t="s">
        <v>54</v>
      </c>
      <c r="G6" s="8" t="s">
        <v>53</v>
      </c>
      <c r="H6" s="188"/>
    </row>
    <row r="7" spans="1:8">
      <c r="A7" s="56">
        <v>1</v>
      </c>
      <c r="B7" s="4" t="s">
        <v>43</v>
      </c>
      <c r="C7" s="32" t="s">
        <v>52</v>
      </c>
      <c r="D7" s="4"/>
      <c r="E7" s="4"/>
      <c r="F7" s="4"/>
      <c r="G7" s="32" t="s">
        <v>49</v>
      </c>
      <c r="H7" s="31"/>
    </row>
    <row r="8" spans="1:8">
      <c r="A8" s="56">
        <v>2</v>
      </c>
      <c r="B8" s="4" t="s">
        <v>43</v>
      </c>
      <c r="C8" s="32" t="s">
        <v>51</v>
      </c>
      <c r="D8" s="4"/>
      <c r="E8" s="4"/>
      <c r="F8" s="32" t="s">
        <v>49</v>
      </c>
      <c r="G8" s="4"/>
      <c r="H8" s="31"/>
    </row>
    <row r="9" spans="1:8">
      <c r="A9" s="56">
        <v>3</v>
      </c>
      <c r="B9" s="4" t="s">
        <v>43</v>
      </c>
      <c r="C9" s="32" t="s">
        <v>50</v>
      </c>
      <c r="D9" s="4"/>
      <c r="E9" s="4"/>
      <c r="F9" s="4"/>
      <c r="G9" s="32" t="s">
        <v>49</v>
      </c>
      <c r="H9" s="31"/>
    </row>
    <row r="10" spans="1:8">
      <c r="A10" s="56"/>
      <c r="B10" s="4"/>
      <c r="C10" s="32"/>
      <c r="D10" s="4"/>
      <c r="E10" s="4"/>
      <c r="F10" s="4"/>
      <c r="G10" s="4"/>
      <c r="H10" s="31"/>
    </row>
    <row r="11" spans="1:8">
      <c r="A11" s="56"/>
      <c r="B11" s="4"/>
      <c r="C11" s="32"/>
      <c r="D11" s="4"/>
      <c r="E11" s="4"/>
      <c r="F11" s="4"/>
      <c r="G11" s="4"/>
      <c r="H11" s="31"/>
    </row>
    <row r="12" spans="1:8" ht="15" thickBot="1">
      <c r="A12" s="57"/>
      <c r="B12" s="45"/>
      <c r="C12" s="58"/>
      <c r="D12" s="45"/>
      <c r="E12" s="45"/>
      <c r="F12" s="45"/>
      <c r="G12" s="45"/>
      <c r="H12" s="59"/>
    </row>
    <row r="13" spans="1:8">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Normal="100" workbookViewId="0">
      <selection activeCell="F10" sqref="F10"/>
    </sheetView>
  </sheetViews>
  <sheetFormatPr defaultColWidth="9.21875" defaultRowHeight="13.8"/>
  <cols>
    <col min="1" max="1" width="10.5546875" style="2" bestFit="1" customWidth="1"/>
    <col min="2" max="2" width="70.21875" style="2" customWidth="1"/>
    <col min="3" max="5" width="10.77734375" style="2" customWidth="1"/>
    <col min="6" max="16384" width="9.21875" style="2"/>
  </cols>
  <sheetData>
    <row r="1" spans="1:5">
      <c r="A1" s="2" t="s">
        <v>26</v>
      </c>
      <c r="B1" s="2" t="s">
        <v>198</v>
      </c>
    </row>
    <row r="2" spans="1:5">
      <c r="A2" s="2" t="s">
        <v>27</v>
      </c>
      <c r="B2" s="157">
        <v>45291</v>
      </c>
    </row>
    <row r="4" spans="1:5" ht="14.4" thickBot="1">
      <c r="A4" s="100" t="s">
        <v>117</v>
      </c>
      <c r="B4" s="10" t="s">
        <v>102</v>
      </c>
      <c r="C4" s="20"/>
    </row>
    <row r="5" spans="1:5">
      <c r="A5" s="99"/>
      <c r="B5" s="47"/>
      <c r="C5" s="50" t="s">
        <v>5</v>
      </c>
      <c r="D5" s="50" t="s">
        <v>6</v>
      </c>
      <c r="E5" s="51" t="s">
        <v>7</v>
      </c>
    </row>
    <row r="6" spans="1:5">
      <c r="A6" s="15">
        <v>1</v>
      </c>
      <c r="B6" s="4" t="s">
        <v>11</v>
      </c>
      <c r="C6" s="105">
        <v>1106546.7999999998</v>
      </c>
      <c r="D6" s="105">
        <v>1168627.368432</v>
      </c>
      <c r="E6" s="111">
        <v>669577.93499600003</v>
      </c>
    </row>
    <row r="7" spans="1:5">
      <c r="A7" s="15">
        <v>2</v>
      </c>
      <c r="B7" s="19" t="s">
        <v>84</v>
      </c>
      <c r="C7" s="105">
        <v>779744.99</v>
      </c>
      <c r="D7" s="105">
        <v>516806.73</v>
      </c>
      <c r="E7" s="111">
        <v>411331.2</v>
      </c>
    </row>
    <row r="8" spans="1:5">
      <c r="A8" s="15">
        <v>3</v>
      </c>
      <c r="B8" s="4" t="s">
        <v>98</v>
      </c>
      <c r="C8" s="105">
        <v>10</v>
      </c>
      <c r="D8" s="105">
        <v>10</v>
      </c>
      <c r="E8" s="111">
        <v>11</v>
      </c>
    </row>
    <row r="9" spans="1:5" ht="14.4" thickBot="1">
      <c r="A9" s="48">
        <v>4</v>
      </c>
      <c r="B9" s="45" t="s">
        <v>77</v>
      </c>
      <c r="C9" s="112">
        <v>655323.76</v>
      </c>
      <c r="D9" s="112">
        <v>406014.78</v>
      </c>
      <c r="E9" s="113">
        <v>287531.68799999997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F16" sqref="F16"/>
    </sheetView>
  </sheetViews>
  <sheetFormatPr defaultColWidth="9.21875" defaultRowHeight="13.8"/>
  <cols>
    <col min="1" max="1" width="10.5546875" style="2" bestFit="1" customWidth="1"/>
    <col min="2" max="2" width="52.5546875" style="2" customWidth="1"/>
    <col min="3" max="5" width="11.33203125" style="2" bestFit="1" customWidth="1"/>
    <col min="6" max="6" width="24.21875" style="2" customWidth="1"/>
    <col min="7" max="7" width="27.5546875" style="2" customWidth="1"/>
    <col min="8" max="16384" width="9.21875" style="2"/>
  </cols>
  <sheetData>
    <row r="1" spans="1:7">
      <c r="A1" s="2" t="s">
        <v>26</v>
      </c>
      <c r="B1" s="2" t="s">
        <v>198</v>
      </c>
    </row>
    <row r="2" spans="1:7">
      <c r="A2" s="2" t="s">
        <v>27</v>
      </c>
      <c r="B2" s="157">
        <v>45291</v>
      </c>
    </row>
    <row r="4" spans="1:7" ht="14.4" thickBot="1">
      <c r="A4" s="100" t="s">
        <v>118</v>
      </c>
      <c r="B4" s="36" t="s">
        <v>85</v>
      </c>
    </row>
    <row r="5" spans="1:7">
      <c r="A5" s="60"/>
      <c r="B5" s="47"/>
      <c r="C5" s="47" t="s">
        <v>0</v>
      </c>
      <c r="D5" s="47" t="s">
        <v>1</v>
      </c>
      <c r="E5" s="47" t="s">
        <v>2</v>
      </c>
      <c r="F5" s="47" t="s">
        <v>3</v>
      </c>
      <c r="G5" s="18" t="s">
        <v>4</v>
      </c>
    </row>
    <row r="6" spans="1:7" s="6" customFormat="1" ht="82.8">
      <c r="A6" s="82"/>
      <c r="B6" s="16"/>
      <c r="C6" s="8" t="s">
        <v>5</v>
      </c>
      <c r="D6" s="8" t="s">
        <v>6</v>
      </c>
      <c r="E6" s="8" t="s">
        <v>7</v>
      </c>
      <c r="F6" s="52" t="s">
        <v>94</v>
      </c>
      <c r="G6" s="83" t="s">
        <v>95</v>
      </c>
    </row>
    <row r="7" spans="1:7">
      <c r="A7" s="61">
        <v>1</v>
      </c>
      <c r="B7" s="4" t="s">
        <v>28</v>
      </c>
      <c r="C7" s="105">
        <v>252061008.01002511</v>
      </c>
      <c r="D7" s="105">
        <v>220009565.88000005</v>
      </c>
      <c r="E7" s="105">
        <v>206426910.39133224</v>
      </c>
      <c r="F7" s="191"/>
      <c r="G7" s="192"/>
    </row>
    <row r="8" spans="1:7">
      <c r="A8" s="61">
        <v>2</v>
      </c>
      <c r="B8" s="37" t="s">
        <v>12</v>
      </c>
      <c r="C8" s="105">
        <v>33512472.629999936</v>
      </c>
      <c r="D8" s="105">
        <v>46305759.396666676</v>
      </c>
      <c r="E8" s="105">
        <v>38119991.953643396</v>
      </c>
      <c r="F8" s="193"/>
      <c r="G8" s="194"/>
    </row>
    <row r="9" spans="1:7">
      <c r="A9" s="61">
        <v>3</v>
      </c>
      <c r="B9" s="38" t="s">
        <v>99</v>
      </c>
      <c r="C9" s="105">
        <v>267372.79999999993</v>
      </c>
      <c r="D9" s="105">
        <v>956.84000000002504</v>
      </c>
      <c r="E9" s="105">
        <v>22050.389999999992</v>
      </c>
      <c r="F9" s="195"/>
      <c r="G9" s="196"/>
    </row>
    <row r="10" spans="1:7" ht="14.4" thickBot="1">
      <c r="A10" s="62">
        <v>4</v>
      </c>
      <c r="B10" s="63" t="s">
        <v>29</v>
      </c>
      <c r="C10" s="156">
        <f>C7+C8-C9</f>
        <v>285306107.84002501</v>
      </c>
      <c r="D10" s="156">
        <f>D7+D8-D9</f>
        <v>266314368.43666673</v>
      </c>
      <c r="E10" s="156">
        <f>E7+E8-E9</f>
        <v>244524851.95497566</v>
      </c>
      <c r="F10" s="114">
        <f>SUMIF(C10:E10, "&gt;=0",C10:E10)/3</f>
        <v>265381776.07722244</v>
      </c>
      <c r="G10" s="115">
        <f>F10*15%/8%</f>
        <v>497590830.14479202</v>
      </c>
    </row>
    <row r="11" spans="1:7">
      <c r="A11" s="13"/>
      <c r="F11" s="13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35"/>
  <sheetViews>
    <sheetView zoomScaleNormal="100" workbookViewId="0">
      <selection activeCell="F18" sqref="F18"/>
    </sheetView>
  </sheetViews>
  <sheetFormatPr defaultColWidth="9.21875" defaultRowHeight="13.8"/>
  <cols>
    <col min="1" max="1" width="10.5546875" style="21" bestFit="1" customWidth="1"/>
    <col min="2" max="2" width="16.21875" style="2" customWidth="1"/>
    <col min="3" max="3" width="42.77734375" style="2" customWidth="1"/>
    <col min="4" max="5" width="33.44140625" style="2" customWidth="1"/>
    <col min="6" max="6" width="38.77734375" style="2" customWidth="1"/>
    <col min="7" max="16384" width="9.21875" style="2"/>
  </cols>
  <sheetData>
    <row r="1" spans="1:9">
      <c r="A1" s="1" t="s">
        <v>26</v>
      </c>
      <c r="B1" s="2" t="s">
        <v>198</v>
      </c>
    </row>
    <row r="2" spans="1:9">
      <c r="A2" s="1" t="s">
        <v>27</v>
      </c>
      <c r="B2" s="157">
        <v>45291</v>
      </c>
    </row>
    <row r="3" spans="1:9">
      <c r="A3" s="1"/>
    </row>
    <row r="4" spans="1:9" ht="14.4" thickBot="1">
      <c r="A4" s="100" t="s">
        <v>119</v>
      </c>
      <c r="B4" s="22" t="s">
        <v>127</v>
      </c>
      <c r="D4" s="7"/>
      <c r="E4" s="7"/>
      <c r="F4" s="7"/>
    </row>
    <row r="5" spans="1:9" ht="33" customHeight="1">
      <c r="A5" s="64"/>
      <c r="B5" s="65"/>
      <c r="C5" s="65"/>
      <c r="D5" s="73" t="s">
        <v>110</v>
      </c>
      <c r="E5" s="73" t="s">
        <v>111</v>
      </c>
      <c r="F5" s="74" t="s">
        <v>78</v>
      </c>
    </row>
    <row r="6" spans="1:9" ht="15" customHeight="1">
      <c r="A6" s="66">
        <v>1</v>
      </c>
      <c r="B6" s="197" t="s">
        <v>18</v>
      </c>
      <c r="C6" s="11" t="s">
        <v>15</v>
      </c>
      <c r="D6" s="121">
        <v>6</v>
      </c>
      <c r="E6" s="121">
        <v>6</v>
      </c>
      <c r="F6" s="122">
        <v>21</v>
      </c>
    </row>
    <row r="7" spans="1:9" ht="15" customHeight="1">
      <c r="A7" s="66">
        <v>2</v>
      </c>
      <c r="B7" s="197"/>
      <c r="C7" s="11" t="s">
        <v>83</v>
      </c>
      <c r="D7" s="116">
        <f>D8+D10+D12</f>
        <v>4479483.62</v>
      </c>
      <c r="E7" s="116">
        <f>E8+E10+E12</f>
        <v>494557.75</v>
      </c>
      <c r="F7" s="167">
        <f>F8+F10+F12</f>
        <v>3257227.3</v>
      </c>
    </row>
    <row r="8" spans="1:9" ht="15" customHeight="1">
      <c r="A8" s="66">
        <v>3</v>
      </c>
      <c r="B8" s="197"/>
      <c r="C8" s="23" t="s">
        <v>79</v>
      </c>
      <c r="D8" s="121">
        <v>4479483.62</v>
      </c>
      <c r="E8" s="121">
        <v>494557.75</v>
      </c>
      <c r="F8" s="165">
        <v>3257227.3</v>
      </c>
      <c r="G8" s="175"/>
    </row>
    <row r="9" spans="1:9" ht="15" customHeight="1">
      <c r="A9" s="67">
        <v>4</v>
      </c>
      <c r="B9" s="197"/>
      <c r="C9" s="24" t="s">
        <v>16</v>
      </c>
      <c r="D9" s="121"/>
      <c r="E9" s="121"/>
      <c r="F9" s="165"/>
    </row>
    <row r="10" spans="1:9" ht="30" customHeight="1">
      <c r="A10" s="67">
        <v>5</v>
      </c>
      <c r="B10" s="197"/>
      <c r="C10" s="23" t="s">
        <v>17</v>
      </c>
      <c r="D10" s="121"/>
      <c r="E10" s="121"/>
      <c r="F10" s="165"/>
    </row>
    <row r="11" spans="1:9" ht="15" customHeight="1">
      <c r="A11" s="67">
        <v>6</v>
      </c>
      <c r="B11" s="197"/>
      <c r="C11" s="24" t="s">
        <v>16</v>
      </c>
      <c r="D11" s="121"/>
      <c r="E11" s="121"/>
      <c r="F11" s="165"/>
    </row>
    <row r="12" spans="1:9" ht="15" customHeight="1">
      <c r="A12" s="67">
        <v>7</v>
      </c>
      <c r="B12" s="197"/>
      <c r="C12" s="23" t="s">
        <v>101</v>
      </c>
      <c r="D12" s="121"/>
      <c r="E12" s="121"/>
      <c r="F12" s="165"/>
    </row>
    <row r="13" spans="1:9" ht="15" customHeight="1">
      <c r="A13" s="67">
        <v>8</v>
      </c>
      <c r="B13" s="197"/>
      <c r="C13" s="24" t="s">
        <v>16</v>
      </c>
      <c r="D13" s="121"/>
      <c r="E13" s="121"/>
      <c r="F13" s="165"/>
    </row>
    <row r="14" spans="1:9" ht="15" customHeight="1">
      <c r="A14" s="67">
        <v>9</v>
      </c>
      <c r="B14" s="197" t="s">
        <v>112</v>
      </c>
      <c r="C14" s="11" t="s">
        <v>15</v>
      </c>
      <c r="D14" s="122">
        <v>6</v>
      </c>
      <c r="E14" s="123"/>
      <c r="F14" s="122">
        <v>21</v>
      </c>
      <c r="I14" s="12"/>
    </row>
    <row r="15" spans="1:9" ht="15" customHeight="1">
      <c r="A15" s="67">
        <v>10</v>
      </c>
      <c r="B15" s="197"/>
      <c r="C15" s="11" t="s">
        <v>113</v>
      </c>
      <c r="D15" s="118">
        <f>D16+D18+D20</f>
        <v>2804282.35</v>
      </c>
      <c r="E15" s="118">
        <f>E16+E18+E20</f>
        <v>0</v>
      </c>
      <c r="F15" s="168">
        <f>F16+F18+F20</f>
        <v>589763.86</v>
      </c>
    </row>
    <row r="16" spans="1:9" ht="15" customHeight="1">
      <c r="A16" s="67">
        <v>11</v>
      </c>
      <c r="B16" s="197"/>
      <c r="C16" s="23" t="s">
        <v>80</v>
      </c>
      <c r="D16" s="163">
        <v>587815.35000000009</v>
      </c>
      <c r="E16" s="123"/>
      <c r="F16" s="166">
        <v>589763.86</v>
      </c>
    </row>
    <row r="17" spans="1:6" ht="15" customHeight="1">
      <c r="A17" s="67">
        <v>12</v>
      </c>
      <c r="B17" s="197"/>
      <c r="C17" s="24" t="s">
        <v>16</v>
      </c>
      <c r="D17" s="121"/>
      <c r="E17" s="121"/>
      <c r="F17" s="218">
        <v>132570.89000000001</v>
      </c>
    </row>
    <row r="18" spans="1:6" ht="30" customHeight="1">
      <c r="A18" s="67">
        <v>13</v>
      </c>
      <c r="B18" s="197"/>
      <c r="C18" s="23" t="s">
        <v>17</v>
      </c>
      <c r="D18" s="121">
        <v>2216467</v>
      </c>
      <c r="E18" s="123"/>
      <c r="F18" s="124"/>
    </row>
    <row r="19" spans="1:6" ht="15" customHeight="1">
      <c r="A19" s="67">
        <v>14</v>
      </c>
      <c r="B19" s="197"/>
      <c r="C19" s="24" t="s">
        <v>16</v>
      </c>
      <c r="D19" s="121">
        <v>544059.0399999998</v>
      </c>
      <c r="E19" s="123"/>
      <c r="F19" s="124"/>
    </row>
    <row r="20" spans="1:6" ht="15" customHeight="1">
      <c r="A20" s="67">
        <v>15</v>
      </c>
      <c r="B20" s="197"/>
      <c r="C20" s="23" t="s">
        <v>101</v>
      </c>
      <c r="D20" s="123"/>
      <c r="E20" s="123"/>
      <c r="F20" s="124"/>
    </row>
    <row r="21" spans="1:6" ht="15" customHeight="1">
      <c r="A21" s="67">
        <v>16</v>
      </c>
      <c r="B21" s="197"/>
      <c r="C21" s="24" t="s">
        <v>16</v>
      </c>
      <c r="D21" s="123"/>
      <c r="E21" s="123"/>
      <c r="F21" s="124"/>
    </row>
    <row r="22" spans="1:6" ht="15" customHeight="1" thickBot="1">
      <c r="A22" s="68">
        <v>17</v>
      </c>
      <c r="B22" s="198" t="s">
        <v>82</v>
      </c>
      <c r="C22" s="198"/>
      <c r="D22" s="119">
        <f>D7+D15</f>
        <v>7283765.9700000007</v>
      </c>
      <c r="E22" s="119">
        <f>E7+E15</f>
        <v>494557.75</v>
      </c>
      <c r="F22" s="120">
        <f>F7+F15</f>
        <v>3846991.1599999997</v>
      </c>
    </row>
    <row r="29" spans="1:6">
      <c r="D29" s="171"/>
    </row>
    <row r="30" spans="1:6" ht="14.4">
      <c r="D30" s="169"/>
    </row>
    <row r="31" spans="1:6" ht="14.4">
      <c r="D31" s="169"/>
    </row>
    <row r="32" spans="1:6" ht="14.4">
      <c r="D32" s="169"/>
    </row>
    <row r="33" spans="4:4" ht="14.4">
      <c r="D33" s="169"/>
    </row>
    <row r="35" spans="4:4">
      <c r="D35" s="170"/>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C16" sqref="C16"/>
    </sheetView>
  </sheetViews>
  <sheetFormatPr defaultColWidth="9.21875" defaultRowHeight="13.8"/>
  <cols>
    <col min="1" max="1" width="35.21875" style="2" customWidth="1"/>
    <col min="2" max="2" width="45.77734375" style="2" customWidth="1"/>
    <col min="3" max="4" width="29.44140625" style="2" customWidth="1"/>
    <col min="5" max="5" width="28.44140625" style="2" customWidth="1"/>
    <col min="6" max="6" width="14" style="2" bestFit="1" customWidth="1"/>
    <col min="7" max="7" width="14.77734375" style="2" customWidth="1"/>
    <col min="8" max="8" width="26.44140625" style="2" customWidth="1"/>
    <col min="9" max="9" width="16.21875" style="2" bestFit="1" customWidth="1"/>
    <col min="10" max="10" width="14" style="2" bestFit="1" customWidth="1"/>
    <col min="11" max="11" width="14.77734375" style="2" customWidth="1"/>
    <col min="12" max="12" width="26.77734375" style="2" customWidth="1"/>
    <col min="13" max="16384" width="9.21875" style="2"/>
  </cols>
  <sheetData>
    <row r="1" spans="1:12">
      <c r="A1" s="2" t="s">
        <v>26</v>
      </c>
      <c r="B1" s="2" t="s">
        <v>198</v>
      </c>
    </row>
    <row r="2" spans="1:12">
      <c r="A2" s="2" t="s">
        <v>27</v>
      </c>
      <c r="B2" s="157">
        <v>45291</v>
      </c>
      <c r="C2" s="25"/>
      <c r="D2" s="25"/>
      <c r="E2" s="25"/>
      <c r="F2" s="25"/>
      <c r="G2" s="25"/>
      <c r="H2" s="25"/>
      <c r="I2" s="25"/>
      <c r="J2" s="25"/>
      <c r="K2" s="25"/>
      <c r="L2" s="25"/>
    </row>
    <row r="3" spans="1:12">
      <c r="B3" s="25"/>
      <c r="C3" s="25"/>
      <c r="D3" s="25"/>
      <c r="E3" s="25"/>
      <c r="F3" s="25"/>
      <c r="G3" s="25"/>
      <c r="H3" s="25"/>
      <c r="I3" s="25"/>
      <c r="J3" s="25"/>
      <c r="K3" s="25"/>
      <c r="L3" s="25"/>
    </row>
    <row r="4" spans="1:12" ht="14.4" thickBot="1">
      <c r="A4" s="100" t="s">
        <v>120</v>
      </c>
      <c r="B4" s="25" t="s">
        <v>86</v>
      </c>
      <c r="C4" s="25"/>
      <c r="D4" s="25"/>
      <c r="E4" s="25"/>
      <c r="F4" s="25"/>
      <c r="G4" s="25"/>
      <c r="H4" s="25"/>
      <c r="I4" s="25"/>
      <c r="J4" s="25"/>
      <c r="K4" s="25"/>
      <c r="L4" s="25"/>
    </row>
    <row r="5" spans="1:12" ht="30">
      <c r="A5" s="17"/>
      <c r="B5" s="47"/>
      <c r="C5" s="86" t="s">
        <v>110</v>
      </c>
      <c r="D5" s="86" t="s">
        <v>111</v>
      </c>
      <c r="E5" s="87" t="s">
        <v>89</v>
      </c>
      <c r="F5" s="25"/>
      <c r="G5" s="25"/>
      <c r="H5" s="25"/>
      <c r="I5" s="25"/>
      <c r="J5" s="25"/>
      <c r="K5" s="25"/>
      <c r="L5" s="25"/>
    </row>
    <row r="6" spans="1:12">
      <c r="A6" s="199" t="s">
        <v>19</v>
      </c>
      <c r="B6" s="89" t="s">
        <v>15</v>
      </c>
      <c r="C6" s="105"/>
      <c r="D6" s="105"/>
      <c r="E6" s="111"/>
      <c r="F6" s="25"/>
      <c r="G6" s="25"/>
      <c r="H6" s="25"/>
      <c r="I6" s="25"/>
      <c r="J6" s="25"/>
      <c r="K6" s="25"/>
      <c r="L6" s="25"/>
    </row>
    <row r="7" spans="1:12" ht="15">
      <c r="A7" s="199"/>
      <c r="B7" s="88" t="s">
        <v>81</v>
      </c>
      <c r="C7" s="105"/>
      <c r="D7" s="105"/>
      <c r="E7" s="111"/>
      <c r="F7" s="25"/>
      <c r="G7" s="25"/>
      <c r="H7" s="25"/>
      <c r="I7" s="25"/>
      <c r="J7" s="25"/>
      <c r="K7" s="25"/>
      <c r="L7" s="25"/>
    </row>
    <row r="8" spans="1:12" ht="15">
      <c r="A8" s="199" t="s">
        <v>41</v>
      </c>
      <c r="B8" s="88" t="s">
        <v>15</v>
      </c>
      <c r="C8" s="105"/>
      <c r="D8" s="105"/>
      <c r="E8" s="111"/>
      <c r="F8" s="25"/>
      <c r="G8" s="25"/>
      <c r="H8" s="25"/>
      <c r="I8" s="25"/>
      <c r="J8" s="25"/>
      <c r="K8" s="25"/>
      <c r="L8" s="25"/>
    </row>
    <row r="9" spans="1:12" ht="15">
      <c r="A9" s="199"/>
      <c r="B9" s="88" t="s">
        <v>13</v>
      </c>
      <c r="C9" s="125">
        <f>C10+C11+C12+C13</f>
        <v>0</v>
      </c>
      <c r="D9" s="125">
        <f>D10+D11+D12+D13</f>
        <v>0</v>
      </c>
      <c r="E9" s="125">
        <f>E10+E11+E12+E13</f>
        <v>0</v>
      </c>
      <c r="F9" s="25"/>
      <c r="G9" s="25"/>
      <c r="H9" s="25"/>
      <c r="I9" s="25"/>
      <c r="J9" s="25"/>
      <c r="K9" s="25"/>
      <c r="L9" s="25"/>
    </row>
    <row r="10" spans="1:12" ht="15">
      <c r="A10" s="199"/>
      <c r="B10" s="90" t="s">
        <v>20</v>
      </c>
      <c r="C10" s="105"/>
      <c r="D10" s="105"/>
      <c r="E10" s="111"/>
      <c r="F10" s="25"/>
      <c r="G10" s="25"/>
      <c r="H10" s="25"/>
      <c r="I10" s="25"/>
      <c r="J10" s="25"/>
      <c r="K10" s="25"/>
      <c r="L10" s="25"/>
    </row>
    <row r="11" spans="1:12" ht="15">
      <c r="A11" s="199"/>
      <c r="B11" s="90" t="s">
        <v>105</v>
      </c>
      <c r="C11" s="105"/>
      <c r="D11" s="105"/>
      <c r="E11" s="111"/>
      <c r="F11" s="25"/>
      <c r="G11" s="25"/>
      <c r="H11" s="25"/>
      <c r="I11" s="25"/>
      <c r="J11" s="25"/>
      <c r="K11" s="25"/>
      <c r="L11" s="25"/>
    </row>
    <row r="12" spans="1:12" ht="30">
      <c r="A12" s="199"/>
      <c r="B12" s="90" t="s">
        <v>106</v>
      </c>
      <c r="C12" s="105"/>
      <c r="D12" s="105"/>
      <c r="E12" s="111"/>
      <c r="F12" s="25"/>
      <c r="G12" s="25"/>
      <c r="H12" s="25"/>
      <c r="I12" s="25"/>
      <c r="J12" s="25"/>
      <c r="K12" s="25"/>
      <c r="L12" s="25"/>
    </row>
    <row r="13" spans="1:12" ht="15">
      <c r="A13" s="199"/>
      <c r="B13" s="90" t="s">
        <v>107</v>
      </c>
      <c r="C13" s="105"/>
      <c r="D13" s="105"/>
      <c r="E13" s="111"/>
      <c r="F13" s="25"/>
      <c r="G13" s="25"/>
      <c r="H13" s="25"/>
      <c r="I13" s="25"/>
      <c r="J13" s="25"/>
      <c r="K13" s="25"/>
      <c r="L13" s="25"/>
    </row>
    <row r="14" spans="1:12" ht="15">
      <c r="A14" s="199" t="s">
        <v>109</v>
      </c>
      <c r="B14" s="88" t="s">
        <v>15</v>
      </c>
      <c r="C14" s="105"/>
      <c r="D14" s="105"/>
      <c r="E14" s="111"/>
      <c r="F14" s="25"/>
      <c r="G14" s="25"/>
      <c r="H14" s="25"/>
      <c r="I14" s="25"/>
      <c r="J14" s="25"/>
      <c r="K14" s="25"/>
      <c r="L14" s="25"/>
    </row>
    <row r="15" spans="1:12" ht="15">
      <c r="A15" s="199"/>
      <c r="B15" s="88" t="s">
        <v>13</v>
      </c>
      <c r="C15" s="125">
        <f>C16+C17+C18+C19</f>
        <v>0</v>
      </c>
      <c r="D15" s="125">
        <f>D16+D17+D18+D19</f>
        <v>0</v>
      </c>
      <c r="E15" s="125">
        <f>E16+E17+E18+E19</f>
        <v>0</v>
      </c>
      <c r="F15" s="25"/>
      <c r="G15" s="25"/>
      <c r="H15" s="25"/>
      <c r="I15" s="25"/>
      <c r="J15" s="25"/>
      <c r="K15" s="25"/>
      <c r="L15" s="25"/>
    </row>
    <row r="16" spans="1:12" ht="15">
      <c r="A16" s="199"/>
      <c r="B16" s="90" t="s">
        <v>20</v>
      </c>
      <c r="C16" s="105"/>
      <c r="D16" s="105"/>
      <c r="E16" s="111"/>
      <c r="F16" s="25"/>
      <c r="G16" s="25"/>
      <c r="H16" s="25"/>
      <c r="I16" s="25"/>
      <c r="J16" s="25"/>
      <c r="K16" s="25"/>
      <c r="L16" s="25"/>
    </row>
    <row r="17" spans="1:12" ht="15">
      <c r="A17" s="200"/>
      <c r="B17" s="94" t="s">
        <v>105</v>
      </c>
      <c r="C17" s="126"/>
      <c r="D17" s="126"/>
      <c r="E17" s="127"/>
      <c r="F17" s="25"/>
      <c r="G17" s="25"/>
      <c r="H17" s="25"/>
      <c r="I17" s="25"/>
      <c r="J17" s="25"/>
      <c r="K17" s="25"/>
      <c r="L17" s="25"/>
    </row>
    <row r="18" spans="1:12" ht="30">
      <c r="A18" s="200"/>
      <c r="B18" s="94" t="s">
        <v>106</v>
      </c>
      <c r="C18" s="126"/>
      <c r="D18" s="126"/>
      <c r="E18" s="127"/>
      <c r="F18" s="25"/>
      <c r="G18" s="25"/>
      <c r="H18" s="25"/>
      <c r="I18" s="25"/>
      <c r="J18" s="25"/>
      <c r="K18" s="25"/>
      <c r="L18" s="25"/>
    </row>
    <row r="19" spans="1:12" ht="15.6" thickBot="1">
      <c r="A19" s="201"/>
      <c r="B19" s="91" t="s">
        <v>107</v>
      </c>
      <c r="C19" s="112"/>
      <c r="D19" s="112"/>
      <c r="E19" s="113"/>
      <c r="F19" s="25"/>
      <c r="G19" s="25"/>
      <c r="H19" s="25"/>
      <c r="I19" s="25"/>
      <c r="J19" s="25"/>
      <c r="K19" s="25"/>
      <c r="L19" s="25"/>
    </row>
    <row r="20" spans="1:12">
      <c r="A20" s="25"/>
      <c r="B20" s="25"/>
      <c r="C20" s="25"/>
      <c r="D20" s="25"/>
      <c r="E20" s="25"/>
      <c r="F20" s="25"/>
      <c r="G20" s="25"/>
      <c r="H20" s="25"/>
      <c r="I20" s="25"/>
      <c r="J20" s="25"/>
      <c r="K20" s="25"/>
      <c r="L20" s="25"/>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16" activePane="bottomRight" state="frozen"/>
      <selection activeCell="L18" sqref="L18"/>
      <selection pane="topRight" activeCell="L18" sqref="L18"/>
      <selection pane="bottomLeft" activeCell="L18" sqref="L18"/>
      <selection pane="bottomRight" activeCell="G19" sqref="G19"/>
    </sheetView>
  </sheetViews>
  <sheetFormatPr defaultColWidth="9.21875" defaultRowHeight="13.8"/>
  <cols>
    <col min="1" max="1" width="10.5546875" style="2" bestFit="1" customWidth="1"/>
    <col min="2" max="2" width="54.77734375" style="2" customWidth="1"/>
    <col min="3" max="3" width="26.77734375" style="2" customWidth="1"/>
    <col min="4" max="4" width="32.77734375" style="2" customWidth="1"/>
    <col min="5" max="5" width="26.77734375" style="2" customWidth="1"/>
    <col min="6" max="6" width="25.5546875" style="2" customWidth="1"/>
    <col min="7" max="7" width="28.21875" style="2" customWidth="1"/>
    <col min="8" max="16384" width="9.21875" style="2"/>
  </cols>
  <sheetData>
    <row r="1" spans="1:7">
      <c r="A1" s="2" t="s">
        <v>26</v>
      </c>
      <c r="B1" s="2" t="s">
        <v>198</v>
      </c>
    </row>
    <row r="2" spans="1:7">
      <c r="A2" s="2" t="s">
        <v>27</v>
      </c>
      <c r="B2" s="157">
        <v>45291</v>
      </c>
    </row>
    <row r="3" spans="1:7">
      <c r="B3" s="9"/>
    </row>
    <row r="4" spans="1:7" ht="14.4" thickBot="1">
      <c r="A4" s="100" t="s">
        <v>121</v>
      </c>
      <c r="B4" s="72" t="s">
        <v>88</v>
      </c>
    </row>
    <row r="5" spans="1:7" s="9" customFormat="1" ht="15">
      <c r="A5" s="69"/>
      <c r="B5" s="49"/>
      <c r="C5" s="70" t="s">
        <v>0</v>
      </c>
      <c r="D5" s="30" t="s">
        <v>1</v>
      </c>
      <c r="E5" s="30" t="s">
        <v>2</v>
      </c>
      <c r="F5" s="30" t="s">
        <v>3</v>
      </c>
      <c r="G5" s="29" t="s">
        <v>4</v>
      </c>
    </row>
    <row r="6" spans="1:7" ht="90">
      <c r="A6" s="71"/>
      <c r="B6" s="26"/>
      <c r="C6" s="92" t="s">
        <v>123</v>
      </c>
      <c r="D6" s="85" t="s">
        <v>124</v>
      </c>
      <c r="E6" s="85" t="s">
        <v>126</v>
      </c>
      <c r="F6" s="85" t="s">
        <v>125</v>
      </c>
      <c r="G6" s="93" t="s">
        <v>23</v>
      </c>
    </row>
    <row r="7" spans="1:7" ht="15">
      <c r="A7" s="71">
        <v>1</v>
      </c>
      <c r="B7" s="95" t="s">
        <v>110</v>
      </c>
      <c r="C7" s="128">
        <f>SUM(C8:C11)</f>
        <v>544059.0399999998</v>
      </c>
      <c r="D7" s="128">
        <f t="shared" ref="D7:G7" si="0">SUM(D8:D11)</f>
        <v>0</v>
      </c>
      <c r="E7" s="128">
        <f t="shared" si="0"/>
        <v>0</v>
      </c>
      <c r="F7" s="128">
        <f t="shared" si="0"/>
        <v>0</v>
      </c>
      <c r="G7" s="128">
        <f t="shared" si="0"/>
        <v>0</v>
      </c>
    </row>
    <row r="8" spans="1:7" ht="15">
      <c r="A8" s="71">
        <v>2</v>
      </c>
      <c r="B8" s="27" t="s">
        <v>21</v>
      </c>
      <c r="C8" s="131"/>
      <c r="D8" s="132"/>
      <c r="E8" s="132"/>
      <c r="F8" s="132"/>
      <c r="G8" s="133"/>
    </row>
    <row r="9" spans="1:7" ht="15">
      <c r="A9" s="71">
        <v>3</v>
      </c>
      <c r="B9" s="27" t="s">
        <v>22</v>
      </c>
      <c r="C9" s="164">
        <f>'24. Rem1'!D19</f>
        <v>544059.0399999998</v>
      </c>
      <c r="D9" s="132"/>
      <c r="E9" s="132"/>
      <c r="F9" s="132"/>
      <c r="G9" s="133"/>
    </row>
    <row r="10" spans="1:7" ht="30">
      <c r="A10" s="71">
        <v>4</v>
      </c>
      <c r="B10" s="28" t="s">
        <v>103</v>
      </c>
      <c r="C10" s="131"/>
      <c r="D10" s="132"/>
      <c r="E10" s="132"/>
      <c r="F10" s="132"/>
      <c r="G10" s="133"/>
    </row>
    <row r="11" spans="1:7" ht="15">
      <c r="A11" s="71">
        <v>5</v>
      </c>
      <c r="B11" s="27" t="s">
        <v>104</v>
      </c>
      <c r="C11" s="131"/>
      <c r="D11" s="132"/>
      <c r="E11" s="132"/>
      <c r="F11" s="132"/>
      <c r="G11" s="133"/>
    </row>
    <row r="12" spans="1:7" ht="15">
      <c r="A12" s="71">
        <v>6</v>
      </c>
      <c r="B12" s="11" t="s">
        <v>111</v>
      </c>
      <c r="C12" s="116">
        <f>SUM(C13:C16)</f>
        <v>0</v>
      </c>
      <c r="D12" s="116">
        <f>SUM(D13:D16)</f>
        <v>0</v>
      </c>
      <c r="E12" s="116">
        <f>SUM(E13:E16)</f>
        <v>0</v>
      </c>
      <c r="F12" s="116">
        <f>SUM(F13:F16)</f>
        <v>0</v>
      </c>
      <c r="G12" s="117">
        <f>SUM(G13:G16)</f>
        <v>0</v>
      </c>
    </row>
    <row r="13" spans="1:7" ht="15">
      <c r="A13" s="71">
        <v>7</v>
      </c>
      <c r="B13" s="27" t="s">
        <v>21</v>
      </c>
      <c r="C13" s="121"/>
      <c r="D13" s="121"/>
      <c r="E13" s="121"/>
      <c r="F13" s="121"/>
      <c r="G13" s="122"/>
    </row>
    <row r="14" spans="1:7" ht="15">
      <c r="A14" s="71">
        <v>8</v>
      </c>
      <c r="B14" s="27" t="s">
        <v>22</v>
      </c>
      <c r="C14" s="121"/>
      <c r="D14" s="121"/>
      <c r="E14" s="121"/>
      <c r="F14" s="121"/>
      <c r="G14" s="122"/>
    </row>
    <row r="15" spans="1:7" ht="30">
      <c r="A15" s="71">
        <v>9</v>
      </c>
      <c r="B15" s="28" t="s">
        <v>103</v>
      </c>
      <c r="C15" s="121"/>
      <c r="D15" s="121"/>
      <c r="E15" s="121"/>
      <c r="F15" s="121"/>
      <c r="G15" s="122"/>
    </row>
    <row r="16" spans="1:7" ht="15">
      <c r="A16" s="71">
        <v>10</v>
      </c>
      <c r="B16" s="27" t="s">
        <v>104</v>
      </c>
      <c r="C16" s="121"/>
      <c r="D16" s="121"/>
      <c r="E16" s="121"/>
      <c r="F16" s="121"/>
      <c r="G16" s="122"/>
    </row>
    <row r="17" spans="1:7" ht="15">
      <c r="A17" s="71">
        <v>11</v>
      </c>
      <c r="B17" s="11" t="s">
        <v>76</v>
      </c>
      <c r="C17" s="116">
        <f>SUM(C18:C21)</f>
        <v>132570.89000000001</v>
      </c>
      <c r="D17" s="116">
        <f>SUM(D18:D21)</f>
        <v>0</v>
      </c>
      <c r="E17" s="116">
        <f>SUM(E18:E21)</f>
        <v>0</v>
      </c>
      <c r="F17" s="116">
        <f>SUM(F18:F21)</f>
        <v>0</v>
      </c>
      <c r="G17" s="117">
        <f>SUM(G18:G21)</f>
        <v>4820.0200000000004</v>
      </c>
    </row>
    <row r="18" spans="1:7" ht="15">
      <c r="A18" s="71">
        <v>12</v>
      </c>
      <c r="B18" s="27" t="s">
        <v>21</v>
      </c>
      <c r="C18" s="121">
        <f>'24. Rem1'!F17</f>
        <v>132570.89000000001</v>
      </c>
      <c r="D18" s="121">
        <v>0</v>
      </c>
      <c r="E18" s="121">
        <v>0</v>
      </c>
      <c r="F18" s="121">
        <v>0</v>
      </c>
      <c r="G18" s="122">
        <v>4820.0200000000004</v>
      </c>
    </row>
    <row r="19" spans="1:7" ht="15">
      <c r="A19" s="71">
        <v>13</v>
      </c>
      <c r="B19" s="27" t="s">
        <v>22</v>
      </c>
      <c r="C19" s="121"/>
      <c r="D19" s="121"/>
      <c r="E19" s="121"/>
      <c r="F19" s="121"/>
      <c r="G19" s="122"/>
    </row>
    <row r="20" spans="1:7" ht="30">
      <c r="A20" s="71">
        <v>14</v>
      </c>
      <c r="B20" s="28" t="s">
        <v>103</v>
      </c>
      <c r="C20" s="121"/>
      <c r="D20" s="121"/>
      <c r="E20" s="121"/>
      <c r="F20" s="121"/>
      <c r="G20" s="122"/>
    </row>
    <row r="21" spans="1:7" ht="15">
      <c r="A21" s="71">
        <v>15</v>
      </c>
      <c r="B21" s="27" t="s">
        <v>104</v>
      </c>
      <c r="C21" s="121"/>
      <c r="D21" s="121"/>
      <c r="E21" s="121"/>
      <c r="F21" s="121"/>
      <c r="G21" s="122"/>
    </row>
    <row r="22" spans="1:7" ht="15.6" thickBot="1">
      <c r="A22" s="71">
        <v>16</v>
      </c>
      <c r="B22" s="43" t="s">
        <v>9</v>
      </c>
      <c r="C22" s="129">
        <f>C12+C17</f>
        <v>132570.89000000001</v>
      </c>
      <c r="D22" s="129">
        <f>D12+D17</f>
        <v>0</v>
      </c>
      <c r="E22" s="129">
        <f>E12+E17</f>
        <v>0</v>
      </c>
      <c r="F22" s="129">
        <f>F12+F17</f>
        <v>0</v>
      </c>
      <c r="G22" s="130">
        <f>G12+G17</f>
        <v>4820.0200000000004</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P19"/>
  <sheetViews>
    <sheetView tabSelected="1" workbookViewId="0">
      <pane xSplit="2" ySplit="8" topLeftCell="C9" activePane="bottomRight" state="frozen"/>
      <selection activeCell="L18" sqref="L18"/>
      <selection pane="topRight" activeCell="L18" sqref="L18"/>
      <selection pane="bottomLeft" activeCell="L18" sqref="L18"/>
      <selection pane="bottomRight" activeCell="F20" sqref="F20"/>
    </sheetView>
  </sheetViews>
  <sheetFormatPr defaultColWidth="9.21875" defaultRowHeight="13.8"/>
  <cols>
    <col min="1" max="1" width="10.5546875" style="2" bestFit="1" customWidth="1"/>
    <col min="2" max="2" width="27.21875" style="2" customWidth="1"/>
    <col min="3" max="3" width="15.21875" style="13" customWidth="1"/>
    <col min="4" max="4" width="13.77734375" style="13" customWidth="1"/>
    <col min="5" max="5" width="29.44140625" style="13" customWidth="1"/>
    <col min="6" max="6" width="16.21875" style="13" customWidth="1"/>
    <col min="7" max="8" width="13.77734375" style="13" customWidth="1"/>
    <col min="9" max="9" width="17.5546875" style="13" customWidth="1"/>
    <col min="10" max="10" width="14.5546875" style="13" customWidth="1"/>
    <col min="11" max="12" width="13.77734375" style="13" customWidth="1"/>
    <col min="13" max="13" width="15" style="13" customWidth="1"/>
    <col min="14" max="15" width="13.77734375" style="13" customWidth="1"/>
    <col min="16" max="16384" width="9.21875" style="2"/>
  </cols>
  <sheetData>
    <row r="1" spans="1:16">
      <c r="A1" s="2" t="s">
        <v>26</v>
      </c>
      <c r="B1" s="2" t="s">
        <v>198</v>
      </c>
    </row>
    <row r="2" spans="1:16">
      <c r="A2" s="2" t="s">
        <v>27</v>
      </c>
      <c r="B2" s="157">
        <v>45291</v>
      </c>
    </row>
    <row r="4" spans="1:16" ht="40.200000000000003" thickBot="1">
      <c r="A4" s="100" t="s">
        <v>122</v>
      </c>
      <c r="B4" s="40" t="s">
        <v>129</v>
      </c>
    </row>
    <row r="5" spans="1:16">
      <c r="A5" s="42"/>
      <c r="B5" s="44"/>
      <c r="C5" s="33" t="s">
        <v>0</v>
      </c>
      <c r="D5" s="33" t="s">
        <v>1</v>
      </c>
      <c r="E5" s="33" t="s">
        <v>2</v>
      </c>
      <c r="F5" s="33" t="s">
        <v>3</v>
      </c>
      <c r="G5" s="33" t="s">
        <v>4</v>
      </c>
      <c r="H5" s="33" t="s">
        <v>8</v>
      </c>
      <c r="I5" s="33" t="s">
        <v>63</v>
      </c>
      <c r="J5" s="33" t="s">
        <v>64</v>
      </c>
      <c r="K5" s="33" t="s">
        <v>65</v>
      </c>
      <c r="L5" s="33" t="s">
        <v>66</v>
      </c>
      <c r="M5" s="33" t="s">
        <v>67</v>
      </c>
      <c r="N5" s="33" t="s">
        <v>68</v>
      </c>
      <c r="O5" s="34" t="s">
        <v>71</v>
      </c>
    </row>
    <row r="6" spans="1:16">
      <c r="A6" s="15"/>
      <c r="B6" s="4"/>
      <c r="C6" s="179" t="s">
        <v>30</v>
      </c>
      <c r="D6" s="179"/>
      <c r="E6" s="179"/>
      <c r="F6" s="202" t="s">
        <v>31</v>
      </c>
      <c r="G6" s="202"/>
      <c r="H6" s="202"/>
      <c r="I6" s="202"/>
      <c r="J6" s="202"/>
      <c r="K6" s="202"/>
      <c r="L6" s="202"/>
      <c r="M6" s="202" t="s">
        <v>32</v>
      </c>
      <c r="N6" s="202"/>
      <c r="O6" s="188"/>
    </row>
    <row r="7" spans="1:16" ht="15" customHeight="1">
      <c r="A7" s="15"/>
      <c r="B7" s="4"/>
      <c r="C7" s="202" t="s">
        <v>33</v>
      </c>
      <c r="D7" s="202" t="s">
        <v>34</v>
      </c>
      <c r="E7" s="202" t="s">
        <v>69</v>
      </c>
      <c r="F7" s="202" t="s">
        <v>35</v>
      </c>
      <c r="G7" s="202"/>
      <c r="H7" s="202" t="s">
        <v>36</v>
      </c>
      <c r="I7" s="202" t="s">
        <v>37</v>
      </c>
      <c r="J7" s="202"/>
      <c r="K7" s="203" t="s">
        <v>10</v>
      </c>
      <c r="L7" s="203"/>
      <c r="M7" s="179" t="s">
        <v>70</v>
      </c>
      <c r="N7" s="179" t="s">
        <v>74</v>
      </c>
      <c r="O7" s="188" t="s">
        <v>75</v>
      </c>
    </row>
    <row r="8" spans="1:16" ht="27.6">
      <c r="A8" s="15"/>
      <c r="B8" s="4"/>
      <c r="C8" s="202"/>
      <c r="D8" s="202"/>
      <c r="E8" s="202"/>
      <c r="F8" s="8" t="s">
        <v>16</v>
      </c>
      <c r="G8" s="8" t="s">
        <v>38</v>
      </c>
      <c r="H8" s="202"/>
      <c r="I8" s="8" t="s">
        <v>72</v>
      </c>
      <c r="J8" s="8" t="s">
        <v>73</v>
      </c>
      <c r="K8" s="138" t="s">
        <v>39</v>
      </c>
      <c r="L8" s="138" t="s">
        <v>40</v>
      </c>
      <c r="M8" s="179"/>
      <c r="N8" s="179"/>
      <c r="O8" s="188"/>
    </row>
    <row r="9" spans="1:16">
      <c r="A9" s="46"/>
      <c r="B9" s="41" t="s">
        <v>14</v>
      </c>
      <c r="C9" s="140"/>
      <c r="D9" s="140"/>
      <c r="E9" s="140"/>
      <c r="F9" s="140"/>
      <c r="G9" s="140"/>
      <c r="H9" s="140"/>
      <c r="I9" s="140"/>
      <c r="J9" s="140"/>
      <c r="K9" s="140"/>
      <c r="L9" s="140"/>
      <c r="M9" s="140"/>
      <c r="N9" s="140"/>
      <c r="O9" s="141"/>
    </row>
    <row r="10" spans="1:16">
      <c r="A10" s="15">
        <v>1</v>
      </c>
      <c r="B10" s="39" t="s">
        <v>61</v>
      </c>
      <c r="C10" s="134">
        <f>SUM(C11:C17)</f>
        <v>3286</v>
      </c>
      <c r="D10" s="134">
        <f>SUM(D11:D17)</f>
        <v>1242</v>
      </c>
      <c r="E10" s="134">
        <f>SUM(E11:E17)</f>
        <v>4528</v>
      </c>
      <c r="F10" s="135">
        <f t="shared" ref="F10:N10" si="0">SUM(F11:F17)</f>
        <v>2379</v>
      </c>
      <c r="G10" s="135">
        <f t="shared" si="0"/>
        <v>1148</v>
      </c>
      <c r="H10" s="134">
        <f t="shared" si="0"/>
        <v>1193</v>
      </c>
      <c r="I10" s="134">
        <f t="shared" si="0"/>
        <v>0</v>
      </c>
      <c r="J10" s="134">
        <f t="shared" si="0"/>
        <v>0</v>
      </c>
      <c r="K10" s="134">
        <f t="shared" si="0"/>
        <v>0</v>
      </c>
      <c r="L10" s="134">
        <f t="shared" si="0"/>
        <v>0</v>
      </c>
      <c r="M10" s="135">
        <f>SUM(M11:M17)</f>
        <v>4472</v>
      </c>
      <c r="N10" s="135">
        <f t="shared" si="0"/>
        <v>3583</v>
      </c>
      <c r="O10" s="136">
        <f>SUM(O11:O17)</f>
        <v>8055</v>
      </c>
    </row>
    <row r="11" spans="1:16">
      <c r="A11" s="15">
        <v>1.1000000000000001</v>
      </c>
      <c r="B11" s="162" t="s">
        <v>201</v>
      </c>
      <c r="C11" s="104">
        <v>1451</v>
      </c>
      <c r="D11" s="104">
        <v>644</v>
      </c>
      <c r="E11" s="134">
        <f>C11+D11</f>
        <v>2095</v>
      </c>
      <c r="F11" s="174">
        <v>1234</v>
      </c>
      <c r="G11" s="174">
        <v>397</v>
      </c>
      <c r="H11" s="174">
        <f>393+135</f>
        <v>528</v>
      </c>
      <c r="I11" s="104"/>
      <c r="J11" s="104"/>
      <c r="K11" s="137"/>
      <c r="L11" s="137"/>
      <c r="M11" s="134">
        <f>C11+F11-H11-I11</f>
        <v>2157</v>
      </c>
      <c r="N11" s="134">
        <f>D11+G11+H11-J11+K11-L11</f>
        <v>1569</v>
      </c>
      <c r="O11" s="136">
        <f>M11+N11</f>
        <v>3726</v>
      </c>
      <c r="P11" s="170"/>
    </row>
    <row r="12" spans="1:16">
      <c r="A12" s="15">
        <v>1.2</v>
      </c>
      <c r="B12" s="162" t="s">
        <v>202</v>
      </c>
      <c r="C12" s="104">
        <v>490</v>
      </c>
      <c r="D12" s="104">
        <v>134</v>
      </c>
      <c r="E12" s="134">
        <f t="shared" ref="E12:E17" si="1">C12+D12</f>
        <v>624</v>
      </c>
      <c r="F12" s="174">
        <v>278</v>
      </c>
      <c r="G12" s="174">
        <v>208</v>
      </c>
      <c r="H12" s="174">
        <f>132+46</f>
        <v>178</v>
      </c>
      <c r="I12" s="104"/>
      <c r="J12" s="104"/>
      <c r="K12" s="137"/>
      <c r="L12" s="137"/>
      <c r="M12" s="134">
        <f t="shared" ref="M12:M15" si="2">C12+F12-H12-I12</f>
        <v>590</v>
      </c>
      <c r="N12" s="134">
        <f t="shared" ref="N12:N17" si="3">D12+G12+H12-J12+K12-L12</f>
        <v>520</v>
      </c>
      <c r="O12" s="136">
        <f t="shared" ref="O12:O17" si="4">M12+N12</f>
        <v>1110</v>
      </c>
      <c r="P12" s="170"/>
    </row>
    <row r="13" spans="1:16">
      <c r="A13" s="15">
        <v>1.3</v>
      </c>
      <c r="B13" s="162" t="s">
        <v>203</v>
      </c>
      <c r="C13" s="104">
        <v>551</v>
      </c>
      <c r="D13" s="104">
        <v>177</v>
      </c>
      <c r="E13" s="134">
        <f t="shared" si="1"/>
        <v>728</v>
      </c>
      <c r="F13" s="174">
        <v>312</v>
      </c>
      <c r="G13" s="174">
        <v>255</v>
      </c>
      <c r="H13" s="174">
        <f>149+51</f>
        <v>200</v>
      </c>
      <c r="I13" s="104"/>
      <c r="J13" s="104"/>
      <c r="K13" s="137"/>
      <c r="L13" s="137"/>
      <c r="M13" s="134">
        <f t="shared" si="2"/>
        <v>663</v>
      </c>
      <c r="N13" s="134">
        <f t="shared" si="3"/>
        <v>632</v>
      </c>
      <c r="O13" s="136">
        <f t="shared" si="4"/>
        <v>1295</v>
      </c>
      <c r="P13" s="170"/>
    </row>
    <row r="14" spans="1:16">
      <c r="A14" s="15">
        <v>1.4</v>
      </c>
      <c r="B14" s="162" t="s">
        <v>204</v>
      </c>
      <c r="C14" s="104">
        <v>368</v>
      </c>
      <c r="D14" s="104">
        <v>122</v>
      </c>
      <c r="E14" s="134">
        <f t="shared" si="1"/>
        <v>490</v>
      </c>
      <c r="F14" s="174">
        <v>313</v>
      </c>
      <c r="G14" s="174">
        <v>69</v>
      </c>
      <c r="H14" s="174">
        <f>99+34</f>
        <v>133</v>
      </c>
      <c r="I14" s="104"/>
      <c r="J14" s="104"/>
      <c r="K14" s="137"/>
      <c r="L14" s="137"/>
      <c r="M14" s="134">
        <f t="shared" si="2"/>
        <v>548</v>
      </c>
      <c r="N14" s="134">
        <f t="shared" si="3"/>
        <v>324</v>
      </c>
      <c r="O14" s="136">
        <f t="shared" si="4"/>
        <v>872</v>
      </c>
      <c r="P14" s="170"/>
    </row>
    <row r="15" spans="1:16">
      <c r="A15" s="15">
        <v>1.5</v>
      </c>
      <c r="B15" s="162" t="s">
        <v>205</v>
      </c>
      <c r="C15" s="104">
        <v>426</v>
      </c>
      <c r="D15" s="104">
        <v>165</v>
      </c>
      <c r="E15" s="134">
        <f t="shared" si="1"/>
        <v>591</v>
      </c>
      <c r="F15" s="174">
        <v>242</v>
      </c>
      <c r="G15" s="174">
        <v>219</v>
      </c>
      <c r="H15" s="174">
        <f>115+39</f>
        <v>154</v>
      </c>
      <c r="I15" s="104"/>
      <c r="J15" s="104"/>
      <c r="K15" s="137"/>
      <c r="L15" s="137"/>
      <c r="M15" s="134">
        <f t="shared" si="2"/>
        <v>514</v>
      </c>
      <c r="N15" s="134">
        <f t="shared" si="3"/>
        <v>538</v>
      </c>
      <c r="O15" s="136">
        <f t="shared" si="4"/>
        <v>1052</v>
      </c>
      <c r="P15" s="170"/>
    </row>
    <row r="16" spans="1:16">
      <c r="A16" s="15">
        <v>1.6</v>
      </c>
      <c r="B16" s="4"/>
      <c r="C16" s="104"/>
      <c r="D16" s="104"/>
      <c r="E16" s="134">
        <f t="shared" si="1"/>
        <v>0</v>
      </c>
      <c r="F16" s="172"/>
      <c r="G16" s="172"/>
      <c r="H16" s="172"/>
      <c r="I16" s="172"/>
      <c r="J16" s="172"/>
      <c r="K16" s="173"/>
      <c r="L16" s="137"/>
      <c r="M16" s="134">
        <f>C16+F16-H16-I16</f>
        <v>0</v>
      </c>
      <c r="N16" s="134">
        <f t="shared" si="3"/>
        <v>0</v>
      </c>
      <c r="O16" s="136">
        <f t="shared" si="4"/>
        <v>0</v>
      </c>
    </row>
    <row r="17" spans="1:15">
      <c r="A17" s="15" t="s">
        <v>62</v>
      </c>
      <c r="B17" s="4"/>
      <c r="C17" s="104"/>
      <c r="D17" s="104"/>
      <c r="E17" s="134">
        <f t="shared" si="1"/>
        <v>0</v>
      </c>
      <c r="F17" s="104"/>
      <c r="G17" s="104"/>
      <c r="H17" s="104"/>
      <c r="I17" s="104"/>
      <c r="J17" s="104"/>
      <c r="K17" s="137"/>
      <c r="L17" s="137"/>
      <c r="M17" s="134">
        <f>C17+F17-H17-I17</f>
        <v>0</v>
      </c>
      <c r="N17" s="134">
        <f t="shared" si="3"/>
        <v>0</v>
      </c>
      <c r="O17" s="136">
        <f t="shared" si="4"/>
        <v>0</v>
      </c>
    </row>
    <row r="18" spans="1:15">
      <c r="A18" s="46"/>
      <c r="B18" s="2" t="s">
        <v>76</v>
      </c>
      <c r="C18" s="140"/>
      <c r="D18" s="140"/>
      <c r="E18" s="140"/>
      <c r="F18" s="140"/>
      <c r="G18" s="140"/>
      <c r="H18" s="140"/>
      <c r="I18" s="140"/>
      <c r="J18" s="140"/>
      <c r="K18" s="140"/>
      <c r="L18" s="140"/>
      <c r="M18" s="140"/>
      <c r="N18" s="140"/>
      <c r="O18" s="141"/>
    </row>
    <row r="19" spans="1:15" ht="11.25" customHeight="1" thickBot="1">
      <c r="A19" s="48">
        <v>2</v>
      </c>
      <c r="B19" s="142" t="s">
        <v>61</v>
      </c>
      <c r="C19" s="143"/>
      <c r="D19" s="143"/>
      <c r="E19" s="143"/>
      <c r="F19" s="143"/>
      <c r="G19" s="143"/>
      <c r="H19" s="143"/>
      <c r="I19" s="143"/>
      <c r="J19" s="143"/>
      <c r="K19" s="143"/>
      <c r="L19" s="143"/>
      <c r="M19" s="143">
        <f>C19+F19-H19-I19</f>
        <v>0</v>
      </c>
      <c r="N19" s="143">
        <f t="shared" ref="N19" si="5">D19+G19+H19-J19+K19-L19</f>
        <v>0</v>
      </c>
      <c r="O19" s="144">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wFE3WNYPguOfKn8fRMnQ8/jIHGwOE3HV6ELcnFV+U70=</DigestValue>
    </Reference>
    <Reference Type="http://www.w3.org/2000/09/xmldsig#Object" URI="#idOfficeObject">
      <DigestMethod Algorithm="http://www.w3.org/2001/04/xmlenc#sha256"/>
      <DigestValue>Y/YcZvQVDMlIaJsf5bFcM04/R20+tOlM25FRf+39Xr4=</DigestValue>
    </Reference>
    <Reference Type="http://uri.etsi.org/01903#SignedProperties" URI="#idSignedProperties">
      <Transforms>
        <Transform Algorithm="http://www.w3.org/TR/2001/REC-xml-c14n-20010315"/>
      </Transforms>
      <DigestMethod Algorithm="http://www.w3.org/2001/04/xmlenc#sha256"/>
      <DigestValue>d/2xOwEmqcXRZ8udFMFpnfauUzxV8gDht/hPY8ejv+4=</DigestValue>
    </Reference>
  </SignedInfo>
  <SignatureValue>ZIq/fy1L9V33opbpB2d+An55Tj6lQTObyrDXyAT+PgAi6i9lXMIFa5zQXZjGmLbfsiypcEtGH7Jr
ZpNMYkArL+DOL8oJFJU6u5/xkYzkp4RLECg7wwjM1BuGulLZVO8h/iSOG1DvGSQAZ6sJVWNPzV9f
pCP7FYKXs2XTYstlSXOhlAtTUZmb6dfS/iseC3x3Jv2rSw5JZq1GglMNS/cxL2rLxHsmUHNwGFSn
Rff/B5q9EOjd2A0w/YAJ3EVWB5JMU7ErO3jDDAJKg/QJGW7d9xF8ANq4rFOrN2ZgquIbAj1H2hJY
K0vBjNlwWjZyb2tj2sunP+Xm1PLWuqIdZYKq+A==</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oHdHCek1c0WyXj5nYm60Oqv7v4WHBGULdNQ0S6rQlmM=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pQAXGu6pZ6/cbGlj1Wir3/ZWuYeLTYPaiF20EXvrWLE=</DigestValue>
      </Reference>
      <Reference URI="/xl/styles.xml?ContentType=application/vnd.openxmlformats-officedocument.spreadsheetml.styles+xml">
        <DigestMethod Algorithm="http://www.w3.org/2001/04/xmlenc#sha256"/>
        <DigestValue>CWbj1WPGIdrZeti9x5PeL/YBN1pjxkLsdZk3SnmwDcw=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7YgVWWZyuVPT6OIdoS1VymRjOQ24X592LVIDfLLMVD4=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M5mkDaSNC7+Kd4JGb7YVEIxHz0tDO70SihvgJErKouo=</DigestValue>
      </Reference>
      <Reference URI="/xl/worksheets/sheet10.xml?ContentType=application/vnd.openxmlformats-officedocument.spreadsheetml.worksheet+xml">
        <DigestMethod Algorithm="http://www.w3.org/2001/04/xmlenc#sha256"/>
        <DigestValue>R+gHGCwhzR5dgF7eIbzt0ZekMLqMZvbzDTEcuR6Untg=</DigestValue>
      </Reference>
      <Reference URI="/xl/worksheets/sheet2.xml?ContentType=application/vnd.openxmlformats-officedocument.spreadsheetml.worksheet+xml">
        <DigestMethod Algorithm="http://www.w3.org/2001/04/xmlenc#sha256"/>
        <DigestValue>m3VKWbyr5TwHnfTToAop4vhoCZClOyhXNGicyHbg8o0=</DigestValue>
      </Reference>
      <Reference URI="/xl/worksheets/sheet3.xml?ContentType=application/vnd.openxmlformats-officedocument.spreadsheetml.worksheet+xml">
        <DigestMethod Algorithm="http://www.w3.org/2001/04/xmlenc#sha256"/>
        <DigestValue>Rhly9gvzjzzDRWQuMeCVrzypdjTlvxpgKWfMaRkTda4=</DigestValue>
      </Reference>
      <Reference URI="/xl/worksheets/sheet4.xml?ContentType=application/vnd.openxmlformats-officedocument.spreadsheetml.worksheet+xml">
        <DigestMethod Algorithm="http://www.w3.org/2001/04/xmlenc#sha256"/>
        <DigestValue>N2TqBlk+tOWo1FRycywIH5Vptu3PR/s4IrKIwLThz8k=</DigestValue>
      </Reference>
      <Reference URI="/xl/worksheets/sheet5.xml?ContentType=application/vnd.openxmlformats-officedocument.spreadsheetml.worksheet+xml">
        <DigestMethod Algorithm="http://www.w3.org/2001/04/xmlenc#sha256"/>
        <DigestValue>Q7dVfhxNslS5n/1KdwKHZSqcbA3mmT2h8vUybKD9xbI=</DigestValue>
      </Reference>
      <Reference URI="/xl/worksheets/sheet6.xml?ContentType=application/vnd.openxmlformats-officedocument.spreadsheetml.worksheet+xml">
        <DigestMethod Algorithm="http://www.w3.org/2001/04/xmlenc#sha256"/>
        <DigestValue>GsbjZ0yP2wQooQulQ4zqOW3ckExQjEIqt6Y9za5Rszs=</DigestValue>
      </Reference>
      <Reference URI="/xl/worksheets/sheet7.xml?ContentType=application/vnd.openxmlformats-officedocument.spreadsheetml.worksheet+xml">
        <DigestMethod Algorithm="http://www.w3.org/2001/04/xmlenc#sha256"/>
        <DigestValue>WZP77Xebdcq2Fqow8IAPuyef9AlY4AGkNNQ/E/hvVbw=</DigestValue>
      </Reference>
      <Reference URI="/xl/worksheets/sheet8.xml?ContentType=application/vnd.openxmlformats-officedocument.spreadsheetml.worksheet+xml">
        <DigestMethod Algorithm="http://www.w3.org/2001/04/xmlenc#sha256"/>
        <DigestValue>c73gKM7zyv2jkIOcKVbZli8PoFyTl9rTSNOLwvHl4LE=</DigestValue>
      </Reference>
      <Reference URI="/xl/worksheets/sheet9.xml?ContentType=application/vnd.openxmlformats-officedocument.spreadsheetml.worksheet+xml">
        <DigestMethod Algorithm="http://www.w3.org/2001/04/xmlenc#sha256"/>
        <DigestValue>Re58CLyz/v74MDPQDfELYlOk85Nh/2rf5YJeDiuFSyI=</DigestValue>
      </Reference>
    </Manifest>
    <SignatureProperties>
      <SignatureProperty Id="idSignatureTime" Target="#idPackageSignature">
        <mdssi:SignatureTime xmlns:mdssi="http://schemas.openxmlformats.org/package/2006/digital-signature">
          <mdssi:Format>YYYY-MM-DDThh:mm:ssTZD</mdssi:Format>
          <mdssi:Value>2024-04-17T15:26:09Z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2024-04-17T15:26:09Z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OoSmc11cdLWPm3oKjsfB/bkJlMe9EYkDVHwf8paBqio=</DigestValue>
    </Reference>
    <Reference Type="http://www.w3.org/2000/09/xmldsig#Object" URI="#idOfficeObject">
      <DigestMethod Algorithm="http://www.w3.org/2001/04/xmlenc#sha256"/>
      <DigestValue>s22l+DwHsC9xldBcJ1zbg4JrHehHWtal3thCrIXwobY=</DigestValue>
    </Reference>
    <Reference Type="http://uri.etsi.org/01903#SignedProperties" URI="#idSignedProperties">
      <Transforms>
        <Transform Algorithm="http://www.w3.org/TR/2001/REC-xml-c14n-20010315"/>
      </Transforms>
      <DigestMethod Algorithm="http://www.w3.org/2001/04/xmlenc#sha256"/>
      <DigestValue>M81YMDX55LKaqupLdhGZUf+8VsC6AX/Q0VO/MM02lgA=</DigestValue>
    </Reference>
  </SignedInfo>
  <SignatureValue>pHsnlZ6d0I+IJnD9QZvs3ohT96NABljIaYJ3dXxTdYlDLigcW7oKOKGtAUIVdgaZONdhVjlB7WlH
1jUpSh6UT+GwaMefryv6OqCVJ6e3iFrPL9/wGxCkCEYn0Dme/5Mo5MkmtKqTGXKn9cXBcZZov9KP
+Q573a2I02MpzE5yR7tTsgta0FxHSNO8q+NBBgp2Qa/SxKiOe0Dr6FJq4MKldZNr6luwFSbeOnRV
JcMLpbL75GyX7yuyN3iY+wQGSkY7WzHID+sVBwSWg5cz8NALmayEsIRK0Ap7qIaKbaHalMJVGujK
fifFdoy5EhZLv5zVrbglglq551ulle9Mfu8iZg==</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oHdHCek1c0WyXj5nYm60Oqv7v4WHBGULdNQ0S6rQlmM=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pQAXGu6pZ6/cbGlj1Wir3/ZWuYeLTYPaiF20EXvrWLE=</DigestValue>
      </Reference>
      <Reference URI="/xl/styles.xml?ContentType=application/vnd.openxmlformats-officedocument.spreadsheetml.styles+xml">
        <DigestMethod Algorithm="http://www.w3.org/2001/04/xmlenc#sha256"/>
        <DigestValue>CWbj1WPGIdrZeti9x5PeL/YBN1pjxkLsdZk3SnmwDcw=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7YgVWWZyuVPT6OIdoS1VymRjOQ24X592LVIDfLLMVD4=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M5mkDaSNC7+Kd4JGb7YVEIxHz0tDO70SihvgJErKouo=</DigestValue>
      </Reference>
      <Reference URI="/xl/worksheets/sheet10.xml?ContentType=application/vnd.openxmlformats-officedocument.spreadsheetml.worksheet+xml">
        <DigestMethod Algorithm="http://www.w3.org/2001/04/xmlenc#sha256"/>
        <DigestValue>R+gHGCwhzR5dgF7eIbzt0ZekMLqMZvbzDTEcuR6Untg=</DigestValue>
      </Reference>
      <Reference URI="/xl/worksheets/sheet2.xml?ContentType=application/vnd.openxmlformats-officedocument.spreadsheetml.worksheet+xml">
        <DigestMethod Algorithm="http://www.w3.org/2001/04/xmlenc#sha256"/>
        <DigestValue>m3VKWbyr5TwHnfTToAop4vhoCZClOyhXNGicyHbg8o0=</DigestValue>
      </Reference>
      <Reference URI="/xl/worksheets/sheet3.xml?ContentType=application/vnd.openxmlformats-officedocument.spreadsheetml.worksheet+xml">
        <DigestMethod Algorithm="http://www.w3.org/2001/04/xmlenc#sha256"/>
        <DigestValue>Rhly9gvzjzzDRWQuMeCVrzypdjTlvxpgKWfMaRkTda4=</DigestValue>
      </Reference>
      <Reference URI="/xl/worksheets/sheet4.xml?ContentType=application/vnd.openxmlformats-officedocument.spreadsheetml.worksheet+xml">
        <DigestMethod Algorithm="http://www.w3.org/2001/04/xmlenc#sha256"/>
        <DigestValue>N2TqBlk+tOWo1FRycywIH5Vptu3PR/s4IrKIwLThz8k=</DigestValue>
      </Reference>
      <Reference URI="/xl/worksheets/sheet5.xml?ContentType=application/vnd.openxmlformats-officedocument.spreadsheetml.worksheet+xml">
        <DigestMethod Algorithm="http://www.w3.org/2001/04/xmlenc#sha256"/>
        <DigestValue>Q7dVfhxNslS5n/1KdwKHZSqcbA3mmT2h8vUybKD9xbI=</DigestValue>
      </Reference>
      <Reference URI="/xl/worksheets/sheet6.xml?ContentType=application/vnd.openxmlformats-officedocument.spreadsheetml.worksheet+xml">
        <DigestMethod Algorithm="http://www.w3.org/2001/04/xmlenc#sha256"/>
        <DigestValue>GsbjZ0yP2wQooQulQ4zqOW3ckExQjEIqt6Y9za5Rszs=</DigestValue>
      </Reference>
      <Reference URI="/xl/worksheets/sheet7.xml?ContentType=application/vnd.openxmlformats-officedocument.spreadsheetml.worksheet+xml">
        <DigestMethod Algorithm="http://www.w3.org/2001/04/xmlenc#sha256"/>
        <DigestValue>WZP77Xebdcq2Fqow8IAPuyef9AlY4AGkNNQ/E/hvVbw=</DigestValue>
      </Reference>
      <Reference URI="/xl/worksheets/sheet8.xml?ContentType=application/vnd.openxmlformats-officedocument.spreadsheetml.worksheet+xml">
        <DigestMethod Algorithm="http://www.w3.org/2001/04/xmlenc#sha256"/>
        <DigestValue>c73gKM7zyv2jkIOcKVbZli8PoFyTl9rTSNOLwvHl4LE=</DigestValue>
      </Reference>
      <Reference URI="/xl/worksheets/sheet9.xml?ContentType=application/vnd.openxmlformats-officedocument.spreadsheetml.worksheet+xml">
        <DigestMethod Algorithm="http://www.w3.org/2001/04/xmlenc#sha256"/>
        <DigestValue>Re58CLyz/v74MDPQDfELYlOk85Nh/2rf5YJeDiuFSyI=</DigestValue>
      </Reference>
    </Manifest>
    <SignatureProperties>
      <SignatureProperty Id="idSignatureTime" Target="#idPackageSignature">
        <mdssi:SignatureTime xmlns:mdssi="http://schemas.openxmlformats.org/package/2006/digital-signature">
          <mdssi:Format>YYYY-MM-DDThh:mm:ssTZD</mdssi:Format>
          <mdssi:Value>2024-04-17T16:42:32Z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2024-04-17T16:42:32Z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2024-04-16T14:33:18Z</dcterms:modified>
</cp:coreProperties>
</file>