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0635"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B2" i="79" l="1"/>
  <c r="B2" i="37"/>
  <c r="B2" i="36"/>
  <c r="B2" i="74"/>
  <c r="B2" i="64"/>
  <c r="B2" i="35"/>
  <c r="B2" i="69" l="1"/>
  <c r="B2" i="77"/>
  <c r="B2" i="28"/>
  <c r="B2" i="73"/>
  <c r="B2" i="72"/>
  <c r="B2" i="52"/>
  <c r="B2" i="71"/>
  <c r="B2" i="75"/>
  <c r="B2" i="53"/>
  <c r="B2" i="62"/>
  <c r="B1" i="79" l="1"/>
  <c r="B1" i="37"/>
  <c r="B1" i="36"/>
  <c r="B1" i="74"/>
  <c r="B1" i="64"/>
  <c r="B1" i="35"/>
  <c r="B1" i="69"/>
  <c r="B1" i="77"/>
  <c r="B1" i="28"/>
  <c r="B1" i="73"/>
  <c r="B1" i="72"/>
  <c r="B1" i="52"/>
  <c r="B1" i="71"/>
  <c r="B1" i="75"/>
  <c r="B1" i="53"/>
  <c r="B1" i="62"/>
  <c r="B1" i="6"/>
  <c r="B17" i="6" l="1"/>
  <c r="B16" i="6"/>
  <c r="B15" i="6"/>
  <c r="V7" i="64" l="1"/>
  <c r="T21" i="64" l="1"/>
  <c r="U21" i="64"/>
  <c r="V9" i="6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<sst xmlns="http://schemas.openxmlformats.org/spreadsheetml/2006/main" count="1228" uniqueCount="940">
  <si>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</si>
  <si>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</si>
  <si>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</si>
  <si>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</si>
  <si>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</si>
  <si>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</si>
  <si>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</si>
  <si>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</si>
  <si>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</si>
  <si>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</si>
  <si>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</si>
  <si>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</si>
  <si>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</si>
  <si>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</si>
  <si>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</si>
  <si>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</si>
  <si>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</si>
  <si>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</si>
  <si>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</si>
  <si>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</si>
  <si>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</si>
  <si>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</si>
  <si>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</si>
  <si>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</si>
  <si>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</si>
  <si>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</si>
  <si>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</si>
  <si>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</si>
  <si>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</si>
  <si>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</si>
  <si>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</si>
  <si>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</si>
  <si>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</si>
  <si>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</si>
  <si>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</si>
  <si>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</si>
  <si>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</si>
  <si>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</si>
  <si>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</si>
  <si>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</si>
  <si>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</si>
  <si>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</si>
  <si>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</si>
  <si>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</si>
  <si>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</si>
  <si>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</si>
  <si>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</si>
  <si>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</si>
  <si>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</si>
  <si>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</si>
  <si>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</si>
  <si>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</si>
  <si>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</si>
  <si>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</si>
  <si>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</si>
  <si>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</si>
  <si>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</si>
  <si>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</si>
  <si>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</si>
  <si>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</si>
  <si>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</si>
  <si>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</si>
  <si>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</si>
  <si>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</si>
  <si>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</si>
  <si>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</si>
  <si>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</si>
  <si>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</si>
  <si>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</si>
  <si>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</si>
  <si>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</si>
  <si>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</si>
  <si>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</si>
  <si>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</si>
  <si>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</si>
  <si>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</si>
  <si>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</si>
  <si>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</si>
  <si>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</si>
  <si>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</si>
  <si>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</si>
  <si>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</si>
  <si>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</si>
  <si>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</si>
  <si>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</si>
  <si>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</si>
  <si>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</si>
  <si>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</si>
  <si>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</si>
  <si>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</si>
  <si>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</si>
  <si>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</si>
  <si>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</si>
  <si>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</si>
  <si>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</si>
  <si>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</si>
  <si>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</si>
  <si>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</si>
  <si>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</si>
  <si>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</si>
  <si>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</si>
  <si>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</si>
  <si>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</si>
  <si>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</si>
  <si>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</si>
  <si>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</si>
  <si>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</si>
  <si>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</si>
  <si>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</si>
  <si>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</si>
  <si>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</si>
  <si>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</si>
  <si>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</si>
  <si>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</si>
  <si>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</si>
  <si>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</si>
  <si>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</si>
  <si>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</si>
  <si>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</si>
  <si>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</si>
  <si>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</si>
  <si>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</si>
  <si>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</si>
  <si>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</si>
  <si>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</si>
  <si>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</si>
  <si>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</si>
  <si>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</si>
  <si>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</si>
  <si>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</si>
  <si>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</si>
  <si>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</si>
  <si>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</si>
  <si>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</si>
  <si>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</si>
  <si>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</si>
  <si>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</si>
  <si>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</si>
  <si>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</si>
  <si>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</si>
  <si>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</si>
  <si>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</si>
  <si>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</si>
  <si>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</si>
  <si>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</si>
  <si>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</si>
  <si>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</si>
  <si>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</si>
  <si>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</si>
  <si>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</si>
  <si>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</si>
  <si>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</si>
  <si>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</si>
  <si>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</si>
  <si>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</si>
  <si>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</si>
  <si>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</si>
  <si>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</si>
  <si>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</si>
  <si>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</si>
  <si>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</si>
  <si>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</si>
  <si>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</si>
  <si>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</si>
  <si>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</si>
  <si>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</si>
  <si>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</si>
  <si>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</si>
  <si>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</si>
  <si>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</si>
  <si>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</si>
  <si>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</si>
  <si>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</si>
  <si>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</si>
  <si>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</si>
  <si>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</si>
  <si>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</si>
  <si>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</si>
  <si>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</si>
  <si>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</si>
  <si>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</si>
  <si>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</si>
  <si>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</si>
  <si>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</si>
  <si>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</si>
  <si>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</si>
  <si>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</si>
  <si>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</si>
  <si>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</si>
  <si>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</si>
  <si>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</si>
  <si>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</si>
  <si>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</si>
  <si>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</si>
  <si>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</si>
  <si>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</si>
  <si>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</si>
  <si>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</si>
  <si>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</si>
  <si>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</si>
  <si>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</si>
  <si>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</si>
  <si>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</si>
  <si>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</si>
  <si>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</si>
  <si>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</si>
  <si>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</si>
  <si>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</si>
  <si>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</si>
  <si>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</si>
  <si>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</si>
  <si>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</si>
  <si>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</si>
  <si>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</si>
  <si>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</si>
  <si>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</si>
  <si>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</si>
  <si>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</si>
  <si>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</si>
  <si>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</si>
  <si>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</si>
  <si>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</si>
  <si>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</si>
  <si>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</si>
  <si>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</si>
  <si>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</si>
  <si>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</si>
  <si>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</si>
  <si>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</si>
  <si>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</si>
  <si>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</si>
  <si>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</si>
  <si>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</si>
  <si>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</si>
  <si>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</si>
  <si>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</si>
  <si>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</si>
  <si>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</si>
  <si>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</si>
  <si>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</si>
  <si>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</si>
  <si>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</si>
  <si>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</si>
  <si>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</si>
  <si>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</si>
  <si>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</si>
  <si>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</si>
  <si>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</si>
  <si>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</si>
  <si>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</si>
  <si>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</si>
  <si>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</si>
  <si>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</si>
  <si>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</si>
  <si>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</si>
  <si>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</si>
  <si>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</si>
  <si>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</si>
  <si>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</si>
  <si>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</si>
  <si>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</si>
  <si>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</si>
  <si>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</si>
  <si>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</si>
  <si>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</si>
  <si>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</si>
  <si>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</si>
  <si>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</si>
  <si>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</si>
  <si>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</si>
  <si>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</si>
  <si>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</si>
  <si>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</si>
  <si>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</si>
  <si>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</si>
  <si>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</si>
  <si>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</si>
  <si>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</si>
  <si>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</si>
  <si>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</si>
  <si>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</si>
  <si>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</si>
  <si>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</si>
  <si>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</si>
  <si>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</si>
  <si>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</si>
  <si>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</si>
  <si>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</si>
  <si>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</si>
  <si>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</si>
  <si>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</si>
  <si>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</si>
  <si>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</si>
  <si>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</si>
  <si>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</si>
  <si>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</si>
  <si>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</si>
  <si>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</si>
  <si>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</si>
  <si>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</si>
  <si>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</si>
  <si>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</si>
  <si>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</si>
  <si>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</si>
  <si>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</si>
  <si>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</si>
  <si>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</si>
  <si>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</si>
  <si>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</si>
  <si>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</si>
  <si>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</si>
  <si>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</si>
  <si>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</si>
  <si>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</si>
  <si>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</si>
  <si>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</si>
  <si>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</si>
  <si>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</si>
  <si>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</si>
  <si>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</si>
  <si>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</si>
  <si>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</si>
  <si>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</si>
  <si>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</si>
  <si>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</si>
  <si>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</si>
  <si>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</si>
  <si>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</si>
  <si>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</si>
  <si>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</si>
  <si>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</si>
  <si>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</si>
  <si>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</si>
  <si>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</si>
  <si>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</si>
  <si>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</si>
  <si>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</si>
  <si>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</si>
  <si>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</si>
  <si>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</si>
  <si>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</si>
  <si>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</si>
  <si>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</si>
  <si>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</si>
  <si>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</si>
  <si>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</si>
  <si>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</si>
  <si>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</si>
  <si>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</si>
  <si>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</si>
  <si>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</si>
  <si>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</si>
  <si>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</si>
  <si>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</si>
  <si>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</si>
  <si>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</si>
  <si>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</si>
  <si>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</si>
  <si>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</si>
  <si>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</si>
  <si>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</si>
  <si>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</si>
  <si>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</si>
  <si>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</si>
  <si>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</si>
  <si>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</si>
  <si>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</si>
  <si>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</si>
  <si>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</si>
  <si>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</si>
  <si>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</si>
  <si>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</si>
  <si>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</si>
  <si>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</si>
  <si>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</si>
  <si>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</si>
  <si>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</si>
  <si>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</si>
  <si>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</si>
  <si>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</si>
  <si>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</si>
  <si>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</si>
  <si>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</si>
  <si>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</si>
  <si>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</si>
  <si>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</si>
  <si>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</si>
  <si>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</si>
  <si>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</si>
  <si>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</si>
  <si>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</si>
  <si>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</si>
  <si>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</si>
  <si>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</si>
  <si>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</si>
  <si>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</si>
  <si>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</si>
  <si>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</si>
  <si>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</si>
  <si>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</si>
  <si>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</si>
  <si>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</si>
  <si>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</si>
  <si>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</si>
  <si>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</si>
  <si>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</si>
  <si>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</si>
  <si>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</si>
  <si>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</si>
  <si>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</si>
  <si>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</si>
  <si>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</si>
  <si>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</si>
  <si>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</si>
  <si>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</si>
  <si>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</si>
  <si>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</si>
  <si>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</si>
  <si>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</si>
  <si>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</si>
  <si>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</si>
  <si>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</si>
  <si>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</si>
  <si>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</si>
  <si>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</si>
  <si>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</si>
  <si>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</si>
  <si>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</si>
  <si>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</si>
  <si>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</si>
  <si>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</si>
  <si>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</si>
  <si>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</si>
  <si>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</si>
  <si>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</si>
  <si>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</si>
  <si>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</si>
  <si>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</si>
  <si>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</si>
  <si>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</si>
  <si>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</si>
  <si>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</si>
  <si>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</si>
  <si>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</si>
  <si>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</si>
  <si>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</si>
  <si>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</si>
  <si>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</si>
  <si>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</si>
  <si>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</si>
  <si>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</si>
  <si>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</si>
  <si>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</si>
  <si>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</si>
  <si>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</si>
  <si>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</si>
  <si>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</si>
  <si>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</si>
  <si>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</si>
  <si>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</si>
  <si>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</si>
  <si>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</si>
  <si>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</si>
  <si>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</si>
  <si>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</si>
  <si>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</si>
  <si>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</si>
  <si>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</si>
  <si>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</si>
  <si>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</si>
  <si>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</si>
  <si>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</si>
  <si>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</si>
  <si>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</si>
  <si>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</si>
  <si>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</si>
  <si>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</si>
  <si>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</si>
  <si>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</si>
  <si>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</si>
  <si>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</si>
  <si>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</si>
  <si>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</si>
  <si>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</si>
  <si>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</si>
  <si>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</si>
  <si>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</si>
  <si>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</si>
  <si>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</si>
  <si>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</si>
  <si>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</si>
  <si>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</si>
  <si>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</si>
  <si>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</si>
  <si>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</si>
  <si>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</si>
  <si>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</si>
  <si>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</si>
  <si>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</si>
  <si>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</si>
  <si>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</si>
  <si>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</si>
  <si>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</si>
  <si>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</si>
  <si>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</si>
  <si>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</si>
  <si>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</si>
  <si>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</si>
  <si>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</si>
  <si>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</si>
  <si>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</si>
  <si>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</si>
  <si>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</si>
  <si>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</si>
  <si>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</si>
  <si>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</si>
  <si>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</si>
  <si>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</si>
  <si>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</si>
  <si>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</si>
  <si>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</si>
  <si>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</si>
  <si>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</si>
  <si>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</si>
  <si>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</si>
  <si>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</si>
  <si>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</si>
  <si>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</si>
  <si>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</si>
  <si>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</si>
  <si>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</si>
  <si>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</si>
  <si>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</si>
  <si>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</si>
  <si>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</si>
  <si>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</si>
  <si>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</si>
  <si>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</si>
  <si>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</si>
  <si>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</si>
  <si>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</si>
  <si>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</si>
  <si>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</si>
  <si>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</si>
  <si>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</si>
  <si>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</si>
  <si>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</si>
  <si>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</si>
  <si>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</si>
  <si>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</si>
  <si>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</si>
  <si>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</si>
  <si>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</si>
  <si>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</si>
  <si>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</si>
  <si>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</si>
  <si>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</si>
  <si>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</si>
  <si>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</si>
  <si>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</si>
  <si>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</si>
  <si>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</si>
  <si>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</si>
  <si>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</si>
  <si>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</si>
  <si>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</si>
  <si>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</si>
  <si>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</si>
  <si>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</si>
  <si>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</si>
  <si>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</si>
  <si>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</si>
  <si>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</si>
  <si>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</si>
  <si>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</si>
  <si>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</si>
  <si>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</si>
  <si>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</si>
  <si>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</si>
  <si>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</si>
  <si>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</si>
  <si>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</si>
  <si>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</si>
  <si>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</si>
  <si>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</si>
  <si>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</si>
  <si>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</si>
  <si>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</si>
  <si>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</si>
  <si>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</si>
  <si>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</si>
  <si>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</si>
  <si>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</si>
  <si>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</si>
  <si>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</si>
  <si>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</si>
  <si>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</si>
  <si>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</si>
  <si>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</si>
  <si>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</si>
  <si>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</si>
  <si>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</si>
  <si>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</si>
  <si>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</si>
  <si>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</si>
  <si>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</si>
  <si>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</si>
  <si>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</si>
  <si>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</si>
  <si>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</si>
  <si>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</si>
  <si>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</si>
  <si>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</si>
  <si>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</si>
  <si>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</si>
  <si>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</si>
  <si>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</si>
  <si>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</si>
  <si>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</si>
  <si>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</si>
  <si>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</si>
  <si>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</si>
  <si>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</si>
  <si>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</si>
  <si>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</si>
  <si>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</si>
  <si>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</si>
  <si>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</si>
  <si>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</si>
  <si>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</si>
  <si>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</si>
  <si>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</si>
  <si>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</si>
  <si>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</si>
  <si>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</si>
  <si>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</si>
  <si>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</si>
  <si>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</si>
  <si>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</si>
  <si>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</si>
  <si>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</si>
  <si>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</si>
  <si>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</si>
  <si>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</si>
  <si>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</si>
  <si>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</si>
  <si>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</si>
  <si>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</si>
  <si>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</si>
  <si>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</si>
  <si>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</si>
  <si>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</si>
  <si>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</si>
  <si>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</si>
  <si>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</si>
  <si>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</si>
  <si>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</si>
  <si>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</si>
  <si>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</si>
  <si>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</si>
  <si>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</si>
  <si>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</si>
  <si>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</si>
  <si>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</si>
  <si>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</si>
  <si>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</si>
  <si>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</si>
  <si>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</si>
  <si>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</si>
  <si>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</si>
  <si>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</si>
  <si>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</si>
  <si>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</si>
  <si>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</si>
  <si>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</si>
  <si>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</si>
  <si>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</si>
  <si>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</si>
  <si>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</si>
  <si>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</si>
  <si>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</si>
  <si>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</si>
  <si>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</si>
  <si>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</si>
  <si>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</si>
  <si>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</si>
  <si>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</si>
  <si>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</si>
  <si>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</si>
  <si>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</si>
  <si>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</si>
  <si>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</si>
  <si>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</si>
  <si>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</si>
  <si>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</si>
  <si>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</si>
  <si>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</si>
  <si>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</si>
  <si>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</si>
  <si>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</si>
  <si>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</si>
  <si>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</si>
  <si>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</si>
  <si>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</si>
  <si>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</si>
  <si>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</si>
  <si>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</si>
  <si>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</si>
  <si>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</si>
  <si>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</si>
  <si>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</si>
  <si>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</si>
  <si>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</si>
  <si>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</si>
  <si>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</si>
  <si>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</si>
  <si>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</si>
  <si>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</si>
  <si>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</si>
  <si>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</si>
  <si>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</si>
  <si>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</si>
  <si>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</si>
  <si>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</si>
  <si>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</si>
  <si>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</si>
  <si>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</si>
  <si>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</si>
  <si>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</si>
  <si>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</si>
  <si>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</si>
  <si>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</si>
  <si>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</si>
  <si>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</si>
  <si>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</si>
  <si>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</si>
  <si>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</si>
  <si>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</si>
  <si>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</si>
  <si>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</si>
  <si>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</si>
  <si>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</si>
  <si>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</si>
  <si>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</si>
  <si>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</si>
  <si>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</si>
  <si>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</si>
  <si>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</si>
  <si>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</si>
  <si>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</si>
  <si>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</si>
  <si>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</si>
  <si>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</si>
  <si>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</si>
  <si>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</si>
  <si>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</si>
  <si>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</si>
  <si>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</si>
  <si>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</si>
  <si>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</si>
  <si>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</si>
  <si>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</si>
  <si>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</si>
  <si>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</si>
  <si>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</si>
  <si>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</si>
  <si>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</si>
  <si>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</si>
  <si>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</si>
  <si>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</si>
  <si>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</si>
  <si>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</si>
  <si>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</si>
  <si>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</si>
  <si>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</si>
  <si>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</si>
  <si>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</si>
  <si>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</si>
  <si>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</si>
  <si>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</si>
  <si>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</si>
  <si>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</si>
  <si>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</si>
  <si>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</si>
  <si>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</si>
  <si>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</si>
  <si>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</si>
  <si>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</si>
  <si>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</si>
  <si>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</si>
  <si>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</si>
  <si>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</si>
  <si>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</si>
  <si>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</si>
  <si>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</si>
  <si>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</si>
  <si>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</si>
  <si>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</si>
  <si>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</si>
  <si>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</si>
  <si>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</si>
  <si>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</si>
  <si>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</si>
  <si>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</si>
  <si>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</si>
  <si>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</si>
  <si>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</si>
  <si>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</si>
  <si>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</si>
  <si>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</si>
  <si>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</si>
  <si>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</si>
  <si>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</si>
  <si>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</si>
  <si>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</si>
  <si>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</si>
  <si>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</si>
  <si>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</si>
  <si>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</si>
  <si>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</si>
  <si>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</si>
  <si>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</si>
  <si>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</si>
  <si>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</si>
  <si>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</si>
  <si>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</si>
  <si>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</si>
  <si>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</si>
  <si>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</si>
  <si>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</si>
  <si>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</si>
  <si>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</si>
  <si>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</si>
  <si>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</si>
  <si>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</si>
  <si>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</si>
  <si>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</si>
  <si>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</si>
  <si>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</si>
  <si>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</si>
  <si>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</si>
  <si>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</si>
  <si>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</si>
  <si>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</si>
  <si>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</si>
  <si>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</si>
  <si>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</si>
  <si>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</si>
  <si>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</si>
  <si>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</si>
  <si>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</si>
  <si>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</si>
  <si>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</si>
  <si>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</si>
  <si>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</si>
  <si>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</si>
  <si>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</si>
  <si>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</si>
  <si>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</si>
  <si>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</si>
  <si>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</si>
  <si>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</si>
  <si>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</si>
  <si>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</si>
  <si>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</si>
  <si>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</si>
  <si>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</si>
  <si>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</si>
  <si>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</si>
  <si>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</si>
  <si>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</si>
  <si>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</si>
  <si>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</si>
  <si>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</si>
  <si>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</si>
  <si>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</si>
  <si>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</si>
  <si>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</si>
  <si>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</si>
  <si>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</si>
  <si>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</si>
  <si>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</si>
  <si>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</si>
  <si>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</si>
  <si>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</si>
  <si>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</si>
  <si>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</si>
  <si>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</si>
  <si>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</si>
  <si>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</si>
  <si>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</si>
  <si>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</si>
  <si>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</si>
  <si>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</si>
  <si>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</si>
  <si>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</si>
  <si>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</si>
  <si>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</si>
  <si>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</si>
  <si>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</si>
  <si>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</si>
  <si>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</si>
  <si>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</si>
  <si>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</si>
  <si>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</si>
  <si>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</si>
  <si>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</si>
  <si>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</si>
  <si>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</si>
  <si>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</si>
  <si>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</si>
  <si>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</si>
  <si>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ფინკა ბანკი საქართველო სს</t>
  </si>
  <si>
    <t>ფლორინ ლილა</t>
  </si>
  <si>
    <t>ვუსალ ვერდიევი</t>
  </si>
  <si>
    <t>www.finca.ge</t>
  </si>
  <si>
    <t>Florin Lila (Chairman)</t>
  </si>
  <si>
    <t>Chikako Kuno</t>
  </si>
  <si>
    <t>Volker Renner</t>
  </si>
  <si>
    <t>Vusal Verdiyev, CEO</t>
  </si>
  <si>
    <t>Giorgi Mirotadze, CFO</t>
  </si>
  <si>
    <t>Giorgi Nadareishvili, CCO</t>
  </si>
  <si>
    <t>David Zarandia, General Counsel &amp; Corporate Secretary</t>
  </si>
  <si>
    <t>FINCA Microfinance Coöperatief U.A. (Netherlands)</t>
  </si>
  <si>
    <t>FINCA Microfinance Holding Company LLC (Delaware, USA)</t>
  </si>
  <si>
    <t>99 Voting right of FINCA Microfinance Coöperatief U.A.</t>
  </si>
  <si>
    <t>FINCA International, Inc (New York, USA)</t>
  </si>
  <si>
    <t>62.93% of FINCA Microfinance Holding Company LLC (Delaware, USA)</t>
  </si>
  <si>
    <t>International Finance Corporation (IFC)</t>
  </si>
  <si>
    <t>14.27% of FINCA Microfinance Holding Company LLC (Delaware, USA)</t>
  </si>
  <si>
    <t>KfW</t>
  </si>
  <si>
    <t>8.87% of FINCA Microfinance Holding Company LLC (Delaware, USA)</t>
  </si>
  <si>
    <t>FMO (Nederlandse Financierings Maatschappij voor Ontwikkelingslanden N.V)</t>
  </si>
  <si>
    <t>7.25% of FINCA Microfinance Holding Company LLC (Delaware, USA)</t>
  </si>
  <si>
    <t>ცხრილი 9 (Capital), N39</t>
  </si>
  <si>
    <t>ცხრილი 9 (Capital), N37</t>
  </si>
  <si>
    <t>ცხრილი 9 (Capital), N2</t>
  </si>
  <si>
    <t>ცხრილი 9 (Capital), N6</t>
  </si>
  <si>
    <t>X</t>
  </si>
  <si>
    <t xml:space="preserve">SRIDHAR SRINIVASAN </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</si>
</sst>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9"/>
      <name val="Arial"/>
      <family val="2"/>
    </font>
    <font>
      <sz val="9"/>
      <name val="Arial"/>
      <family val="2"/>
    </font>
    <font>
      <b/>
      <sz val="10"/>
      <color theme="1"/>
      <name val="Arial"/>
      <family val="2"/>
    </font>
    <font>
      <sz val="10"/>
      <color theme="1"/>
      <name val="Arial"/>
      <family val="2"/>
    </font>
    <font>
      <sz val="10"/>
      <color rgb="FF333333"/>
      <name val="Arial"/>
      <family val="2"/>
    </font>
    <font>
      <i/>
      <sz val="10"/>
      <color theme="1"/>
      <name val="Arial"/>
      <family val="2"/>
    </font>
    <font>
      <sz val="11"/>
      <color theme="1"/>
      <name val="Arial"/>
      <family val="2"/>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9"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41"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4" applyNumberFormat="0" applyAlignment="0" applyProtection="0">
      <alignment horizontal="left" vertical="center"/>
    </xf>
    <xf numFmtId="0" fontId="54" fillId="0" borderId="34" applyNumberFormat="0" applyAlignment="0" applyProtection="0">
      <alignment horizontal="left" vertical="center"/>
    </xf>
    <xf numFmtId="168" fontId="54" fillId="0" borderId="34"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7" applyNumberFormat="0" applyFill="0" applyAlignment="0" applyProtection="0"/>
    <xf numFmtId="169" fontId="55" fillId="0" borderId="47" applyNumberFormat="0" applyFill="0" applyAlignment="0" applyProtection="0"/>
    <xf numFmtId="0"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0" fontId="55" fillId="0" borderId="47" applyNumberFormat="0" applyFill="0" applyAlignment="0" applyProtection="0"/>
    <xf numFmtId="0" fontId="56" fillId="0" borderId="48" applyNumberFormat="0" applyFill="0" applyAlignment="0" applyProtection="0"/>
    <xf numFmtId="169" fontId="56" fillId="0" borderId="48" applyNumberFormat="0" applyFill="0" applyAlignment="0" applyProtection="0"/>
    <xf numFmtId="0"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0" fontId="56" fillId="0" borderId="48" applyNumberFormat="0" applyFill="0" applyAlignment="0" applyProtection="0"/>
    <xf numFmtId="0" fontId="57" fillId="0" borderId="49" applyNumberFormat="0" applyFill="0" applyAlignment="0" applyProtection="0"/>
    <xf numFmtId="169"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9"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0" fontId="66" fillId="43" borderId="44"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50"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0" fontId="69" fillId="0" borderId="50"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0" fontId="69"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51"/>
    <xf numFmtId="169" fontId="26" fillId="0" borderId="51"/>
    <xf numFmtId="168" fontId="26"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9"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9"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4" applyNumberFormat="0" applyFill="0" applyAlignment="0" applyProtection="0"/>
    <xf numFmtId="0" fontId="6"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9"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6"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6"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6"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6"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6"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6"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6"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25" fillId="0" borderId="55"/>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24" applyNumberFormat="0" applyFill="0" applyAlignment="0" applyProtection="0"/>
    <xf numFmtId="168" fontId="94" fillId="0" borderId="124" applyNumberFormat="0" applyFill="0" applyAlignment="0" applyProtection="0"/>
    <xf numFmtId="169" fontId="94" fillId="0" borderId="124" applyNumberFormat="0" applyFill="0" applyAlignment="0" applyProtection="0"/>
    <xf numFmtId="168" fontId="94" fillId="0" borderId="124" applyNumberFormat="0" applyFill="0" applyAlignment="0" applyProtection="0"/>
    <xf numFmtId="168" fontId="94" fillId="0" borderId="124" applyNumberFormat="0" applyFill="0" applyAlignment="0" applyProtection="0"/>
    <xf numFmtId="169" fontId="94" fillId="0" borderId="124" applyNumberFormat="0" applyFill="0" applyAlignment="0" applyProtection="0"/>
    <xf numFmtId="168" fontId="94" fillId="0" borderId="124" applyNumberFormat="0" applyFill="0" applyAlignment="0" applyProtection="0"/>
    <xf numFmtId="168" fontId="94" fillId="0" borderId="124" applyNumberFormat="0" applyFill="0" applyAlignment="0" applyProtection="0"/>
    <xf numFmtId="169" fontId="94" fillId="0" borderId="124" applyNumberFormat="0" applyFill="0" applyAlignment="0" applyProtection="0"/>
    <xf numFmtId="168" fontId="94" fillId="0" borderId="124" applyNumberFormat="0" applyFill="0" applyAlignment="0" applyProtection="0"/>
    <xf numFmtId="168" fontId="94" fillId="0" borderId="124" applyNumberFormat="0" applyFill="0" applyAlignment="0" applyProtection="0"/>
    <xf numFmtId="169" fontId="94" fillId="0" borderId="124" applyNumberFormat="0" applyFill="0" applyAlignment="0" applyProtection="0"/>
    <xf numFmtId="168" fontId="94"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169" fontId="94"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168" fontId="94"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168" fontId="94"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0" fontId="47" fillId="0" borderId="124" applyNumberFormat="0" applyFill="0" applyAlignment="0" applyProtection="0"/>
    <xf numFmtId="188" fontId="2" fillId="70" borderId="118" applyFont="0">
      <alignment horizontal="right" vertical="center"/>
    </xf>
    <xf numFmtId="3" fontId="2" fillId="70" borderId="118" applyFont="0">
      <alignment horizontal="right" vertical="center"/>
    </xf>
    <xf numFmtId="0" fontId="83" fillId="64" borderId="123" applyNumberFormat="0" applyAlignment="0" applyProtection="0"/>
    <xf numFmtId="168" fontId="85" fillId="64" borderId="123" applyNumberFormat="0" applyAlignment="0" applyProtection="0"/>
    <xf numFmtId="169" fontId="85" fillId="64" borderId="123" applyNumberFormat="0" applyAlignment="0" applyProtection="0"/>
    <xf numFmtId="168" fontId="85" fillId="64" borderId="123" applyNumberFormat="0" applyAlignment="0" applyProtection="0"/>
    <xf numFmtId="168" fontId="85" fillId="64" borderId="123" applyNumberFormat="0" applyAlignment="0" applyProtection="0"/>
    <xf numFmtId="169" fontId="85" fillId="64" borderId="123" applyNumberFormat="0" applyAlignment="0" applyProtection="0"/>
    <xf numFmtId="168" fontId="85" fillId="64" borderId="123" applyNumberFormat="0" applyAlignment="0" applyProtection="0"/>
    <xf numFmtId="168" fontId="85" fillId="64" borderId="123" applyNumberFormat="0" applyAlignment="0" applyProtection="0"/>
    <xf numFmtId="169" fontId="85" fillId="64" borderId="123" applyNumberFormat="0" applyAlignment="0" applyProtection="0"/>
    <xf numFmtId="168" fontId="85" fillId="64" borderId="123" applyNumberFormat="0" applyAlignment="0" applyProtection="0"/>
    <xf numFmtId="168" fontId="85" fillId="64" borderId="123" applyNumberFormat="0" applyAlignment="0" applyProtection="0"/>
    <xf numFmtId="169" fontId="85" fillId="64" borderId="123" applyNumberFormat="0" applyAlignment="0" applyProtection="0"/>
    <xf numFmtId="168" fontId="85"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169" fontId="85"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168" fontId="85"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168" fontId="85"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0" fontId="83" fillId="64" borderId="123" applyNumberFormat="0" applyAlignment="0" applyProtection="0"/>
    <xf numFmtId="3" fontId="2" fillId="75" borderId="118" applyFont="0">
      <alignment horizontal="right" vertical="center"/>
      <protection locked="0"/>
    </xf>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0" fontId="27" fillId="74" borderId="122" applyNumberFormat="0" applyFont="0" applyAlignment="0" applyProtection="0"/>
    <xf numFmtId="3" fontId="2" fillId="72" borderId="118" applyFont="0">
      <alignment horizontal="right" vertical="center"/>
      <protection locked="0"/>
    </xf>
    <xf numFmtId="0" fontId="66" fillId="43" borderId="121" applyNumberFormat="0" applyAlignment="0" applyProtection="0"/>
    <xf numFmtId="168" fontId="68" fillId="43" borderId="121" applyNumberFormat="0" applyAlignment="0" applyProtection="0"/>
    <xf numFmtId="169" fontId="68" fillId="43" borderId="121" applyNumberFormat="0" applyAlignment="0" applyProtection="0"/>
    <xf numFmtId="168" fontId="68" fillId="43" borderId="121" applyNumberFormat="0" applyAlignment="0" applyProtection="0"/>
    <xf numFmtId="168" fontId="68" fillId="43" borderId="121" applyNumberFormat="0" applyAlignment="0" applyProtection="0"/>
    <xf numFmtId="169" fontId="68" fillId="43" borderId="121" applyNumberFormat="0" applyAlignment="0" applyProtection="0"/>
    <xf numFmtId="168" fontId="68" fillId="43" borderId="121" applyNumberFormat="0" applyAlignment="0" applyProtection="0"/>
    <xf numFmtId="168" fontId="68" fillId="43" borderId="121" applyNumberFormat="0" applyAlignment="0" applyProtection="0"/>
    <xf numFmtId="169" fontId="68" fillId="43" borderId="121" applyNumberFormat="0" applyAlignment="0" applyProtection="0"/>
    <xf numFmtId="168" fontId="68" fillId="43" borderId="121" applyNumberFormat="0" applyAlignment="0" applyProtection="0"/>
    <xf numFmtId="168" fontId="68" fillId="43" borderId="121" applyNumberFormat="0" applyAlignment="0" applyProtection="0"/>
    <xf numFmtId="169" fontId="68" fillId="43" borderId="121" applyNumberFormat="0" applyAlignment="0" applyProtection="0"/>
    <xf numFmtId="168" fontId="68"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169" fontId="68"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168" fontId="68"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168" fontId="68"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66" fillId="43" borderId="121" applyNumberFormat="0" applyAlignment="0" applyProtection="0"/>
    <xf numFmtId="0" fontId="2" fillId="71" borderId="119" applyNumberFormat="0" applyFont="0" applyBorder="0" applyProtection="0">
      <alignment horizontal="left" vertical="center"/>
    </xf>
    <xf numFmtId="9" fontId="2" fillId="71" borderId="118" applyFont="0" applyProtection="0">
      <alignment horizontal="right" vertical="center"/>
    </xf>
    <xf numFmtId="3" fontId="2" fillId="71" borderId="118" applyFont="0" applyProtection="0">
      <alignment horizontal="right" vertical="center"/>
    </xf>
    <xf numFmtId="0" fontId="62" fillId="70" borderId="119" applyFont="0" applyBorder="0">
      <alignment horizontal="center" wrapText="1"/>
    </xf>
    <xf numFmtId="168" fontId="54" fillId="0" borderId="116">
      <alignment horizontal="left" vertical="center"/>
    </xf>
    <xf numFmtId="0" fontId="54" fillId="0" borderId="116">
      <alignment horizontal="left" vertical="center"/>
    </xf>
    <xf numFmtId="0" fontId="54" fillId="0" borderId="116">
      <alignment horizontal="left" vertical="center"/>
    </xf>
    <xf numFmtId="0" fontId="2" fillId="69" borderId="118" applyNumberFormat="0" applyFont="0" applyBorder="0" applyProtection="0">
      <alignment horizontal="center" vertical="center"/>
    </xf>
    <xf numFmtId="0" fontId="36" fillId="0" borderId="118" applyNumberFormat="0" applyAlignment="0">
      <alignment horizontal="right"/>
      <protection locked="0"/>
    </xf>
    <xf numFmtId="0" fontId="36" fillId="0" borderId="118" applyNumberFormat="0" applyAlignment="0">
      <alignment horizontal="right"/>
      <protection locked="0"/>
    </xf>
    <xf numFmtId="0" fontId="36" fillId="0" borderId="118" applyNumberFormat="0" applyAlignment="0">
      <alignment horizontal="right"/>
      <protection locked="0"/>
    </xf>
    <xf numFmtId="0" fontId="36" fillId="0" borderId="118" applyNumberFormat="0" applyAlignment="0">
      <alignment horizontal="right"/>
      <protection locked="0"/>
    </xf>
    <xf numFmtId="0" fontId="36" fillId="0" borderId="118" applyNumberFormat="0" applyAlignment="0">
      <alignment horizontal="right"/>
      <protection locked="0"/>
    </xf>
    <xf numFmtId="0" fontId="36" fillId="0" borderId="118" applyNumberFormat="0" applyAlignment="0">
      <alignment horizontal="right"/>
      <protection locked="0"/>
    </xf>
    <xf numFmtId="0" fontId="36" fillId="0" borderId="118" applyNumberFormat="0" applyAlignment="0">
      <alignment horizontal="right"/>
      <protection locked="0"/>
    </xf>
    <xf numFmtId="0" fontId="36" fillId="0" borderId="118" applyNumberFormat="0" applyAlignment="0">
      <alignment horizontal="right"/>
      <protection locked="0"/>
    </xf>
    <xf numFmtId="0" fontId="36" fillId="0" borderId="118" applyNumberFormat="0" applyAlignment="0">
      <alignment horizontal="right"/>
      <protection locked="0"/>
    </xf>
    <xf numFmtId="0" fontId="36" fillId="0" borderId="118" applyNumberFormat="0" applyAlignment="0">
      <alignment horizontal="right"/>
      <protection locked="0"/>
    </xf>
    <xf numFmtId="0" fontId="38" fillId="64" borderId="121" applyNumberFormat="0" applyAlignment="0" applyProtection="0"/>
    <xf numFmtId="168" fontId="40" fillId="64" borderId="121" applyNumberFormat="0" applyAlignment="0" applyProtection="0"/>
    <xf numFmtId="169" fontId="40" fillId="64" borderId="121" applyNumberFormat="0" applyAlignment="0" applyProtection="0"/>
    <xf numFmtId="168" fontId="40" fillId="64" borderId="121" applyNumberFormat="0" applyAlignment="0" applyProtection="0"/>
    <xf numFmtId="168" fontId="40" fillId="64" borderId="121" applyNumberFormat="0" applyAlignment="0" applyProtection="0"/>
    <xf numFmtId="169" fontId="40" fillId="64" borderId="121" applyNumberFormat="0" applyAlignment="0" applyProtection="0"/>
    <xf numFmtId="168" fontId="40" fillId="64" borderId="121" applyNumberFormat="0" applyAlignment="0" applyProtection="0"/>
    <xf numFmtId="168" fontId="40" fillId="64" borderId="121" applyNumberFormat="0" applyAlignment="0" applyProtection="0"/>
    <xf numFmtId="169" fontId="40" fillId="64" borderId="121" applyNumberFormat="0" applyAlignment="0" applyProtection="0"/>
    <xf numFmtId="168" fontId="40" fillId="64" borderId="121" applyNumberFormat="0" applyAlignment="0" applyProtection="0"/>
    <xf numFmtId="168" fontId="40" fillId="64" borderId="121" applyNumberFormat="0" applyAlignment="0" applyProtection="0"/>
    <xf numFmtId="169" fontId="40" fillId="64" borderId="121" applyNumberFormat="0" applyAlignment="0" applyProtection="0"/>
    <xf numFmtId="168" fontId="40"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169" fontId="40"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168" fontId="40"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168" fontId="40"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38" fillId="64" borderId="121" applyNumberFormat="0" applyAlignment="0" applyProtection="0"/>
    <xf numFmtId="0" fontId="1" fillId="0" borderId="0"/>
    <xf numFmtId="169" fontId="26" fillId="37" borderId="0"/>
    <xf numFmtId="0" fontId="2" fillId="0" borderId="0">
      <alignment vertical="center"/>
    </xf>
  </cellStyleXfs>
  <cellXfs count="66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3" xfId="0" applyFont="1" applyBorder="1" applyAlignment="1"/>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3" fillId="0" borderId="36" xfId="0" applyFont="1" applyBorder="1" applyAlignment="1">
      <alignment wrapText="1"/>
    </xf>
    <xf numFmtId="0" fontId="23"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3" fillId="0" borderId="13" xfId="0" applyFont="1" applyBorder="1" applyAlignment="1">
      <alignment wrapText="1"/>
    </xf>
    <xf numFmtId="0" fontId="18" fillId="0" borderId="13" xfId="0" applyFont="1" applyBorder="1" applyAlignment="1">
      <alignment horizontal="right" wrapText="1"/>
    </xf>
    <xf numFmtId="0" fontId="22" fillId="36" borderId="16" xfId="0" applyFont="1" applyFill="1" applyBorder="1" applyAlignment="1">
      <alignment wrapText="1"/>
    </xf>
    <xf numFmtId="0" fontId="4" fillId="0" borderId="22"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horizontal="left" vertical="center"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60" xfId="0" applyFont="1" applyBorder="1"/>
    <xf numFmtId="0" fontId="21" fillId="0" borderId="25" xfId="0" applyFont="1" applyBorder="1" applyAlignment="1">
      <alignment horizontal="center" vertical="center" wrapText="1"/>
    </xf>
    <xf numFmtId="0" fontId="21"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3" fillId="0" borderId="22" xfId="0" applyFont="1" applyBorder="1" applyAlignment="1">
      <alignment horizontal="center"/>
    </xf>
    <xf numFmtId="167" fontId="23" fillId="0" borderId="69" xfId="0" applyNumberFormat="1" applyFont="1" applyBorder="1" applyAlignment="1">
      <alignment horizontal="center"/>
    </xf>
    <xf numFmtId="167" fontId="23" fillId="0" borderId="67" xfId="0" applyNumberFormat="1" applyFont="1" applyBorder="1" applyAlignment="1">
      <alignment horizontal="center"/>
    </xf>
    <xf numFmtId="167" fontId="18" fillId="0" borderId="67" xfId="0" applyNumberFormat="1" applyFont="1" applyBorder="1" applyAlignment="1">
      <alignment horizontal="center"/>
    </xf>
    <xf numFmtId="167" fontId="23" fillId="0" borderId="70" xfId="0" applyNumberFormat="1" applyFont="1" applyBorder="1" applyAlignment="1">
      <alignment horizontal="center"/>
    </xf>
    <xf numFmtId="167" fontId="22" fillId="36" borderId="62" xfId="0" applyNumberFormat="1" applyFont="1" applyFill="1" applyBorder="1" applyAlignment="1">
      <alignment horizontal="center"/>
    </xf>
    <xf numFmtId="167" fontId="23" fillId="0" borderId="66" xfId="0" applyNumberFormat="1" applyFont="1" applyBorder="1" applyAlignment="1">
      <alignment horizontal="center"/>
    </xf>
    <xf numFmtId="0" fontId="23" fillId="0" borderId="25" xfId="0" applyFont="1" applyBorder="1" applyAlignment="1">
      <alignment horizontal="center"/>
    </xf>
    <xf numFmtId="0" fontId="22" fillId="36" borderId="63" xfId="0" applyFont="1" applyFill="1" applyBorder="1" applyAlignment="1">
      <alignment wrapText="1"/>
    </xf>
    <xf numFmtId="167" fontId="22"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2"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4" xfId="0" applyNumberFormat="1" applyFont="1" applyFill="1" applyBorder="1" applyAlignment="1">
      <alignment horizontal="right" vertical="center"/>
    </xf>
    <xf numFmtId="49" fontId="106" fillId="0" borderId="87" xfId="0" applyNumberFormat="1" applyFont="1" applyFill="1" applyBorder="1" applyAlignment="1">
      <alignment horizontal="right" vertical="center"/>
    </xf>
    <xf numFmtId="49" fontId="106" fillId="0" borderId="95"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8" xfId="0" applyNumberFormat="1" applyFont="1" applyFill="1" applyBorder="1" applyAlignment="1">
      <alignment horizontal="right" vertical="center"/>
    </xf>
    <xf numFmtId="0" fontId="106" fillId="0" borderId="95" xfId="0" applyNumberFormat="1" applyFont="1" applyFill="1" applyBorder="1" applyAlignment="1">
      <alignment vertical="center" wrapText="1"/>
    </xf>
    <xf numFmtId="0" fontId="106" fillId="0" borderId="95" xfId="0" applyFont="1" applyFill="1" applyBorder="1" applyAlignment="1">
      <alignment horizontal="left" vertical="center" wrapText="1"/>
    </xf>
    <xf numFmtId="0" fontId="106" fillId="0" borderId="95" xfId="12672" applyFont="1" applyFill="1" applyBorder="1" applyAlignment="1">
      <alignment horizontal="left" vertical="center" wrapText="1"/>
    </xf>
    <xf numFmtId="0" fontId="106" fillId="0" borderId="95" xfId="0" applyNumberFormat="1" applyFont="1" applyFill="1" applyBorder="1" applyAlignment="1">
      <alignment horizontal="left" vertical="center" wrapText="1"/>
    </xf>
    <xf numFmtId="0" fontId="106" fillId="0" borderId="95" xfId="0" applyNumberFormat="1" applyFont="1" applyFill="1" applyBorder="1" applyAlignment="1">
      <alignment horizontal="right" vertical="center" wrapText="1"/>
    </xf>
    <xf numFmtId="0" fontId="106" fillId="0" borderId="95" xfId="0" applyNumberFormat="1" applyFont="1" applyFill="1" applyBorder="1" applyAlignment="1">
      <alignment horizontal="right" vertical="center"/>
    </xf>
    <xf numFmtId="0" fontId="106" fillId="0" borderId="95" xfId="0" applyFont="1" applyFill="1" applyBorder="1" applyAlignment="1">
      <alignment vertical="center" wrapText="1"/>
    </xf>
    <xf numFmtId="0" fontId="106" fillId="0" borderId="98"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6" fillId="0" borderId="104" xfId="0" applyNumberFormat="1" applyFont="1" applyFill="1" applyBorder="1" applyAlignment="1">
      <alignment horizontal="right" vertical="center"/>
    </xf>
    <xf numFmtId="0" fontId="106" fillId="0" borderId="95" xfId="0" applyFont="1" applyFill="1" applyBorder="1" applyAlignment="1">
      <alignment horizontal="left" vertical="center" wrapText="1"/>
    </xf>
    <xf numFmtId="0" fontId="7" fillId="0" borderId="3" xfId="0" applyFont="1" applyFill="1" applyBorder="1" applyAlignment="1">
      <alignment vertical="center" wrapText="1"/>
    </xf>
    <xf numFmtId="0" fontId="106" fillId="0" borderId="102" xfId="0" applyFont="1" applyFill="1" applyBorder="1" applyAlignment="1">
      <alignment vertical="center" wrapText="1"/>
    </xf>
    <xf numFmtId="0" fontId="106" fillId="0" borderId="102" xfId="0" applyFont="1" applyFill="1" applyBorder="1" applyAlignment="1">
      <alignment horizontal="left" vertical="center" wrapText="1"/>
    </xf>
    <xf numFmtId="167" fontId="17" fillId="77" borderId="67" xfId="0" applyNumberFormat="1" applyFont="1" applyFill="1" applyBorder="1" applyAlignment="1">
      <alignment horizontal="center"/>
    </xf>
    <xf numFmtId="0" fontId="106" fillId="0" borderId="95" xfId="0" applyNumberFormat="1" applyFont="1" applyFill="1" applyBorder="1" applyAlignment="1">
      <alignment vertical="center"/>
    </xf>
    <xf numFmtId="0" fontId="106" fillId="0" borderId="95" xfId="0" applyNumberFormat="1" applyFont="1" applyFill="1" applyBorder="1" applyAlignment="1">
      <alignment horizontal="left" vertical="center" wrapText="1"/>
    </xf>
    <xf numFmtId="0" fontId="108" fillId="0" borderId="95"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5" xfId="0" applyNumberFormat="1" applyFont="1" applyFill="1" applyBorder="1" applyAlignment="1">
      <alignment horizontal="left" vertical="center" wrapText="1"/>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23"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6" fillId="37" borderId="0" xfId="20" applyBorder="1"/>
    <xf numFmtId="169" fontId="26" fillId="37" borderId="111"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8" xfId="0" applyFont="1" applyFill="1" applyBorder="1" applyAlignment="1">
      <alignment vertical="center"/>
    </xf>
    <xf numFmtId="0" fontId="6" fillId="0" borderId="118" xfId="0" applyFont="1" applyFill="1" applyBorder="1" applyAlignment="1">
      <alignment vertical="center"/>
    </xf>
    <xf numFmtId="0" fontId="4" fillId="0" borderId="20" xfId="0" applyFont="1" applyFill="1" applyBorder="1" applyAlignment="1">
      <alignment vertical="center"/>
    </xf>
    <xf numFmtId="0" fontId="4" fillId="0" borderId="113" xfId="0" applyFont="1" applyFill="1" applyBorder="1" applyAlignment="1">
      <alignment vertical="center"/>
    </xf>
    <xf numFmtId="0" fontId="4" fillId="0" borderId="115" xfId="0" applyFont="1" applyFill="1" applyBorder="1" applyAlignment="1">
      <alignment vertical="center"/>
    </xf>
    <xf numFmtId="0" fontId="4"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8" xfId="0" applyFont="1" applyFill="1" applyBorder="1" applyAlignment="1">
      <alignment horizontal="center" vertical="center"/>
    </xf>
    <xf numFmtId="169" fontId="26" fillId="37" borderId="34" xfId="20" applyBorder="1"/>
    <xf numFmtId="169" fontId="26" fillId="37" borderId="130" xfId="20" applyBorder="1"/>
    <xf numFmtId="169" fontId="26" fillId="37" borderId="120" xfId="20" applyBorder="1"/>
    <xf numFmtId="169" fontId="26"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16" xfId="0" applyFont="1" applyFill="1" applyBorder="1" applyAlignment="1">
      <alignment vertical="center"/>
    </xf>
    <xf numFmtId="0" fontId="14" fillId="3" borderId="131" xfId="0" applyFont="1" applyFill="1" applyBorder="1" applyAlignment="1">
      <alignment horizontal="left"/>
    </xf>
    <xf numFmtId="0" fontId="14" fillId="3" borderId="132" xfId="0" applyFont="1" applyFill="1" applyBorder="1" applyAlignment="1">
      <alignment horizontal="left"/>
    </xf>
    <xf numFmtId="0" fontId="4" fillId="0" borderId="0" xfId="0" applyFont="1"/>
    <xf numFmtId="0" fontId="4" fillId="0" borderId="0" xfId="0" applyFont="1" applyFill="1"/>
    <xf numFmtId="0" fontId="4" fillId="0" borderId="118" xfId="0" applyFont="1" applyFill="1" applyBorder="1" applyAlignment="1">
      <alignment horizontal="center" vertical="center" wrapText="1"/>
    </xf>
    <xf numFmtId="0" fontId="106" fillId="78" borderId="102" xfId="0" applyFont="1" applyFill="1" applyBorder="1" applyAlignment="1">
      <alignment horizontal="left" vertical="center"/>
    </xf>
    <xf numFmtId="0" fontId="106" fillId="78" borderId="95" xfId="0" applyFont="1" applyFill="1" applyBorder="1" applyAlignment="1">
      <alignment vertical="center" wrapText="1"/>
    </xf>
    <xf numFmtId="0" fontId="106" fillId="78" borderId="95" xfId="0" applyFont="1" applyFill="1" applyBorder="1" applyAlignment="1">
      <alignment horizontal="left" vertical="center" wrapText="1"/>
    </xf>
    <xf numFmtId="0" fontId="106" fillId="0" borderId="102" xfId="0" applyFont="1" applyFill="1" applyBorder="1" applyAlignment="1">
      <alignment horizontal="right" vertical="center"/>
    </xf>
    <xf numFmtId="0" fontId="4" fillId="0" borderId="136" xfId="0" applyFont="1" applyFill="1" applyBorder="1" applyAlignment="1">
      <alignment horizontal="center" vertical="center" wrapText="1"/>
    </xf>
    <xf numFmtId="0" fontId="6" fillId="3" borderId="137" xfId="0" applyFont="1" applyFill="1" applyBorder="1" applyAlignment="1">
      <alignment vertical="center"/>
    </xf>
    <xf numFmtId="0" fontId="4" fillId="3" borderId="24" xfId="0" applyFont="1" applyFill="1" applyBorder="1" applyAlignment="1">
      <alignment vertical="center"/>
    </xf>
    <xf numFmtId="0" fontId="4" fillId="0" borderId="138" xfId="0" applyFont="1" applyFill="1" applyBorder="1" applyAlignment="1">
      <alignment horizontal="center" vertical="center"/>
    </xf>
    <xf numFmtId="0" fontId="6" fillId="0" borderId="26" xfId="0" applyFont="1" applyFill="1" applyBorder="1" applyAlignment="1">
      <alignment vertical="center"/>
    </xf>
    <xf numFmtId="169" fontId="26"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8" xfId="0" applyBorder="1"/>
    <xf numFmtId="0" fontId="0" fillId="0" borderId="138" xfId="0" applyBorder="1" applyAlignment="1">
      <alignment horizontal="center"/>
    </xf>
    <xf numFmtId="0" fontId="4" fillId="0" borderId="117" xfId="0" applyFont="1" applyBorder="1" applyAlignment="1">
      <alignment vertical="center" wrapText="1"/>
    </xf>
    <xf numFmtId="0" fontId="14" fillId="0" borderId="117" xfId="0" applyFont="1" applyBorder="1" applyAlignment="1">
      <alignment vertical="center" wrapText="1"/>
    </xf>
    <xf numFmtId="0" fontId="0" fillId="0" borderId="25" xfId="0" applyBorder="1"/>
    <xf numFmtId="0" fontId="6" fillId="36" borderId="139" xfId="0" applyFont="1" applyFill="1" applyBorder="1" applyAlignment="1">
      <alignment vertical="center" wrapText="1"/>
    </xf>
    <xf numFmtId="0" fontId="7" fillId="0" borderId="0" xfId="0" applyFont="1" applyFill="1" applyAlignment="1">
      <alignment wrapText="1"/>
    </xf>
    <xf numFmtId="0" fontId="21" fillId="0" borderId="138" xfId="0" applyFont="1" applyBorder="1" applyAlignment="1">
      <alignment horizontal="center" vertical="center" wrapText="1"/>
    </xf>
    <xf numFmtId="0" fontId="21" fillId="0" borderId="118" xfId="0" applyFont="1" applyBorder="1" applyAlignment="1">
      <alignment vertical="center" wrapText="1"/>
    </xf>
    <xf numFmtId="14" fontId="7" fillId="3" borderId="118" xfId="8" quotePrefix="1" applyNumberFormat="1" applyFont="1" applyFill="1" applyBorder="1" applyAlignment="1" applyProtection="1">
      <alignment horizontal="left" vertical="center" wrapText="1" indent="2"/>
      <protection locked="0"/>
    </xf>
    <xf numFmtId="14" fontId="7" fillId="3" borderId="118" xfId="8" quotePrefix="1" applyNumberFormat="1" applyFont="1" applyFill="1" applyBorder="1" applyAlignment="1" applyProtection="1">
      <alignment horizontal="left" vertical="center" wrapText="1" indent="3"/>
      <protection locked="0"/>
    </xf>
    <xf numFmtId="0" fontId="21" fillId="0" borderId="118" xfId="0" applyFont="1" applyFill="1" applyBorder="1" applyAlignment="1">
      <alignment horizontal="left" vertical="center" wrapText="1" indent="2"/>
    </xf>
    <xf numFmtId="0" fontId="11" fillId="0" borderId="118" xfId="17" applyFill="1" applyBorder="1" applyAlignment="1" applyProtection="1"/>
    <xf numFmtId="0" fontId="7" fillId="3" borderId="118" xfId="20960" applyFont="1" applyFill="1" applyBorder="1" applyAlignment="1" applyProtection="1"/>
    <xf numFmtId="0" fontId="103" fillId="0" borderId="118" xfId="20960" applyFont="1" applyFill="1" applyBorder="1" applyAlignment="1" applyProtection="1">
      <alignment horizontal="center" vertical="center"/>
    </xf>
    <xf numFmtId="0" fontId="4" fillId="0" borderId="118" xfId="0" applyFont="1" applyBorder="1"/>
    <xf numFmtId="0" fontId="11" fillId="0" borderId="118" xfId="17" applyFill="1" applyBorder="1" applyAlignment="1" applyProtection="1">
      <alignment horizontal="left" vertical="center" wrapText="1"/>
    </xf>
    <xf numFmtId="49" fontId="110" fillId="0" borderId="118" xfId="0" applyNumberFormat="1" applyFont="1" applyFill="1" applyBorder="1" applyAlignment="1">
      <alignment horizontal="right" vertical="center" wrapText="1"/>
    </xf>
    <xf numFmtId="0" fontId="11" fillId="0" borderId="118" xfId="17" applyFill="1" applyBorder="1" applyAlignment="1" applyProtection="1">
      <alignment horizontal="left" vertical="center"/>
    </xf>
    <xf numFmtId="0" fontId="11" fillId="0" borderId="118" xfId="17" applyBorder="1" applyAlignment="1" applyProtection="1"/>
    <xf numFmtId="0" fontId="4" fillId="0" borderId="118" xfId="0" applyFont="1" applyFill="1" applyBorder="1"/>
    <xf numFmtId="0" fontId="21" fillId="0" borderId="138" xfId="0" applyFont="1" applyFill="1" applyBorder="1" applyAlignment="1">
      <alignment horizontal="center" vertical="center" wrapText="1"/>
    </xf>
    <xf numFmtId="0" fontId="21" fillId="0" borderId="118" xfId="0" applyFont="1" applyFill="1" applyBorder="1" applyAlignment="1">
      <alignment vertical="center" wrapText="1"/>
    </xf>
    <xf numFmtId="0" fontId="111" fillId="79" borderId="119" xfId="21412" applyFont="1" applyFill="1" applyBorder="1" applyAlignment="1" applyProtection="1">
      <alignment vertical="center" wrapText="1"/>
      <protection locked="0"/>
    </xf>
    <xf numFmtId="0" fontId="112" fillId="70" borderId="113" xfId="21412" applyFont="1" applyFill="1" applyBorder="1" applyAlignment="1" applyProtection="1">
      <alignment horizontal="center" vertical="center"/>
      <protection locked="0"/>
    </xf>
    <xf numFmtId="0" fontId="111" fillId="80" borderId="118" xfId="21412" applyFont="1" applyFill="1" applyBorder="1" applyAlignment="1" applyProtection="1">
      <alignment horizontal="center" vertical="center"/>
      <protection locked="0"/>
    </xf>
    <xf numFmtId="0" fontId="111" fillId="79" borderId="119" xfId="21412" applyFont="1" applyFill="1" applyBorder="1" applyAlignment="1" applyProtection="1">
      <alignment vertical="center"/>
      <protection locked="0"/>
    </xf>
    <xf numFmtId="0" fontId="111" fillId="79" borderId="119" xfId="21412" applyFont="1" applyFill="1" applyBorder="1" applyAlignment="1" applyProtection="1">
      <alignment horizontal="center" vertical="center"/>
      <protection locked="0"/>
    </xf>
    <xf numFmtId="0" fontId="62" fillId="79" borderId="119" xfId="21412" applyFont="1" applyFill="1" applyBorder="1" applyAlignment="1" applyProtection="1">
      <alignment vertical="center"/>
      <protection locked="0"/>
    </xf>
    <xf numFmtId="0" fontId="36" fillId="70" borderId="118" xfId="21412" applyFont="1" applyFill="1" applyBorder="1" applyAlignment="1" applyProtection="1">
      <alignment horizontal="center" vertical="center"/>
      <protection locked="0"/>
    </xf>
    <xf numFmtId="0" fontId="62" fillId="79" borderId="117" xfId="21412" applyFont="1" applyFill="1" applyBorder="1" applyAlignment="1" applyProtection="1">
      <alignment vertical="center"/>
      <protection locked="0"/>
    </xf>
    <xf numFmtId="0" fontId="112" fillId="0" borderId="117" xfId="21412" applyFont="1" applyFill="1" applyBorder="1" applyAlignment="1" applyProtection="1">
      <alignment horizontal="left" vertical="center" wrapText="1"/>
      <protection locked="0"/>
    </xf>
    <xf numFmtId="164" fontId="112" fillId="0" borderId="118" xfId="948" applyNumberFormat="1" applyFont="1" applyFill="1" applyBorder="1" applyAlignment="1" applyProtection="1">
      <alignment horizontal="right" vertical="center"/>
      <protection locked="0"/>
    </xf>
    <xf numFmtId="0" fontId="111" fillId="80" borderId="117" xfId="21412" applyFont="1" applyFill="1" applyBorder="1" applyAlignment="1" applyProtection="1">
      <alignment vertical="top" wrapText="1"/>
      <protection locked="0"/>
    </xf>
    <xf numFmtId="164" fontId="112" fillId="80" borderId="118" xfId="948" applyNumberFormat="1" applyFont="1" applyFill="1" applyBorder="1" applyAlignment="1" applyProtection="1">
      <alignment horizontal="right" vertical="center"/>
    </xf>
    <xf numFmtId="164" fontId="62" fillId="79" borderId="117" xfId="948" applyNumberFormat="1" applyFont="1" applyFill="1" applyBorder="1" applyAlignment="1" applyProtection="1">
      <alignment horizontal="right" vertical="center"/>
      <protection locked="0"/>
    </xf>
    <xf numFmtId="0" fontId="112" fillId="70" borderId="117" xfId="21412" applyFont="1" applyFill="1" applyBorder="1" applyAlignment="1" applyProtection="1">
      <alignment vertical="center" wrapText="1"/>
      <protection locked="0"/>
    </xf>
    <xf numFmtId="0" fontId="112" fillId="70" borderId="117" xfId="21412" applyFont="1" applyFill="1" applyBorder="1" applyAlignment="1" applyProtection="1">
      <alignment horizontal="left" vertical="center" wrapText="1"/>
      <protection locked="0"/>
    </xf>
    <xf numFmtId="0" fontId="112" fillId="0" borderId="117" xfId="21412" applyFont="1" applyFill="1" applyBorder="1" applyAlignment="1" applyProtection="1">
      <alignment vertical="center" wrapText="1"/>
      <protection locked="0"/>
    </xf>
    <xf numFmtId="0" fontId="112" fillId="3" borderId="117" xfId="21412" applyFont="1" applyFill="1" applyBorder="1" applyAlignment="1" applyProtection="1">
      <alignment horizontal="left" vertical="center" wrapText="1"/>
      <protection locked="0"/>
    </xf>
    <xf numFmtId="0" fontId="111" fillId="80" borderId="117" xfId="21412" applyFont="1" applyFill="1" applyBorder="1" applyAlignment="1" applyProtection="1">
      <alignment vertical="center" wrapText="1"/>
      <protection locked="0"/>
    </xf>
    <xf numFmtId="164" fontId="111" fillId="79" borderId="117" xfId="948" applyNumberFormat="1" applyFont="1" applyFill="1" applyBorder="1" applyAlignment="1" applyProtection="1">
      <alignment horizontal="right" vertical="center"/>
      <protection locked="0"/>
    </xf>
    <xf numFmtId="164" fontId="112" fillId="3" borderId="118" xfId="948" applyNumberFormat="1" applyFont="1" applyFill="1" applyBorder="1" applyAlignment="1" applyProtection="1">
      <alignment horizontal="right" vertical="center"/>
      <protection locked="0"/>
    </xf>
    <xf numFmtId="43" fontId="7" fillId="0" borderId="0" xfId="7" applyFont="1"/>
    <xf numFmtId="179" fontId="2" fillId="0" borderId="0" xfId="0" applyNumberFormat="1" applyFont="1" applyAlignment="1">
      <alignment horizontal="left"/>
    </xf>
    <xf numFmtId="179" fontId="113" fillId="0" borderId="7" xfId="0" applyNumberFormat="1" applyFont="1" applyFill="1" applyBorder="1" applyAlignment="1">
      <alignment horizontal="center" vertical="center" wrapText="1"/>
    </xf>
    <xf numFmtId="179" fontId="113" fillId="0" borderId="72" xfId="0" applyNumberFormat="1" applyFont="1" applyFill="1" applyBorder="1" applyAlignment="1">
      <alignment horizontal="center" vertical="center" wrapText="1"/>
    </xf>
    <xf numFmtId="193" fontId="2" fillId="0" borderId="118" xfId="0" applyNumberFormat="1" applyFont="1" applyFill="1" applyBorder="1" applyAlignment="1" applyProtection="1">
      <alignment vertical="center" wrapText="1"/>
      <protection locked="0"/>
    </xf>
    <xf numFmtId="193" fontId="114" fillId="0" borderId="118" xfId="0" applyNumberFormat="1" applyFont="1" applyFill="1" applyBorder="1" applyAlignment="1" applyProtection="1">
      <alignment vertical="center" wrapText="1"/>
      <protection locked="0"/>
    </xf>
    <xf numFmtId="193" fontId="114" fillId="0" borderId="136" xfId="0" applyNumberFormat="1" applyFont="1" applyFill="1" applyBorder="1" applyAlignment="1" applyProtection="1">
      <alignment vertical="center" wrapText="1"/>
      <protection locked="0"/>
    </xf>
    <xf numFmtId="193" fontId="2" fillId="0" borderId="118" xfId="0" applyNumberFormat="1" applyFont="1" applyFill="1" applyBorder="1" applyAlignment="1" applyProtection="1">
      <alignment horizontal="right" vertical="center" wrapText="1"/>
      <protection locked="0"/>
    </xf>
    <xf numFmtId="193" fontId="62" fillId="0" borderId="118" xfId="0" applyNumberFormat="1" applyFont="1" applyFill="1" applyBorder="1" applyAlignment="1" applyProtection="1">
      <alignment horizontal="right" vertical="center" wrapText="1"/>
      <protection locked="0"/>
    </xf>
    <xf numFmtId="10" fontId="2" fillId="0" borderId="118" xfId="20961" applyNumberFormat="1" applyFont="1" applyBorder="1" applyAlignment="1" applyProtection="1">
      <alignment horizontal="right" vertical="center" wrapText="1"/>
      <protection locked="0"/>
    </xf>
    <xf numFmtId="10" fontId="114" fillId="0" borderId="118" xfId="20961" applyNumberFormat="1" applyFont="1" applyBorder="1" applyAlignment="1" applyProtection="1">
      <alignment vertical="center" wrapText="1"/>
      <protection locked="0"/>
    </xf>
    <xf numFmtId="10" fontId="114" fillId="0" borderId="136" xfId="20961" applyNumberFormat="1" applyFont="1" applyBorder="1" applyAlignment="1" applyProtection="1">
      <alignment vertical="center" wrapText="1"/>
      <protection locked="0"/>
    </xf>
    <xf numFmtId="10" fontId="26" fillId="37" borderId="0" xfId="20961" applyNumberFormat="1" applyFont="1" applyFill="1" applyBorder="1"/>
    <xf numFmtId="10" fontId="26" fillId="37" borderId="111" xfId="20961" applyNumberFormat="1" applyFont="1" applyFill="1" applyBorder="1"/>
    <xf numFmtId="10" fontId="2" fillId="2" borderId="118" xfId="20961" applyNumberFormat="1" applyFont="1" applyFill="1" applyBorder="1" applyAlignment="1" applyProtection="1">
      <alignment vertical="center"/>
      <protection locked="0"/>
    </xf>
    <xf numFmtId="10" fontId="115" fillId="2" borderId="118" xfId="20961" applyNumberFormat="1" applyFont="1" applyFill="1" applyBorder="1" applyAlignment="1" applyProtection="1">
      <alignment vertical="center"/>
      <protection locked="0"/>
    </xf>
    <xf numFmtId="10" fontId="115" fillId="2" borderId="136" xfId="20961" applyNumberFormat="1" applyFont="1" applyFill="1" applyBorder="1" applyAlignment="1" applyProtection="1">
      <alignment vertical="center"/>
      <protection locked="0"/>
    </xf>
    <xf numFmtId="193" fontId="2" fillId="2" borderId="118" xfId="0" applyNumberFormat="1" applyFont="1" applyFill="1" applyBorder="1" applyAlignment="1" applyProtection="1">
      <alignment vertical="center"/>
      <protection locked="0"/>
    </xf>
    <xf numFmtId="193" fontId="115" fillId="2" borderId="118" xfId="0" applyNumberFormat="1" applyFont="1" applyFill="1" applyBorder="1" applyAlignment="1" applyProtection="1">
      <alignment vertical="center"/>
      <protection locked="0"/>
    </xf>
    <xf numFmtId="193" fontId="115" fillId="2" borderId="136" xfId="0" applyNumberFormat="1" applyFont="1" applyFill="1" applyBorder="1" applyAlignment="1" applyProtection="1">
      <alignment vertical="center"/>
      <protection locked="0"/>
    </xf>
    <xf numFmtId="10" fontId="2" fillId="2" borderId="26" xfId="20961" applyNumberFormat="1" applyFont="1" applyFill="1" applyBorder="1" applyAlignment="1" applyProtection="1">
      <alignment vertical="center"/>
      <protection locked="0"/>
    </xf>
    <xf numFmtId="10" fontId="115" fillId="2" borderId="26" xfId="20961" applyNumberFormat="1" applyFont="1" applyFill="1" applyBorder="1" applyAlignment="1" applyProtection="1">
      <alignment vertical="center"/>
      <protection locked="0"/>
    </xf>
    <xf numFmtId="10" fontId="115" fillId="2" borderId="27" xfId="20961" applyNumberFormat="1" applyFont="1" applyFill="1" applyBorder="1" applyAlignment="1" applyProtection="1">
      <alignment vertical="center"/>
      <protection locked="0"/>
    </xf>
    <xf numFmtId="193" fontId="2" fillId="0" borderId="118" xfId="7" applyNumberFormat="1" applyFont="1" applyFill="1" applyBorder="1" applyAlignment="1" applyProtection="1">
      <alignment horizontal="right"/>
    </xf>
    <xf numFmtId="193" fontId="2" fillId="36" borderId="118" xfId="7" applyNumberFormat="1" applyFont="1" applyFill="1" applyBorder="1" applyAlignment="1" applyProtection="1">
      <alignment horizontal="right"/>
    </xf>
    <xf numFmtId="193" fontId="2" fillId="0" borderId="117" xfId="0" applyNumberFormat="1" applyFont="1" applyFill="1" applyBorder="1" applyAlignment="1" applyProtection="1">
      <alignment horizontal="right"/>
    </xf>
    <xf numFmtId="193" fontId="2" fillId="0" borderId="118" xfId="0" applyNumberFormat="1" applyFont="1" applyFill="1" applyBorder="1" applyAlignment="1" applyProtection="1">
      <alignment horizontal="right"/>
    </xf>
    <xf numFmtId="193" fontId="2" fillId="36" borderId="136" xfId="0" applyNumberFormat="1" applyFont="1" applyFill="1" applyBorder="1" applyAlignment="1" applyProtection="1">
      <alignment horizontal="right"/>
    </xf>
    <xf numFmtId="193" fontId="2" fillId="0" borderId="118" xfId="7" applyNumberFormat="1" applyFont="1" applyFill="1" applyBorder="1" applyAlignment="1" applyProtection="1">
      <alignment horizontal="right"/>
      <protection locked="0"/>
    </xf>
    <xf numFmtId="193" fontId="2" fillId="0" borderId="117" xfId="0" applyNumberFormat="1" applyFont="1" applyFill="1" applyBorder="1" applyAlignment="1" applyProtection="1">
      <alignment horizontal="right"/>
      <protection locked="0"/>
    </xf>
    <xf numFmtId="193" fontId="2" fillId="0" borderId="118" xfId="0" applyNumberFormat="1" applyFont="1" applyFill="1" applyBorder="1" applyAlignment="1" applyProtection="1">
      <alignment horizontal="right"/>
      <protection locked="0"/>
    </xf>
    <xf numFmtId="193" fontId="2" fillId="0" borderId="136" xfId="0" applyNumberFormat="1" applyFont="1" applyFill="1" applyBorder="1" applyAlignment="1" applyProtection="1">
      <alignment horizontal="right"/>
    </xf>
    <xf numFmtId="193" fontId="2" fillId="36" borderId="26" xfId="7" applyNumberFormat="1" applyFont="1" applyFill="1" applyBorder="1" applyAlignment="1" applyProtection="1">
      <alignment horizontal="right"/>
    </xf>
    <xf numFmtId="193" fontId="2" fillId="36" borderId="27" xfId="0" applyNumberFormat="1" applyFont="1" applyFill="1" applyBorder="1" applyAlignment="1" applyProtection="1">
      <alignment horizontal="right"/>
    </xf>
    <xf numFmtId="164" fontId="2" fillId="0" borderId="118" xfId="7" applyNumberFormat="1" applyFont="1" applyFill="1" applyBorder="1" applyAlignment="1" applyProtection="1">
      <alignment horizontal="right"/>
      <protection locked="0"/>
    </xf>
    <xf numFmtId="164" fontId="2" fillId="36" borderId="118" xfId="7" applyNumberFormat="1" applyFont="1" applyFill="1" applyBorder="1" applyAlignment="1" applyProtection="1">
      <alignment horizontal="right"/>
    </xf>
    <xf numFmtId="164" fontId="2" fillId="36" borderId="136" xfId="7" applyNumberFormat="1" applyFont="1" applyFill="1" applyBorder="1" applyAlignment="1" applyProtection="1">
      <alignment horizontal="right"/>
    </xf>
    <xf numFmtId="164" fontId="2" fillId="36" borderId="118" xfId="7" applyNumberFormat="1" applyFont="1" applyFill="1" applyBorder="1" applyAlignment="1">
      <alignment horizontal="right"/>
    </xf>
    <xf numFmtId="164" fontId="2" fillId="3" borderId="118" xfId="7" applyNumberFormat="1" applyFont="1" applyFill="1" applyBorder="1" applyAlignment="1" applyProtection="1">
      <alignment horizontal="right"/>
      <protection locked="0"/>
    </xf>
    <xf numFmtId="164" fontId="2" fillId="3" borderId="118" xfId="7" applyNumberFormat="1" applyFont="1" applyFill="1" applyBorder="1" applyAlignment="1" applyProtection="1">
      <alignment horizontal="right"/>
    </xf>
    <xf numFmtId="164" fontId="2" fillId="3" borderId="136" xfId="7" applyNumberFormat="1" applyFont="1" applyFill="1" applyBorder="1" applyAlignment="1" applyProtection="1">
      <alignment horizontal="right"/>
    </xf>
    <xf numFmtId="164" fontId="62" fillId="0" borderId="118" xfId="7" applyNumberFormat="1" applyFont="1" applyFill="1" applyBorder="1" applyAlignment="1">
      <alignment horizontal="center"/>
    </xf>
    <xf numFmtId="164" fontId="62" fillId="3" borderId="118" xfId="7" applyNumberFormat="1" applyFont="1" applyFill="1" applyBorder="1" applyAlignment="1">
      <alignment horizontal="center"/>
    </xf>
    <xf numFmtId="164" fontId="2" fillId="0" borderId="118" xfId="7" applyNumberFormat="1" applyFont="1" applyFill="1" applyBorder="1" applyAlignment="1" applyProtection="1">
      <alignment horizontal="right" vertical="center"/>
      <protection locked="0"/>
    </xf>
    <xf numFmtId="164" fontId="2" fillId="36" borderId="26" xfId="7" applyNumberFormat="1" applyFont="1" applyFill="1" applyBorder="1" applyAlignment="1">
      <alignment horizontal="right"/>
    </xf>
    <xf numFmtId="164" fontId="2" fillId="36" borderId="26" xfId="7" applyNumberFormat="1" applyFont="1" applyFill="1" applyBorder="1" applyAlignment="1" applyProtection="1">
      <alignment horizontal="right"/>
    </xf>
    <xf numFmtId="164" fontId="2" fillId="36" borderId="27" xfId="7" applyNumberFormat="1" applyFont="1" applyFill="1" applyBorder="1" applyAlignment="1" applyProtection="1">
      <alignment horizontal="right"/>
    </xf>
    <xf numFmtId="193" fontId="2" fillId="81" borderId="118" xfId="0" applyNumberFormat="1" applyFont="1" applyFill="1" applyBorder="1" applyAlignment="1" applyProtection="1">
      <alignment horizontal="right"/>
    </xf>
    <xf numFmtId="193" fontId="2" fillId="81" borderId="136" xfId="0" applyNumberFormat="1" applyFont="1" applyFill="1" applyBorder="1" applyAlignment="1" applyProtection="1">
      <alignment horizontal="right"/>
    </xf>
    <xf numFmtId="193" fontId="2" fillId="36" borderId="118" xfId="0" applyNumberFormat="1" applyFont="1" applyFill="1" applyBorder="1" applyAlignment="1" applyProtection="1">
      <alignment horizontal="right"/>
    </xf>
    <xf numFmtId="193" fontId="2" fillId="0" borderId="26" xfId="0"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3" fontId="114" fillId="36" borderId="118" xfId="0" applyNumberFormat="1" applyFont="1" applyFill="1" applyBorder="1" applyAlignment="1">
      <alignment vertical="center" wrapText="1"/>
    </xf>
    <xf numFmtId="3" fontId="114" fillId="36" borderId="136" xfId="0" applyNumberFormat="1" applyFont="1" applyFill="1" applyBorder="1" applyAlignment="1">
      <alignment vertical="center" wrapText="1"/>
    </xf>
    <xf numFmtId="3" fontId="114" fillId="0" borderId="118" xfId="0" applyNumberFormat="1" applyFont="1" applyBorder="1" applyAlignment="1">
      <alignment vertical="center" wrapText="1"/>
    </xf>
    <xf numFmtId="3" fontId="114" fillId="0" borderId="136" xfId="0" applyNumberFormat="1" applyFont="1" applyBorder="1" applyAlignment="1">
      <alignment vertical="center" wrapText="1"/>
    </xf>
    <xf numFmtId="3" fontId="114" fillId="0" borderId="118" xfId="0" applyNumberFormat="1" applyFont="1" applyFill="1" applyBorder="1" applyAlignment="1">
      <alignment vertical="center" wrapText="1"/>
    </xf>
    <xf numFmtId="3" fontId="114" fillId="36" borderId="26" xfId="0" applyNumberFormat="1" applyFont="1" applyFill="1" applyBorder="1" applyAlignment="1">
      <alignment vertical="center" wrapText="1"/>
    </xf>
    <xf numFmtId="3" fontId="114" fillId="36" borderId="27" xfId="0" applyNumberFormat="1" applyFont="1" applyFill="1" applyBorder="1" applyAlignment="1">
      <alignment vertical="center" wrapText="1"/>
    </xf>
    <xf numFmtId="179" fontId="113" fillId="0" borderId="20" xfId="0" applyNumberFormat="1" applyFont="1" applyBorder="1" applyAlignment="1">
      <alignment horizontal="center" vertical="center" wrapText="1"/>
    </xf>
    <xf numFmtId="0" fontId="2" fillId="0" borderId="138" xfId="0" applyFont="1" applyBorder="1" applyAlignment="1">
      <alignment vertical="center"/>
    </xf>
    <xf numFmtId="0" fontId="2" fillId="0" borderId="119" xfId="0" applyFont="1" applyBorder="1" applyAlignment="1">
      <alignment wrapText="1"/>
    </xf>
    <xf numFmtId="9" fontId="114" fillId="0" borderId="136" xfId="20961" applyFont="1" applyBorder="1" applyAlignment="1"/>
    <xf numFmtId="0" fontId="114" fillId="0" borderId="136" xfId="0" applyFont="1" applyBorder="1" applyAlignment="1"/>
    <xf numFmtId="0" fontId="2" fillId="0" borderId="126" xfId="0" applyFont="1" applyBorder="1" applyAlignment="1">
      <alignment vertical="center"/>
    </xf>
    <xf numFmtId="0" fontId="2" fillId="0" borderId="114" xfId="0" applyFont="1" applyBorder="1" applyAlignment="1">
      <alignment wrapText="1"/>
    </xf>
    <xf numFmtId="0" fontId="114" fillId="0" borderId="127" xfId="0" applyFont="1" applyBorder="1" applyAlignment="1"/>
    <xf numFmtId="167" fontId="114" fillId="0" borderId="118" xfId="0" applyNumberFormat="1" applyFont="1" applyBorder="1" applyAlignment="1">
      <alignment horizontal="center" vertical="center"/>
    </xf>
    <xf numFmtId="167" fontId="114" fillId="0" borderId="136" xfId="0" applyNumberFormat="1" applyFont="1" applyBorder="1" applyAlignment="1">
      <alignment horizontal="center" vertical="center"/>
    </xf>
    <xf numFmtId="167" fontId="116" fillId="0" borderId="118" xfId="0" applyNumberFormat="1" applyFont="1" applyBorder="1" applyAlignment="1">
      <alignment horizontal="center" vertical="center"/>
    </xf>
    <xf numFmtId="167" fontId="113" fillId="36" borderId="26" xfId="0" applyNumberFormat="1" applyFont="1" applyFill="1" applyBorder="1" applyAlignment="1">
      <alignment horizontal="center" vertical="center"/>
    </xf>
    <xf numFmtId="167" fontId="113" fillId="36" borderId="27" xfId="0" applyNumberFormat="1" applyFont="1" applyFill="1" applyBorder="1" applyAlignment="1">
      <alignment horizontal="center" vertical="center"/>
    </xf>
    <xf numFmtId="193" fontId="114" fillId="36" borderId="21" xfId="0" applyNumberFormat="1" applyFont="1" applyFill="1" applyBorder="1" applyAlignment="1">
      <alignment horizontal="center" vertical="center"/>
    </xf>
    <xf numFmtId="193" fontId="114" fillId="0" borderId="23" xfId="0" applyNumberFormat="1" applyFont="1" applyBorder="1" applyAlignment="1"/>
    <xf numFmtId="193" fontId="114" fillId="0" borderId="23" xfId="0" applyNumberFormat="1" applyFont="1" applyBorder="1" applyAlignment="1">
      <alignment wrapText="1"/>
    </xf>
    <xf numFmtId="193" fontId="114" fillId="36" borderId="23" xfId="0" applyNumberFormat="1" applyFont="1" applyFill="1" applyBorder="1" applyAlignment="1">
      <alignment horizontal="center" vertical="center" wrapText="1"/>
    </xf>
    <xf numFmtId="193" fontId="114" fillId="0" borderId="23" xfId="0" applyNumberFormat="1" applyFont="1" applyFill="1" applyBorder="1" applyAlignment="1">
      <alignment wrapText="1"/>
    </xf>
    <xf numFmtId="193" fontId="114" fillId="36" borderId="27" xfId="0" applyNumberFormat="1" applyFont="1" applyFill="1" applyBorder="1" applyAlignment="1">
      <alignment horizontal="center" vertical="center" wrapText="1"/>
    </xf>
    <xf numFmtId="0" fontId="2" fillId="0" borderId="0" xfId="11" applyFont="1" applyFill="1" applyBorder="1" applyProtection="1"/>
    <xf numFmtId="43" fontId="2" fillId="0" borderId="0" xfId="7" applyFont="1"/>
    <xf numFmtId="0" fontId="114" fillId="0" borderId="0" xfId="0" applyFont="1"/>
    <xf numFmtId="0" fontId="2" fillId="0" borderId="0" xfId="11" applyFont="1" applyFill="1" applyBorder="1" applyAlignment="1" applyProtection="1"/>
    <xf numFmtId="0" fontId="114" fillId="0" borderId="0" xfId="0" applyFont="1" applyFill="1"/>
    <xf numFmtId="0" fontId="113" fillId="0" borderId="0" xfId="21410" applyFont="1" applyFill="1" applyAlignment="1" applyProtection="1">
      <alignment horizontal="left" vertical="center"/>
      <protection locked="0"/>
    </xf>
    <xf numFmtId="0" fontId="113" fillId="36" borderId="20" xfId="0" applyFont="1" applyFill="1" applyBorder="1" applyAlignment="1">
      <alignment horizontal="center" vertical="center" wrapText="1"/>
    </xf>
    <xf numFmtId="0" fontId="114" fillId="0" borderId="0" xfId="0" applyFont="1" applyFill="1" applyAlignment="1">
      <alignment horizontal="center" vertical="center"/>
    </xf>
    <xf numFmtId="0" fontId="113" fillId="36" borderId="138" xfId="0" applyFont="1" applyFill="1" applyBorder="1" applyAlignment="1">
      <alignment horizontal="left" vertical="center" wrapText="1"/>
    </xf>
    <xf numFmtId="0" fontId="113" fillId="36" borderId="118" xfId="0" applyFont="1" applyFill="1" applyBorder="1" applyAlignment="1">
      <alignment horizontal="left" vertical="center" wrapText="1"/>
    </xf>
    <xf numFmtId="0" fontId="114" fillId="0" borderId="0" xfId="0" applyFont="1" applyFill="1" applyAlignment="1">
      <alignment horizontal="left" vertical="center"/>
    </xf>
    <xf numFmtId="0" fontId="114" fillId="0" borderId="138" xfId="0" applyFont="1" applyFill="1" applyBorder="1" applyAlignment="1">
      <alignment horizontal="right" vertical="center" wrapText="1"/>
    </xf>
    <xf numFmtId="0" fontId="114" fillId="0" borderId="118" xfId="0" applyFont="1" applyFill="1" applyBorder="1" applyAlignment="1">
      <alignment horizontal="left" vertical="center" wrapText="1"/>
    </xf>
    <xf numFmtId="10" fontId="2" fillId="0" borderId="118" xfId="20961" applyNumberFormat="1" applyFont="1" applyFill="1" applyBorder="1" applyAlignment="1">
      <alignment horizontal="left" vertical="center" wrapText="1"/>
    </xf>
    <xf numFmtId="10" fontId="114" fillId="0" borderId="118" xfId="20961" applyNumberFormat="1" applyFont="1" applyFill="1" applyBorder="1" applyAlignment="1">
      <alignment horizontal="left" vertical="center" wrapText="1"/>
    </xf>
    <xf numFmtId="10" fontId="113" fillId="36" borderId="118" xfId="0" applyNumberFormat="1" applyFont="1" applyFill="1" applyBorder="1" applyAlignment="1">
      <alignment horizontal="left" vertical="center" wrapText="1"/>
    </xf>
    <xf numFmtId="10" fontId="113" fillId="36" borderId="118" xfId="20961" applyNumberFormat="1" applyFont="1" applyFill="1" applyBorder="1" applyAlignment="1">
      <alignment horizontal="left" vertical="center" wrapText="1"/>
    </xf>
    <xf numFmtId="49" fontId="114" fillId="0" borderId="138" xfId="0" applyNumberFormat="1" applyFont="1" applyFill="1" applyBorder="1" applyAlignment="1">
      <alignment horizontal="right" vertical="center" wrapText="1"/>
    </xf>
    <xf numFmtId="10" fontId="113" fillId="36" borderId="118" xfId="0" applyNumberFormat="1" applyFont="1" applyFill="1" applyBorder="1" applyAlignment="1">
      <alignment horizontal="center" vertical="center" wrapText="1"/>
    </xf>
    <xf numFmtId="0" fontId="113" fillId="0" borderId="138" xfId="0" applyFont="1" applyFill="1" applyBorder="1" applyAlignment="1">
      <alignment horizontal="left" vertical="center" wrapText="1"/>
    </xf>
    <xf numFmtId="49" fontId="62" fillId="0" borderId="25" xfId="5" applyNumberFormat="1" applyFont="1" applyFill="1" applyBorder="1" applyAlignment="1" applyProtection="1">
      <alignment horizontal="left" vertical="center"/>
      <protection locked="0"/>
    </xf>
    <xf numFmtId="0" fontId="2" fillId="0" borderId="26" xfId="9" applyFont="1" applyFill="1" applyBorder="1" applyAlignment="1" applyProtection="1">
      <alignment horizontal="left" vertical="center" wrapText="1"/>
      <protection locked="0"/>
    </xf>
    <xf numFmtId="10" fontId="2" fillId="0" borderId="26" xfId="20961" applyNumberFormat="1" applyFont="1" applyFill="1" applyBorder="1" applyAlignment="1" applyProtection="1">
      <alignment horizontal="left" vertical="center"/>
    </xf>
    <xf numFmtId="164" fontId="114" fillId="0" borderId="0" xfId="7" applyNumberFormat="1" applyFont="1"/>
    <xf numFmtId="164" fontId="2" fillId="0" borderId="0" xfId="7" applyNumberFormat="1" applyFont="1" applyFill="1" applyBorder="1" applyAlignment="1" applyProtection="1"/>
    <xf numFmtId="164" fontId="113" fillId="36" borderId="21" xfId="7" applyNumberFormat="1" applyFont="1" applyFill="1" applyBorder="1" applyAlignment="1">
      <alignment horizontal="center" vertical="center" wrapText="1"/>
    </xf>
    <xf numFmtId="164" fontId="113" fillId="36" borderId="136" xfId="7" applyNumberFormat="1" applyFont="1" applyFill="1" applyBorder="1" applyAlignment="1">
      <alignment horizontal="left" vertical="center" wrapText="1"/>
    </xf>
    <xf numFmtId="164" fontId="114" fillId="0" borderId="136" xfId="7" applyNumberFormat="1" applyFont="1" applyFill="1" applyBorder="1" applyAlignment="1">
      <alignment horizontal="right" vertical="center" wrapText="1"/>
    </xf>
    <xf numFmtId="164" fontId="113" fillId="36" borderId="136" xfId="7" applyNumberFormat="1" applyFont="1" applyFill="1" applyBorder="1" applyAlignment="1">
      <alignment horizontal="right" vertical="center" wrapText="1"/>
    </xf>
    <xf numFmtId="164" fontId="113" fillId="36" borderId="136" xfId="7" applyNumberFormat="1" applyFont="1" applyFill="1" applyBorder="1" applyAlignment="1">
      <alignment horizontal="center" vertical="center" wrapText="1"/>
    </xf>
    <xf numFmtId="164" fontId="2" fillId="0" borderId="27" xfId="7" applyNumberFormat="1" applyFont="1" applyFill="1" applyBorder="1" applyAlignment="1" applyProtection="1">
      <alignment horizontal="right" vertical="center"/>
    </xf>
    <xf numFmtId="193" fontId="114" fillId="0" borderId="35" xfId="0" applyNumberFormat="1" applyFont="1" applyBorder="1" applyAlignment="1">
      <alignment vertical="center"/>
    </xf>
    <xf numFmtId="193" fontId="114" fillId="0" borderId="14" xfId="0" applyNumberFormat="1" applyFont="1" applyBorder="1" applyAlignment="1">
      <alignment vertical="center"/>
    </xf>
    <xf numFmtId="193" fontId="116" fillId="0" borderId="14" xfId="0" applyNumberFormat="1" applyFont="1" applyBorder="1" applyAlignment="1">
      <alignment vertical="center"/>
    </xf>
    <xf numFmtId="193" fontId="114" fillId="36" borderId="14" xfId="0" applyNumberFormat="1" applyFont="1" applyFill="1" applyBorder="1" applyAlignment="1">
      <alignment vertical="center"/>
    </xf>
    <xf numFmtId="193" fontId="114" fillId="0" borderId="15" xfId="0" applyNumberFormat="1" applyFont="1" applyBorder="1" applyAlignment="1">
      <alignment vertical="center"/>
    </xf>
    <xf numFmtId="193" fontId="113" fillId="36" borderId="17" xfId="0" applyNumberFormat="1" applyFont="1" applyFill="1" applyBorder="1" applyAlignment="1">
      <alignment vertical="center"/>
    </xf>
    <xf numFmtId="193" fontId="114" fillId="0" borderId="18" xfId="0" applyNumberFormat="1" applyFont="1" applyBorder="1" applyAlignment="1">
      <alignment vertical="center"/>
    </xf>
    <xf numFmtId="193" fontId="116" fillId="0" borderId="15" xfId="0" applyNumberFormat="1" applyFont="1" applyBorder="1" applyAlignment="1">
      <alignment vertical="center"/>
    </xf>
    <xf numFmtId="193" fontId="113" fillId="36" borderId="64" xfId="0" applyNumberFormat="1" applyFont="1" applyFill="1" applyBorder="1" applyAlignment="1">
      <alignment vertical="center"/>
    </xf>
    <xf numFmtId="164" fontId="114" fillId="0" borderId="3" xfId="7" applyNumberFormat="1" applyFont="1" applyBorder="1" applyAlignment="1"/>
    <xf numFmtId="164" fontId="114" fillId="0" borderId="8" xfId="7" applyNumberFormat="1" applyFont="1" applyBorder="1" applyAlignment="1"/>
    <xf numFmtId="167" fontId="114" fillId="0" borderId="23" xfId="0" applyNumberFormat="1" applyFont="1" applyBorder="1" applyAlignment="1"/>
    <xf numFmtId="193" fontId="114" fillId="36" borderId="26" xfId="0" applyNumberFormat="1" applyFont="1" applyFill="1" applyBorder="1"/>
    <xf numFmtId="0" fontId="114" fillId="36" borderId="27" xfId="0" applyFont="1" applyFill="1" applyBorder="1"/>
    <xf numFmtId="9" fontId="114" fillId="80" borderId="136" xfId="20961" applyFont="1" applyFill="1" applyBorder="1"/>
    <xf numFmtId="9" fontId="114" fillId="36" borderId="27" xfId="20961" applyFont="1" applyFill="1" applyBorder="1"/>
    <xf numFmtId="193" fontId="114" fillId="0" borderId="3" xfId="0" applyNumberFormat="1" applyFont="1" applyBorder="1"/>
    <xf numFmtId="193" fontId="114" fillId="0" borderId="3" xfId="0" applyNumberFormat="1" applyFont="1" applyFill="1" applyBorder="1"/>
    <xf numFmtId="193" fontId="114" fillId="0" borderId="8" xfId="0" applyNumberFormat="1" applyFont="1" applyBorder="1"/>
    <xf numFmtId="193" fontId="114" fillId="0" borderId="8" xfId="0" applyNumberFormat="1" applyFont="1" applyFill="1" applyBorder="1"/>
    <xf numFmtId="164" fontId="2" fillId="37" borderId="0" xfId="7" applyNumberFormat="1" applyFont="1" applyFill="1" applyBorder="1"/>
    <xf numFmtId="164" fontId="114" fillId="0" borderId="59" xfId="7" applyNumberFormat="1" applyFont="1" applyFill="1" applyBorder="1" applyAlignment="1">
      <alignment vertical="center"/>
    </xf>
    <xf numFmtId="164" fontId="114" fillId="0" borderId="72" xfId="7" applyNumberFormat="1" applyFont="1" applyFill="1" applyBorder="1" applyAlignment="1">
      <alignment vertical="center"/>
    </xf>
    <xf numFmtId="164" fontId="114" fillId="3" borderId="116" xfId="7" applyNumberFormat="1" applyFont="1" applyFill="1" applyBorder="1" applyAlignment="1">
      <alignment vertical="center"/>
    </xf>
    <xf numFmtId="164" fontId="114" fillId="3" borderId="24" xfId="7" applyNumberFormat="1" applyFont="1" applyFill="1" applyBorder="1" applyAlignment="1">
      <alignment vertical="center"/>
    </xf>
    <xf numFmtId="164" fontId="114" fillId="0" borderId="118" xfId="7" applyNumberFormat="1" applyFont="1" applyFill="1" applyBorder="1" applyAlignment="1">
      <alignment vertical="center"/>
    </xf>
    <xf numFmtId="164" fontId="114" fillId="0" borderId="119" xfId="7" applyNumberFormat="1" applyFont="1" applyFill="1" applyBorder="1" applyAlignment="1">
      <alignment vertical="center"/>
    </xf>
    <xf numFmtId="164" fontId="114" fillId="0" borderId="136" xfId="7" applyNumberFormat="1" applyFont="1" applyFill="1" applyBorder="1" applyAlignment="1">
      <alignment vertical="center"/>
    </xf>
    <xf numFmtId="164" fontId="114" fillId="0" borderId="26" xfId="7" applyNumberFormat="1" applyFont="1" applyFill="1" applyBorder="1" applyAlignment="1">
      <alignment vertical="center"/>
    </xf>
    <xf numFmtId="164" fontId="114" fillId="0" borderId="28" xfId="7" applyNumberFormat="1" applyFont="1" applyFill="1" applyBorder="1" applyAlignment="1">
      <alignment vertical="center"/>
    </xf>
    <xf numFmtId="164" fontId="114" fillId="0" borderId="27" xfId="7" applyNumberFormat="1" applyFont="1" applyFill="1" applyBorder="1" applyAlignment="1">
      <alignment vertical="center"/>
    </xf>
    <xf numFmtId="164" fontId="114" fillId="0" borderId="30" xfId="7" applyNumberFormat="1" applyFont="1" applyFill="1" applyBorder="1" applyAlignment="1">
      <alignment vertical="center"/>
    </xf>
    <xf numFmtId="164" fontId="114" fillId="0" borderId="21" xfId="7" applyNumberFormat="1" applyFont="1" applyFill="1" applyBorder="1" applyAlignment="1">
      <alignment vertical="center"/>
    </xf>
    <xf numFmtId="164" fontId="114" fillId="0" borderId="114" xfId="7" applyNumberFormat="1" applyFont="1" applyFill="1" applyBorder="1" applyAlignment="1">
      <alignment vertical="center"/>
    </xf>
    <xf numFmtId="164" fontId="114" fillId="0" borderId="127" xfId="7" applyNumberFormat="1" applyFont="1" applyFill="1" applyBorder="1" applyAlignment="1">
      <alignment vertical="center"/>
    </xf>
    <xf numFmtId="9" fontId="114" fillId="0" borderId="112" xfId="20961" applyFont="1" applyFill="1" applyBorder="1" applyAlignment="1">
      <alignment vertical="center"/>
    </xf>
    <xf numFmtId="9" fontId="114" fillId="0" borderId="129" xfId="20961" applyFont="1" applyFill="1" applyBorder="1" applyAlignment="1">
      <alignment vertical="center"/>
    </xf>
    <xf numFmtId="193" fontId="2" fillId="36" borderId="118" xfId="5" applyNumberFormat="1" applyFont="1" applyFill="1" applyBorder="1" applyProtection="1">
      <protection locked="0"/>
    </xf>
    <xf numFmtId="0" fontId="2" fillId="3" borderId="118" xfId="5" applyFont="1" applyFill="1" applyBorder="1" applyProtection="1">
      <protection locked="0"/>
    </xf>
    <xf numFmtId="193" fontId="2" fillId="36" borderId="118" xfId="1" applyNumberFormat="1" applyFont="1" applyFill="1" applyBorder="1" applyProtection="1">
      <protection locked="0"/>
    </xf>
    <xf numFmtId="193" fontId="2" fillId="81" borderId="118" xfId="5" applyNumberFormat="1" applyFont="1" applyFill="1" applyBorder="1" applyProtection="1">
      <protection locked="0"/>
    </xf>
    <xf numFmtId="3" fontId="2" fillId="36" borderId="136" xfId="5" applyNumberFormat="1" applyFont="1" applyFill="1" applyBorder="1" applyProtection="1">
      <protection locked="0"/>
    </xf>
    <xf numFmtId="193" fontId="2" fillId="3" borderId="118" xfId="5" applyNumberFormat="1" applyFont="1" applyFill="1" applyBorder="1" applyProtection="1">
      <protection locked="0"/>
    </xf>
    <xf numFmtId="165" fontId="2" fillId="3" borderId="118" xfId="8" applyNumberFormat="1" applyFont="1" applyFill="1" applyBorder="1" applyAlignment="1" applyProtection="1">
      <alignment horizontal="right" wrapText="1"/>
      <protection locked="0"/>
    </xf>
    <xf numFmtId="165" fontId="2" fillId="4" borderId="118" xfId="8" applyNumberFormat="1" applyFont="1" applyFill="1" applyBorder="1" applyAlignment="1" applyProtection="1">
      <alignment horizontal="right" wrapText="1"/>
      <protection locked="0"/>
    </xf>
    <xf numFmtId="193" fontId="2" fillId="0" borderId="118" xfId="1" applyNumberFormat="1" applyFont="1" applyFill="1" applyBorder="1" applyProtection="1">
      <protection locked="0"/>
    </xf>
    <xf numFmtId="193" fontId="62" fillId="36" borderId="26" xfId="16" applyNumberFormat="1" applyFont="1" applyFill="1" applyBorder="1" applyAlignment="1" applyProtection="1">
      <protection locked="0"/>
    </xf>
    <xf numFmtId="3" fontId="62" fillId="36" borderId="26" xfId="16" applyNumberFormat="1" applyFont="1" applyFill="1" applyBorder="1" applyAlignment="1" applyProtection="1">
      <protection locked="0"/>
    </xf>
    <xf numFmtId="193" fontId="62" fillId="36" borderId="26" xfId="1" applyNumberFormat="1" applyFont="1" applyFill="1" applyBorder="1" applyAlignment="1" applyProtection="1">
      <protection locked="0"/>
    </xf>
    <xf numFmtId="193" fontId="2" fillId="81" borderId="26" xfId="5" applyNumberFormat="1" applyFont="1" applyFill="1" applyBorder="1" applyProtection="1">
      <protection locked="0"/>
    </xf>
    <xf numFmtId="164" fontId="62" fillId="36" borderId="27" xfId="1" applyNumberFormat="1" applyFont="1" applyFill="1" applyBorder="1" applyAlignment="1" applyProtection="1">
      <protection locked="0"/>
    </xf>
    <xf numFmtId="0" fontId="117" fillId="0" borderId="0" xfId="0" applyFont="1"/>
    <xf numFmtId="0" fontId="112" fillId="3" borderId="113" xfId="21412" applyFont="1" applyFill="1" applyBorder="1" applyAlignment="1" applyProtection="1">
      <alignment horizontal="center" vertical="center"/>
      <protection locked="0"/>
    </xf>
    <xf numFmtId="0" fontId="112" fillId="0" borderId="113" xfId="21412" applyFont="1" applyFill="1" applyBorder="1" applyAlignment="1" applyProtection="1">
      <alignment horizontal="center" vertical="center"/>
      <protection locked="0"/>
    </xf>
    <xf numFmtId="0" fontId="112" fillId="70" borderId="118" xfId="21412" applyFont="1" applyFill="1" applyBorder="1" applyAlignment="1" applyProtection="1">
      <alignment horizontal="center" vertical="center"/>
      <protection locked="0"/>
    </xf>
    <xf numFmtId="0" fontId="117" fillId="0" borderId="0" xfId="0" applyFont="1" applyAlignment="1">
      <alignment wrapText="1"/>
    </xf>
    <xf numFmtId="10" fontId="112" fillId="80" borderId="118" xfId="20961" applyNumberFormat="1" applyFont="1" applyFill="1" applyBorder="1" applyAlignment="1" applyProtection="1">
      <alignment horizontal="right" vertical="center"/>
    </xf>
    <xf numFmtId="193" fontId="2" fillId="36" borderId="23" xfId="2" applyNumberFormat="1" applyFont="1" applyFill="1" applyBorder="1" applyAlignment="1" applyProtection="1">
      <alignment vertical="top"/>
    </xf>
    <xf numFmtId="193" fontId="2" fillId="3" borderId="23" xfId="2" applyNumberFormat="1" applyFont="1" applyFill="1" applyBorder="1" applyAlignment="1" applyProtection="1">
      <alignment vertical="top"/>
      <protection locked="0"/>
    </xf>
    <xf numFmtId="193" fontId="2" fillId="36" borderId="23" xfId="2" applyNumberFormat="1" applyFont="1" applyFill="1" applyBorder="1" applyAlignment="1" applyProtection="1">
      <alignment vertical="top" wrapText="1"/>
    </xf>
    <xf numFmtId="193" fontId="2" fillId="3" borderId="23" xfId="2" applyNumberFormat="1" applyFont="1" applyFill="1" applyBorder="1" applyAlignment="1" applyProtection="1">
      <alignment vertical="top" wrapText="1"/>
      <protection locked="0"/>
    </xf>
    <xf numFmtId="193" fontId="2" fillId="36" borderId="23" xfId="2" applyNumberFormat="1" applyFont="1" applyFill="1" applyBorder="1" applyAlignment="1" applyProtection="1">
      <alignment vertical="top" wrapText="1"/>
      <protection locked="0"/>
    </xf>
    <xf numFmtId="193" fontId="2" fillId="36" borderId="27" xfId="2" applyNumberFormat="1" applyFont="1" applyFill="1" applyBorder="1" applyAlignment="1" applyProtection="1">
      <alignment vertical="top" wrapText="1"/>
    </xf>
    <xf numFmtId="0" fontId="104" fillId="0" borderId="74" xfId="0" applyFont="1" applyBorder="1" applyAlignment="1">
      <alignment horizontal="left" vertical="center" wrapText="1"/>
    </xf>
    <xf numFmtId="0" fontId="104"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xf>
    <xf numFmtId="0" fontId="4" fillId="0" borderId="24" xfId="0" applyFont="1" applyFill="1" applyBorder="1" applyAlignment="1">
      <alignment horizontal="center"/>
    </xf>
    <xf numFmtId="0" fontId="113" fillId="36" borderId="140" xfId="0" applyFont="1" applyFill="1" applyBorder="1" applyAlignment="1">
      <alignment horizontal="center" vertical="center" wrapText="1"/>
    </xf>
    <xf numFmtId="0" fontId="113" fillId="36" borderId="33" xfId="0" applyFont="1" applyFill="1" applyBorder="1" applyAlignment="1">
      <alignment horizontal="center" vertical="center" wrapText="1"/>
    </xf>
    <xf numFmtId="0" fontId="113" fillId="36" borderId="137" xfId="0" applyFont="1" applyFill="1" applyBorder="1" applyAlignment="1">
      <alignment horizontal="center" vertical="center" wrapText="1"/>
    </xf>
    <xf numFmtId="0" fontId="113" fillId="36" borderId="117" xfId="0" applyFont="1" applyFill="1" applyBorder="1" applyAlignment="1">
      <alignment horizontal="center" vertical="center" wrapText="1"/>
    </xf>
    <xf numFmtId="0" fontId="101" fillId="3" borderId="75" xfId="13" applyFont="1" applyFill="1" applyBorder="1" applyAlignment="1" applyProtection="1">
      <alignment horizontal="center" vertical="center" wrapText="1"/>
      <protection locked="0"/>
    </xf>
    <xf numFmtId="0" fontId="101"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09" xfId="1" applyNumberFormat="1" applyFont="1" applyFill="1" applyBorder="1" applyAlignment="1" applyProtection="1">
      <alignment horizontal="center" vertical="center" wrapText="1"/>
      <protection locked="0"/>
    </xf>
    <xf numFmtId="164" fontId="15" fillId="0" borderId="11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5" fillId="0" borderId="101" xfId="0" applyFont="1" applyFill="1" applyBorder="1" applyAlignment="1">
      <alignment horizontal="center" vertical="center"/>
    </xf>
    <xf numFmtId="0" fontId="105" fillId="0" borderId="78" xfId="0" applyFont="1" applyFill="1" applyBorder="1" applyAlignment="1">
      <alignment horizontal="center" vertical="center"/>
    </xf>
    <xf numFmtId="0" fontId="105" fillId="0" borderId="79" xfId="0" applyFont="1" applyFill="1" applyBorder="1" applyAlignment="1">
      <alignment horizontal="center" vertical="center"/>
    </xf>
    <xf numFmtId="0" fontId="105" fillId="0" borderId="80" xfId="0" applyFont="1" applyFill="1" applyBorder="1" applyAlignment="1">
      <alignment horizontal="center" vertical="center"/>
    </xf>
    <xf numFmtId="0" fontId="106" fillId="0" borderId="3" xfId="0" applyFont="1" applyFill="1" applyBorder="1" applyAlignment="1">
      <alignment horizontal="left" vertical="center" wrapText="1"/>
    </xf>
    <xf numFmtId="0" fontId="105" fillId="76" borderId="81" xfId="0" applyFont="1" applyFill="1" applyBorder="1" applyAlignment="1">
      <alignment horizontal="center" vertical="center" wrapText="1"/>
    </xf>
    <xf numFmtId="0" fontId="105" fillId="76" borderId="82" xfId="0" applyFont="1" applyFill="1" applyBorder="1" applyAlignment="1">
      <alignment horizontal="center" vertical="center" wrapText="1"/>
    </xf>
    <xf numFmtId="0" fontId="105" fillId="76" borderId="83" xfId="0" applyFont="1" applyFill="1" applyBorder="1" applyAlignment="1">
      <alignment horizontal="center" vertical="center" wrapText="1"/>
    </xf>
    <xf numFmtId="0" fontId="106" fillId="0" borderId="59"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8" xfId="0" applyFont="1" applyFill="1" applyBorder="1" applyAlignment="1">
      <alignment horizontal="left" vertical="center" wrapText="1"/>
    </xf>
    <xf numFmtId="0" fontId="106" fillId="0" borderId="89" xfId="0" applyFont="1" applyFill="1" applyBorder="1" applyAlignment="1">
      <alignment horizontal="left" vertical="center" wrapText="1"/>
    </xf>
    <xf numFmtId="0" fontId="106" fillId="0" borderId="59" xfId="0" applyFont="1" applyFill="1" applyBorder="1" applyAlignment="1">
      <alignment vertical="center" wrapText="1"/>
    </xf>
    <xf numFmtId="0" fontId="106" fillId="0" borderId="11"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3" borderId="85" xfId="0" applyFont="1" applyFill="1" applyBorder="1" applyAlignment="1">
      <alignment horizontal="left" vertical="center" wrapText="1"/>
    </xf>
    <xf numFmtId="0" fontId="106" fillId="3" borderId="86" xfId="0" applyFont="1" applyFill="1" applyBorder="1" applyAlignment="1">
      <alignment horizontal="left" vertical="center" wrapText="1"/>
    </xf>
    <xf numFmtId="0" fontId="106" fillId="0" borderId="85" xfId="0" applyFont="1" applyFill="1" applyBorder="1" applyAlignment="1">
      <alignment vertical="center" wrapText="1"/>
    </xf>
    <xf numFmtId="0" fontId="106" fillId="0" borderId="86" xfId="0" applyFont="1" applyFill="1" applyBorder="1" applyAlignment="1">
      <alignment vertical="center" wrapText="1"/>
    </xf>
    <xf numFmtId="0" fontId="106" fillId="0" borderId="85" xfId="0" applyFont="1" applyFill="1" applyBorder="1" applyAlignment="1">
      <alignment horizontal="left" vertical="center" wrapText="1"/>
    </xf>
    <xf numFmtId="0" fontId="106" fillId="0" borderId="86" xfId="0" applyFont="1" applyFill="1" applyBorder="1" applyAlignment="1">
      <alignment horizontal="left" vertical="center" wrapText="1"/>
    </xf>
    <xf numFmtId="0" fontId="105" fillId="76" borderId="90"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1" xfId="0" applyFont="1" applyFill="1" applyBorder="1" applyAlignment="1">
      <alignment horizontal="center"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5" fillId="76" borderId="133" xfId="0" applyFont="1" applyFill="1" applyBorder="1" applyAlignment="1">
      <alignment horizontal="center" vertical="center" wrapText="1"/>
    </xf>
    <xf numFmtId="0" fontId="105" fillId="76" borderId="134" xfId="0" applyFont="1" applyFill="1" applyBorder="1" applyAlignment="1">
      <alignment horizontal="center" vertical="center" wrapText="1"/>
    </xf>
    <xf numFmtId="0" fontId="105" fillId="76" borderId="135" xfId="0" applyFont="1" applyFill="1" applyBorder="1" applyAlignment="1">
      <alignment horizontal="center" vertical="center" wrapText="1"/>
    </xf>
    <xf numFmtId="49" fontId="106" fillId="0" borderId="96" xfId="0" applyNumberFormat="1" applyFont="1" applyFill="1" applyBorder="1" applyAlignment="1">
      <alignment horizontal="left" vertical="center" wrapText="1"/>
    </xf>
    <xf numFmtId="49" fontId="106" fillId="0" borderId="97" xfId="0" applyNumberFormat="1" applyFont="1" applyFill="1" applyBorder="1" applyAlignment="1">
      <alignment horizontal="left" vertical="center" wrapText="1"/>
    </xf>
    <xf numFmtId="0" fontId="105" fillId="76" borderId="106" xfId="0" applyFont="1" applyFill="1" applyBorder="1" applyAlignment="1">
      <alignment horizontal="center" vertical="center"/>
    </xf>
    <xf numFmtId="0" fontId="105" fillId="76" borderId="107" xfId="0" applyFont="1" applyFill="1" applyBorder="1" applyAlignment="1">
      <alignment horizontal="center" vertical="center"/>
    </xf>
    <xf numFmtId="0" fontId="105" fillId="76" borderId="108" xfId="0" applyFont="1" applyFill="1" applyBorder="1" applyAlignment="1">
      <alignment horizontal="center" vertical="center"/>
    </xf>
    <xf numFmtId="0" fontId="106" fillId="0" borderId="119" xfId="0" applyFont="1" applyFill="1" applyBorder="1" applyAlignment="1">
      <alignment horizontal="left" vertical="center" wrapText="1"/>
    </xf>
    <xf numFmtId="0" fontId="106" fillId="0" borderId="117" xfId="0" applyFont="1" applyFill="1" applyBorder="1" applyAlignment="1">
      <alignment horizontal="left" vertical="center" wrapText="1"/>
    </xf>
    <xf numFmtId="0" fontId="105" fillId="0" borderId="103" xfId="0" applyFont="1" applyFill="1" applyBorder="1" applyAlignment="1">
      <alignment horizontal="center" vertical="center"/>
    </xf>
    <xf numFmtId="0" fontId="106" fillId="0" borderId="96" xfId="0" applyFont="1" applyFill="1" applyBorder="1" applyAlignment="1">
      <alignment horizontal="left" vertical="center"/>
    </xf>
    <xf numFmtId="0" fontId="106" fillId="0" borderId="97" xfId="0" applyFont="1" applyFill="1" applyBorder="1" applyAlignment="1">
      <alignment horizontal="left" vertical="center"/>
    </xf>
    <xf numFmtId="0" fontId="106" fillId="0" borderId="99" xfId="0" applyFont="1" applyFill="1" applyBorder="1" applyAlignment="1">
      <alignment horizontal="left" vertical="center" wrapText="1"/>
    </xf>
    <xf numFmtId="0" fontId="106" fillId="0" borderId="100" xfId="0" applyFont="1" applyFill="1" applyBorder="1" applyAlignment="1">
      <alignment horizontal="left" vertical="center" wrapText="1"/>
    </xf>
    <xf numFmtId="0" fontId="106" fillId="0" borderId="95" xfId="0" applyFont="1" applyFill="1" applyBorder="1" applyAlignment="1">
      <alignment horizontal="left" vertical="center" wrapText="1"/>
    </xf>
    <xf numFmtId="0" fontId="106" fillId="0" borderId="104" xfId="0" applyFont="1" applyFill="1" applyBorder="1" applyAlignment="1">
      <alignment horizontal="left" vertical="center" wrapText="1"/>
    </xf>
    <xf numFmtId="0" fontId="105" fillId="76" borderId="92" xfId="0" applyFont="1" applyFill="1" applyBorder="1" applyAlignment="1">
      <alignment horizontal="center" vertical="center" wrapText="1"/>
    </xf>
    <xf numFmtId="0" fontId="105" fillId="76" borderId="93" xfId="0" applyFont="1" applyFill="1" applyBorder="1" applyAlignment="1">
      <alignment horizontal="center" vertical="center" wrapText="1"/>
    </xf>
    <xf numFmtId="0" fontId="105" fillId="76" borderId="94" xfId="0" applyFont="1" applyFill="1" applyBorder="1" applyAlignment="1">
      <alignment horizontal="center" vertical="center" wrapText="1"/>
    </xf>
    <xf numFmtId="0" fontId="105" fillId="0" borderId="105" xfId="0" applyFont="1" applyFill="1" applyBorder="1" applyAlignment="1">
      <alignment horizontal="center" vertical="center"/>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5" fillId="0" borderId="108" xfId="0" applyFont="1" applyFill="1" applyBorder="1" applyAlignment="1">
      <alignment horizontal="center" vertical="center"/>
    </xf>
    <xf numFmtId="0" fontId="106" fillId="0" borderId="98" xfId="0" applyFont="1" applyFill="1" applyBorder="1" applyAlignment="1">
      <alignment horizontal="left" vertical="center" wrapText="1"/>
    </xf>
    <xf numFmtId="0" fontId="106" fillId="78" borderId="8" xfId="0" applyFont="1" applyFill="1" applyBorder="1" applyAlignment="1">
      <alignment vertical="center" wrapText="1"/>
    </xf>
    <xf numFmtId="0" fontId="106" fillId="78" borderId="10" xfId="0" applyFont="1" applyFill="1" applyBorder="1" applyAlignment="1">
      <alignmen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6"/>
  <sheetViews>
    <sheetView showGridLines="0" zoomScale="80" zoomScaleNormal="80" workbookViewId="0">
      <pane xSplit="1" ySplit="7" topLeftCell="B8" activePane="bottomRight" state="frozen"/>
      <selection pane="topRight" activeCell="B1" sqref="B1"/>
      <selection pane="bottomLeft" activeCell="A8" sqref="A8"/>
      <selection pane="bottomRight" activeCell="C3" sqref="C3:C5"/>
    </sheetView>
  </sheetViews>
  <sheetFormatPr defaultRowHeight="15"/>
  <cols>
    <col min="1" max="1" width="10.28515625" style="2" customWidth="1"/>
    <col min="2" max="2" width="151.42578125" bestFit="1" customWidth="1"/>
    <col min="3" max="3" width="39.42578125" customWidth="1"/>
    <col min="7" max="7" width="25" customWidth="1"/>
  </cols>
  <sheetData>
    <row r="1" spans="1:3" ht="15.75">
      <c r="A1" s="10"/>
      <c r="B1" s="193" t="s">
        <v>292</v>
      </c>
      <c r="C1" s="100"/>
    </row>
    <row r="2" spans="1:3" s="190" customFormat="1" ht="15.75">
      <c r="A2" s="259">
        <v>1</v>
      </c>
      <c r="B2" s="191" t="s">
        <v>293</v>
      </c>
      <c r="C2" s="188" t="s">
        <v>912</v>
      </c>
    </row>
    <row r="3" spans="1:3" s="190" customFormat="1" ht="15.75">
      <c r="A3" s="259">
        <v>2</v>
      </c>
      <c r="B3" s="192" t="s">
        <v>294</v>
      </c>
      <c r="C3" s="188" t="s">
        <v>913</v>
      </c>
    </row>
    <row r="4" spans="1:3" s="190" customFormat="1" ht="15.75">
      <c r="A4" s="259">
        <v>3</v>
      </c>
      <c r="B4" s="192" t="s">
        <v>295</v>
      </c>
      <c r="C4" s="188" t="s">
        <v>914</v>
      </c>
    </row>
    <row r="5" spans="1:3" s="190" customFormat="1" ht="15.75">
      <c r="A5" s="260">
        <v>4</v>
      </c>
      <c r="B5" s="195" t="s">
        <v>296</v>
      </c>
      <c r="C5" s="188" t="s">
        <v>915</v>
      </c>
    </row>
    <row r="6" spans="1:3" s="194" customFormat="1" ht="65.25" customHeight="1">
      <c r="A6" s="552" t="s">
        <v>797</v>
      </c>
      <c r="B6" s="553"/>
      <c r="C6" s="553"/>
    </row>
    <row r="7" spans="1:3">
      <c r="A7" s="350" t="s">
        <v>647</v>
      </c>
      <c r="B7" s="351" t="s">
        <v>297</v>
      </c>
    </row>
    <row r="8" spans="1:3">
      <c r="A8" s="352">
        <v>1</v>
      </c>
      <c r="B8" s="349" t="s">
        <v>261</v>
      </c>
    </row>
    <row r="9" spans="1:3">
      <c r="A9" s="352">
        <v>2</v>
      </c>
      <c r="B9" s="349" t="s">
        <v>298</v>
      </c>
    </row>
    <row r="10" spans="1:3">
      <c r="A10" s="352">
        <v>3</v>
      </c>
      <c r="B10" s="349" t="s">
        <v>299</v>
      </c>
    </row>
    <row r="11" spans="1:3">
      <c r="A11" s="352">
        <v>4</v>
      </c>
      <c r="B11" s="349" t="s">
        <v>300</v>
      </c>
      <c r="C11" s="189"/>
    </row>
    <row r="12" spans="1:3">
      <c r="A12" s="352">
        <v>5</v>
      </c>
      <c r="B12" s="349" t="s">
        <v>225</v>
      </c>
    </row>
    <row r="13" spans="1:3">
      <c r="A13" s="352">
        <v>6</v>
      </c>
      <c r="B13" s="353" t="s">
        <v>186</v>
      </c>
    </row>
    <row r="14" spans="1:3">
      <c r="A14" s="352">
        <v>7</v>
      </c>
      <c r="B14" s="349" t="s">
        <v>301</v>
      </c>
    </row>
    <row r="15" spans="1:3">
      <c r="A15" s="352">
        <v>8</v>
      </c>
      <c r="B15" s="349" t="s">
        <v>305</v>
      </c>
    </row>
    <row r="16" spans="1:3">
      <c r="A16" s="352">
        <v>9</v>
      </c>
      <c r="B16" s="349" t="s">
        <v>89</v>
      </c>
    </row>
    <row r="17" spans="1:2">
      <c r="A17" s="354" t="s">
        <v>857</v>
      </c>
      <c r="B17" s="349" t="s">
        <v>836</v>
      </c>
    </row>
    <row r="18" spans="1:2">
      <c r="A18" s="352">
        <v>10</v>
      </c>
      <c r="B18" s="349" t="s">
        <v>308</v>
      </c>
    </row>
    <row r="19" spans="1:2">
      <c r="A19" s="352">
        <v>11</v>
      </c>
      <c r="B19" s="353" t="s">
        <v>288</v>
      </c>
    </row>
    <row r="20" spans="1:2">
      <c r="A20" s="352">
        <v>12</v>
      </c>
      <c r="B20" s="353" t="s">
        <v>285</v>
      </c>
    </row>
    <row r="21" spans="1:2">
      <c r="A21" s="352">
        <v>13</v>
      </c>
      <c r="B21" s="355" t="s">
        <v>768</v>
      </c>
    </row>
    <row r="22" spans="1:2">
      <c r="A22" s="352">
        <v>14</v>
      </c>
      <c r="B22" s="356" t="s">
        <v>827</v>
      </c>
    </row>
    <row r="23" spans="1:2">
      <c r="A23" s="357">
        <v>15</v>
      </c>
      <c r="B23" s="353" t="s">
        <v>78</v>
      </c>
    </row>
    <row r="24" spans="1:2">
      <c r="A24" s="357">
        <v>15.1</v>
      </c>
      <c r="B24" s="349" t="s">
        <v>866</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55"/>
  <sheetViews>
    <sheetView showGridLines="0" zoomScale="80" zoomScaleNormal="80" workbookViewId="0">
      <pane xSplit="1" ySplit="5" topLeftCell="B6" activePane="bottomRight" state="frozen"/>
      <selection pane="topRight" activeCell="B1" sqref="B1"/>
      <selection pane="bottomLeft" activeCell="A5" sqref="A5"/>
      <selection pane="bottomRight" activeCell="C6" sqref="C6:C52"/>
    </sheetView>
  </sheetViews>
  <sheetFormatPr defaultRowHeight="15"/>
  <cols>
    <col min="1" max="1" width="11" style="5" customWidth="1"/>
    <col min="2" max="2" width="168.140625" style="2" customWidth="1"/>
    <col min="3" max="3" width="18.42578125" style="2" customWidth="1"/>
  </cols>
  <sheetData>
    <row r="1" spans="1:6" ht="15.75">
      <c r="A1" s="18" t="s">
        <v>226</v>
      </c>
      <c r="B1" s="380" t="str">
        <f>Info!C2</f>
        <v>ფინკა ბანკი საქართველო სს</v>
      </c>
      <c r="D1" s="2"/>
      <c r="E1" s="2"/>
      <c r="F1" s="2"/>
    </row>
    <row r="2" spans="1:6" s="22" customFormat="1" ht="15.75" customHeight="1">
      <c r="A2" s="22" t="s">
        <v>227</v>
      </c>
      <c r="B2" s="381">
        <f>'1. key ratios'!B2</f>
        <v>43555</v>
      </c>
    </row>
    <row r="3" spans="1:6" s="22" customFormat="1" ht="15.75" customHeight="1"/>
    <row r="4" spans="1:6" ht="15.75" thickBot="1">
      <c r="A4" s="5" t="s">
        <v>656</v>
      </c>
      <c r="B4" s="65" t="s">
        <v>89</v>
      </c>
    </row>
    <row r="5" spans="1:6">
      <c r="A5" s="144" t="s">
        <v>27</v>
      </c>
      <c r="B5" s="145"/>
      <c r="C5" s="146" t="s">
        <v>28</v>
      </c>
    </row>
    <row r="6" spans="1:6">
      <c r="A6" s="147">
        <v>1</v>
      </c>
      <c r="B6" s="89" t="s">
        <v>29</v>
      </c>
      <c r="C6" s="546">
        <v>39341522.710000001</v>
      </c>
    </row>
    <row r="7" spans="1:6">
      <c r="A7" s="147">
        <v>2</v>
      </c>
      <c r="B7" s="86" t="s">
        <v>30</v>
      </c>
      <c r="C7" s="547">
        <v>25643199.989999998</v>
      </c>
    </row>
    <row r="8" spans="1:6">
      <c r="A8" s="147">
        <v>3</v>
      </c>
      <c r="B8" s="80" t="s">
        <v>31</v>
      </c>
      <c r="C8" s="547">
        <v>0</v>
      </c>
    </row>
    <row r="9" spans="1:6">
      <c r="A9" s="147">
        <v>4</v>
      </c>
      <c r="B9" s="80" t="s">
        <v>32</v>
      </c>
      <c r="C9" s="547">
        <v>0</v>
      </c>
    </row>
    <row r="10" spans="1:6">
      <c r="A10" s="147">
        <v>5</v>
      </c>
      <c r="B10" s="80" t="s">
        <v>33</v>
      </c>
      <c r="C10" s="547">
        <v>0</v>
      </c>
    </row>
    <row r="11" spans="1:6">
      <c r="A11" s="147">
        <v>6</v>
      </c>
      <c r="B11" s="87" t="s">
        <v>34</v>
      </c>
      <c r="C11" s="547">
        <v>13698322.720000001</v>
      </c>
    </row>
    <row r="12" spans="1:6" s="4" customFormat="1">
      <c r="A12" s="147">
        <v>7</v>
      </c>
      <c r="B12" s="89" t="s">
        <v>35</v>
      </c>
      <c r="C12" s="548">
        <v>1411262.54</v>
      </c>
    </row>
    <row r="13" spans="1:6" s="4" customFormat="1">
      <c r="A13" s="147">
        <v>8</v>
      </c>
      <c r="B13" s="88" t="s">
        <v>36</v>
      </c>
      <c r="C13" s="549">
        <v>0</v>
      </c>
    </row>
    <row r="14" spans="1:6" s="4" customFormat="1" ht="25.5">
      <c r="A14" s="147">
        <v>9</v>
      </c>
      <c r="B14" s="81" t="s">
        <v>37</v>
      </c>
      <c r="C14" s="549">
        <v>0</v>
      </c>
    </row>
    <row r="15" spans="1:6" s="4" customFormat="1">
      <c r="A15" s="147">
        <v>10</v>
      </c>
      <c r="B15" s="82" t="s">
        <v>38</v>
      </c>
      <c r="C15" s="549">
        <v>1411262.54</v>
      </c>
    </row>
    <row r="16" spans="1:6" s="4" customFormat="1">
      <c r="A16" s="147">
        <v>11</v>
      </c>
      <c r="B16" s="83" t="s">
        <v>39</v>
      </c>
      <c r="C16" s="549">
        <v>0</v>
      </c>
    </row>
    <row r="17" spans="1:3" s="4" customFormat="1">
      <c r="A17" s="147">
        <v>12</v>
      </c>
      <c r="B17" s="82" t="s">
        <v>40</v>
      </c>
      <c r="C17" s="549">
        <v>0</v>
      </c>
    </row>
    <row r="18" spans="1:3" s="4" customFormat="1">
      <c r="A18" s="147">
        <v>13</v>
      </c>
      <c r="B18" s="82" t="s">
        <v>41</v>
      </c>
      <c r="C18" s="549">
        <v>0</v>
      </c>
    </row>
    <row r="19" spans="1:3" s="4" customFormat="1">
      <c r="A19" s="147">
        <v>14</v>
      </c>
      <c r="B19" s="82" t="s">
        <v>42</v>
      </c>
      <c r="C19" s="549">
        <v>0</v>
      </c>
    </row>
    <row r="20" spans="1:3" s="4" customFormat="1">
      <c r="A20" s="147">
        <v>15</v>
      </c>
      <c r="B20" s="82" t="s">
        <v>43</v>
      </c>
      <c r="C20" s="549">
        <v>0</v>
      </c>
    </row>
    <row r="21" spans="1:3" s="4" customFormat="1" ht="25.5">
      <c r="A21" s="147">
        <v>16</v>
      </c>
      <c r="B21" s="81" t="s">
        <v>44</v>
      </c>
      <c r="C21" s="549">
        <v>0</v>
      </c>
    </row>
    <row r="22" spans="1:3" s="4" customFormat="1">
      <c r="A22" s="147">
        <v>17</v>
      </c>
      <c r="B22" s="148" t="s">
        <v>45</v>
      </c>
      <c r="C22" s="549">
        <v>0</v>
      </c>
    </row>
    <row r="23" spans="1:3" s="4" customFormat="1" ht="25.5">
      <c r="A23" s="147">
        <v>18</v>
      </c>
      <c r="B23" s="81" t="s">
        <v>46</v>
      </c>
      <c r="C23" s="549">
        <v>0</v>
      </c>
    </row>
    <row r="24" spans="1:3" s="4" customFormat="1" ht="25.5">
      <c r="A24" s="147">
        <v>19</v>
      </c>
      <c r="B24" s="81" t="s">
        <v>47</v>
      </c>
      <c r="C24" s="549">
        <v>0</v>
      </c>
    </row>
    <row r="25" spans="1:3" s="4" customFormat="1" ht="25.5">
      <c r="A25" s="147">
        <v>20</v>
      </c>
      <c r="B25" s="84" t="s">
        <v>48</v>
      </c>
      <c r="C25" s="549">
        <v>0</v>
      </c>
    </row>
    <row r="26" spans="1:3" s="4" customFormat="1">
      <c r="A26" s="147">
        <v>21</v>
      </c>
      <c r="B26" s="84" t="s">
        <v>49</v>
      </c>
      <c r="C26" s="549">
        <v>0</v>
      </c>
    </row>
    <row r="27" spans="1:3" s="4" customFormat="1" ht="25.5">
      <c r="A27" s="147">
        <v>22</v>
      </c>
      <c r="B27" s="84" t="s">
        <v>50</v>
      </c>
      <c r="C27" s="549">
        <v>0</v>
      </c>
    </row>
    <row r="28" spans="1:3" s="4" customFormat="1">
      <c r="A28" s="147">
        <v>23</v>
      </c>
      <c r="B28" s="90" t="s">
        <v>24</v>
      </c>
      <c r="C28" s="548">
        <v>37930260.170000002</v>
      </c>
    </row>
    <row r="29" spans="1:3" s="4" customFormat="1">
      <c r="A29" s="149"/>
      <c r="B29" s="85"/>
      <c r="C29" s="549"/>
    </row>
    <row r="30" spans="1:3" s="4" customFormat="1">
      <c r="A30" s="149">
        <v>24</v>
      </c>
      <c r="B30" s="90" t="s">
        <v>51</v>
      </c>
      <c r="C30" s="548">
        <v>0</v>
      </c>
    </row>
    <row r="31" spans="1:3" s="4" customFormat="1">
      <c r="A31" s="149">
        <v>25</v>
      </c>
      <c r="B31" s="80" t="s">
        <v>52</v>
      </c>
      <c r="C31" s="550">
        <v>0</v>
      </c>
    </row>
    <row r="32" spans="1:3" s="4" customFormat="1">
      <c r="A32" s="149">
        <v>26</v>
      </c>
      <c r="B32" s="186" t="s">
        <v>53</v>
      </c>
      <c r="C32" s="549">
        <v>0</v>
      </c>
    </row>
    <row r="33" spans="1:3" s="4" customFormat="1">
      <c r="A33" s="149">
        <v>27</v>
      </c>
      <c r="B33" s="186" t="s">
        <v>54</v>
      </c>
      <c r="C33" s="549">
        <v>0</v>
      </c>
    </row>
    <row r="34" spans="1:3" s="4" customFormat="1">
      <c r="A34" s="149">
        <v>28</v>
      </c>
      <c r="B34" s="80" t="s">
        <v>55</v>
      </c>
      <c r="C34" s="549">
        <v>0</v>
      </c>
    </row>
    <row r="35" spans="1:3" s="4" customFormat="1">
      <c r="A35" s="149">
        <v>29</v>
      </c>
      <c r="B35" s="90" t="s">
        <v>56</v>
      </c>
      <c r="C35" s="548">
        <v>0</v>
      </c>
    </row>
    <row r="36" spans="1:3" s="4" customFormat="1">
      <c r="A36" s="149">
        <v>30</v>
      </c>
      <c r="B36" s="81" t="s">
        <v>57</v>
      </c>
      <c r="C36" s="549">
        <v>0</v>
      </c>
    </row>
    <row r="37" spans="1:3" s="4" customFormat="1">
      <c r="A37" s="149">
        <v>31</v>
      </c>
      <c r="B37" s="82" t="s">
        <v>58</v>
      </c>
      <c r="C37" s="549">
        <v>0</v>
      </c>
    </row>
    <row r="38" spans="1:3" s="4" customFormat="1" ht="25.5">
      <c r="A38" s="149">
        <v>32</v>
      </c>
      <c r="B38" s="81" t="s">
        <v>59</v>
      </c>
      <c r="C38" s="549">
        <v>0</v>
      </c>
    </row>
    <row r="39" spans="1:3" s="4" customFormat="1" ht="25.5">
      <c r="A39" s="149">
        <v>33</v>
      </c>
      <c r="B39" s="81" t="s">
        <v>47</v>
      </c>
      <c r="C39" s="549">
        <v>0</v>
      </c>
    </row>
    <row r="40" spans="1:3" s="4" customFormat="1">
      <c r="A40" s="149">
        <v>34</v>
      </c>
      <c r="B40" s="84" t="s">
        <v>60</v>
      </c>
      <c r="C40" s="549">
        <v>0</v>
      </c>
    </row>
    <row r="41" spans="1:3" s="4" customFormat="1">
      <c r="A41" s="149">
        <v>35</v>
      </c>
      <c r="B41" s="90" t="s">
        <v>25</v>
      </c>
      <c r="C41" s="548">
        <v>0</v>
      </c>
    </row>
    <row r="42" spans="1:3" s="4" customFormat="1">
      <c r="A42" s="149"/>
      <c r="B42" s="85"/>
      <c r="C42" s="549"/>
    </row>
    <row r="43" spans="1:3" s="4" customFormat="1">
      <c r="A43" s="149">
        <v>36</v>
      </c>
      <c r="B43" s="91" t="s">
        <v>61</v>
      </c>
      <c r="C43" s="548">
        <v>15930756.40527124</v>
      </c>
    </row>
    <row r="44" spans="1:3" s="4" customFormat="1">
      <c r="A44" s="149">
        <v>37</v>
      </c>
      <c r="B44" s="80" t="s">
        <v>62</v>
      </c>
      <c r="C44" s="549">
        <v>13457000</v>
      </c>
    </row>
    <row r="45" spans="1:3" s="4" customFormat="1">
      <c r="A45" s="149">
        <v>38</v>
      </c>
      <c r="B45" s="80" t="s">
        <v>63</v>
      </c>
      <c r="C45" s="549">
        <v>0</v>
      </c>
    </row>
    <row r="46" spans="1:3" s="4" customFormat="1">
      <c r="A46" s="149">
        <v>39</v>
      </c>
      <c r="B46" s="80" t="s">
        <v>64</v>
      </c>
      <c r="C46" s="549">
        <v>2473756.40527124</v>
      </c>
    </row>
    <row r="47" spans="1:3" s="4" customFormat="1">
      <c r="A47" s="149">
        <v>40</v>
      </c>
      <c r="B47" s="91" t="s">
        <v>65</v>
      </c>
      <c r="C47" s="548">
        <v>0</v>
      </c>
    </row>
    <row r="48" spans="1:3" s="4" customFormat="1">
      <c r="A48" s="149">
        <v>41</v>
      </c>
      <c r="B48" s="81" t="s">
        <v>66</v>
      </c>
      <c r="C48" s="549">
        <v>0</v>
      </c>
    </row>
    <row r="49" spans="1:3" s="4" customFormat="1">
      <c r="A49" s="149">
        <v>42</v>
      </c>
      <c r="B49" s="82" t="s">
        <v>67</v>
      </c>
      <c r="C49" s="549">
        <v>0</v>
      </c>
    </row>
    <row r="50" spans="1:3" s="4" customFormat="1" ht="25.5">
      <c r="A50" s="149">
        <v>43</v>
      </c>
      <c r="B50" s="81" t="s">
        <v>68</v>
      </c>
      <c r="C50" s="549">
        <v>0</v>
      </c>
    </row>
    <row r="51" spans="1:3" s="4" customFormat="1" ht="25.5">
      <c r="A51" s="149">
        <v>44</v>
      </c>
      <c r="B51" s="81" t="s">
        <v>47</v>
      </c>
      <c r="C51" s="549">
        <v>0</v>
      </c>
    </row>
    <row r="52" spans="1:3" s="4" customFormat="1" ht="15.75" thickBot="1">
      <c r="A52" s="150">
        <v>45</v>
      </c>
      <c r="B52" s="151" t="s">
        <v>26</v>
      </c>
      <c r="C52" s="551">
        <v>15930756.40527124</v>
      </c>
    </row>
    <row r="55" spans="1:3">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2"/>
  <sheetViews>
    <sheetView showGridLines="0" zoomScale="80" zoomScaleNormal="80" workbookViewId="0">
      <selection activeCell="C19" sqref="C19:D21"/>
    </sheetView>
  </sheetViews>
  <sheetFormatPr defaultColWidth="9.140625" defaultRowHeight="12.75"/>
  <cols>
    <col min="1" max="1" width="10.85546875" style="460" bestFit="1" customWidth="1"/>
    <col min="2" max="2" width="62.28515625" style="460" bestFit="1" customWidth="1"/>
    <col min="3" max="3" width="16.7109375" style="460" bestFit="1" customWidth="1"/>
    <col min="4" max="4" width="16.42578125" style="481" bestFit="1" customWidth="1"/>
    <col min="5" max="16384" width="9.140625" style="460"/>
  </cols>
  <sheetData>
    <row r="1" spans="1:4">
      <c r="A1" s="458" t="s">
        <v>226</v>
      </c>
      <c r="B1" s="459" t="str">
        <f>Info!C2</f>
        <v>ფინკა ბანკი საქართველო სს</v>
      </c>
    </row>
    <row r="2" spans="1:4" s="461" customFormat="1" ht="15.75" customHeight="1">
      <c r="A2" s="461" t="s">
        <v>227</v>
      </c>
      <c r="B2" s="381">
        <f>'1. key ratios'!B2</f>
        <v>43555</v>
      </c>
      <c r="D2" s="482"/>
    </row>
    <row r="3" spans="1:4" s="461" customFormat="1" ht="15.75" customHeight="1">
      <c r="D3" s="482"/>
    </row>
    <row r="4" spans="1:4" ht="13.5" thickBot="1">
      <c r="A4" s="462" t="s">
        <v>835</v>
      </c>
      <c r="B4" s="463" t="s">
        <v>836</v>
      </c>
    </row>
    <row r="5" spans="1:4" s="465" customFormat="1">
      <c r="A5" s="575" t="s">
        <v>837</v>
      </c>
      <c r="B5" s="576"/>
      <c r="C5" s="464" t="s">
        <v>838</v>
      </c>
      <c r="D5" s="483" t="s">
        <v>839</v>
      </c>
    </row>
    <row r="6" spans="1:4" s="468" customFormat="1">
      <c r="A6" s="466">
        <v>1</v>
      </c>
      <c r="B6" s="467" t="s">
        <v>840</v>
      </c>
      <c r="C6" s="467"/>
      <c r="D6" s="484"/>
    </row>
    <row r="7" spans="1:4" s="468" customFormat="1">
      <c r="A7" s="469" t="s">
        <v>841</v>
      </c>
      <c r="B7" s="470" t="s">
        <v>842</v>
      </c>
      <c r="C7" s="471">
        <v>4.4999999999999998E-2</v>
      </c>
      <c r="D7" s="485">
        <v>12005183.68729254</v>
      </c>
    </row>
    <row r="8" spans="1:4" s="468" customFormat="1">
      <c r="A8" s="469" t="s">
        <v>843</v>
      </c>
      <c r="B8" s="470" t="s">
        <v>844</v>
      </c>
      <c r="C8" s="472">
        <v>0.06</v>
      </c>
      <c r="D8" s="485">
        <v>16006911.583056722</v>
      </c>
    </row>
    <row r="9" spans="1:4" s="468" customFormat="1">
      <c r="A9" s="469" t="s">
        <v>845</v>
      </c>
      <c r="B9" s="470" t="s">
        <v>846</v>
      </c>
      <c r="C9" s="472">
        <v>0.08</v>
      </c>
      <c r="D9" s="485">
        <v>21342548.777408961</v>
      </c>
    </row>
    <row r="10" spans="1:4" s="468" customFormat="1">
      <c r="A10" s="466" t="s">
        <v>847</v>
      </c>
      <c r="B10" s="467" t="s">
        <v>848</v>
      </c>
      <c r="C10" s="473"/>
      <c r="D10" s="486"/>
    </row>
    <row r="11" spans="1:4" s="468" customFormat="1">
      <c r="A11" s="469" t="s">
        <v>849</v>
      </c>
      <c r="B11" s="470" t="s">
        <v>850</v>
      </c>
      <c r="C11" s="472">
        <v>2.5000000000000001E-2</v>
      </c>
      <c r="D11" s="485">
        <v>6669710.252007314</v>
      </c>
    </row>
    <row r="12" spans="1:4" s="468" customFormat="1">
      <c r="A12" s="469" t="s">
        <v>851</v>
      </c>
      <c r="B12" s="470" t="s">
        <v>852</v>
      </c>
      <c r="C12" s="472">
        <v>0</v>
      </c>
      <c r="D12" s="485">
        <v>0</v>
      </c>
    </row>
    <row r="13" spans="1:4" s="468" customFormat="1">
      <c r="A13" s="469" t="s">
        <v>853</v>
      </c>
      <c r="B13" s="470" t="s">
        <v>854</v>
      </c>
      <c r="C13" s="472">
        <v>0</v>
      </c>
      <c r="D13" s="485">
        <v>0</v>
      </c>
    </row>
    <row r="14" spans="1:4" s="468" customFormat="1">
      <c r="A14" s="466" t="s">
        <v>855</v>
      </c>
      <c r="B14" s="467" t="s">
        <v>910</v>
      </c>
      <c r="C14" s="474"/>
      <c r="D14" s="486"/>
    </row>
    <row r="15" spans="1:4" s="468" customFormat="1">
      <c r="A15" s="475" t="s">
        <v>858</v>
      </c>
      <c r="B15" s="470" t="s">
        <v>911</v>
      </c>
      <c r="C15" s="472">
        <v>1.0475581396273491E-2</v>
      </c>
      <c r="D15" s="485">
        <v>2794695.0865210611</v>
      </c>
    </row>
    <row r="16" spans="1:4" s="468" customFormat="1">
      <c r="A16" s="475" t="s">
        <v>859</v>
      </c>
      <c r="B16" s="470" t="s">
        <v>861</v>
      </c>
      <c r="C16" s="472">
        <v>1.3979796512866285E-2</v>
      </c>
      <c r="D16" s="485">
        <v>3729556.1121762553</v>
      </c>
    </row>
    <row r="17" spans="1:6" s="468" customFormat="1">
      <c r="A17" s="475" t="s">
        <v>860</v>
      </c>
      <c r="B17" s="470" t="s">
        <v>908</v>
      </c>
      <c r="C17" s="472">
        <v>5.9706395350488384E-2</v>
      </c>
      <c r="D17" s="485">
        <v>15928583.188638274</v>
      </c>
    </row>
    <row r="18" spans="1:6" s="465" customFormat="1">
      <c r="A18" s="577" t="s">
        <v>909</v>
      </c>
      <c r="B18" s="578"/>
      <c r="C18" s="476" t="s">
        <v>838</v>
      </c>
      <c r="D18" s="487" t="s">
        <v>839</v>
      </c>
    </row>
    <row r="19" spans="1:6" s="468" customFormat="1">
      <c r="A19" s="477">
        <v>4</v>
      </c>
      <c r="B19" s="470" t="s">
        <v>24</v>
      </c>
      <c r="C19" s="472">
        <v>8.0475581396273504E-2</v>
      </c>
      <c r="D19" s="485">
        <v>21469425.266753905</v>
      </c>
    </row>
    <row r="20" spans="1:6" s="468" customFormat="1">
      <c r="A20" s="477">
        <v>5</v>
      </c>
      <c r="B20" s="470" t="s">
        <v>125</v>
      </c>
      <c r="C20" s="472">
        <v>9.8979796512866272E-2</v>
      </c>
      <c r="D20" s="485">
        <v>26406014.188173275</v>
      </c>
    </row>
    <row r="21" spans="1:6" s="468" customFormat="1" ht="13.5" thickBot="1">
      <c r="A21" s="478" t="s">
        <v>856</v>
      </c>
      <c r="B21" s="479" t="s">
        <v>89</v>
      </c>
      <c r="C21" s="480">
        <v>0.16470639535048839</v>
      </c>
      <c r="D21" s="488">
        <v>43940678.458987541</v>
      </c>
    </row>
    <row r="22" spans="1:6">
      <c r="F22" s="462"/>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3"/>
  <sheetViews>
    <sheetView showGridLines="0" zoomScale="80" zoomScaleNormal="80" workbookViewId="0">
      <pane xSplit="1" ySplit="5" topLeftCell="B6" activePane="bottomRight" state="frozen"/>
      <selection pane="topRight" activeCell="B1" sqref="B1"/>
      <selection pane="bottomLeft" activeCell="A5" sqref="A5"/>
      <selection pane="bottomRight" activeCell="C6" sqref="C6:C43"/>
    </sheetView>
  </sheetViews>
  <sheetFormatPr defaultRowHeight="15.75"/>
  <cols>
    <col min="1" max="1" width="10.7109375" style="76" customWidth="1"/>
    <col min="2" max="2" width="91.85546875" style="76" customWidth="1"/>
    <col min="3" max="3" width="53.140625" style="76" customWidth="1"/>
    <col min="4" max="4" width="32.28515625" style="76" customWidth="1"/>
    <col min="5" max="5" width="9.42578125" customWidth="1"/>
  </cols>
  <sheetData>
    <row r="1" spans="1:6">
      <c r="A1" s="18" t="s">
        <v>226</v>
      </c>
      <c r="B1" s="459" t="str">
        <f>Info!C2</f>
        <v>ფინკა ბანკი საქართველო სს</v>
      </c>
      <c r="E1" s="2"/>
      <c r="F1" s="2"/>
    </row>
    <row r="2" spans="1:6" s="22" customFormat="1" ht="15.75" customHeight="1">
      <c r="A2" s="22" t="s">
        <v>227</v>
      </c>
      <c r="B2" s="381">
        <f>'1. key ratios'!B2</f>
        <v>43555</v>
      </c>
    </row>
    <row r="3" spans="1:6" s="22" customFormat="1" ht="15.75" customHeight="1">
      <c r="A3" s="27"/>
    </row>
    <row r="4" spans="1:6" s="22" customFormat="1" ht="15.75" customHeight="1" thickBot="1">
      <c r="A4" s="22" t="s">
        <v>657</v>
      </c>
      <c r="B4" s="210" t="s">
        <v>308</v>
      </c>
      <c r="D4" s="212" t="s">
        <v>130</v>
      </c>
    </row>
    <row r="5" spans="1:6" ht="38.25">
      <c r="A5" s="162" t="s">
        <v>27</v>
      </c>
      <c r="B5" s="163" t="s">
        <v>269</v>
      </c>
      <c r="C5" s="164" t="s">
        <v>275</v>
      </c>
      <c r="D5" s="211" t="s">
        <v>309</v>
      </c>
    </row>
    <row r="6" spans="1:6">
      <c r="A6" s="152">
        <v>1</v>
      </c>
      <c r="B6" s="92" t="s">
        <v>191</v>
      </c>
      <c r="C6" s="489">
        <v>12667732.789999999</v>
      </c>
      <c r="D6" s="153"/>
      <c r="E6" s="8"/>
    </row>
    <row r="7" spans="1:6">
      <c r="A7" s="152">
        <v>2</v>
      </c>
      <c r="B7" s="93" t="s">
        <v>192</v>
      </c>
      <c r="C7" s="490">
        <v>41591355.310000002</v>
      </c>
      <c r="D7" s="154"/>
      <c r="E7" s="8"/>
    </row>
    <row r="8" spans="1:6">
      <c r="A8" s="152">
        <v>3</v>
      </c>
      <c r="B8" s="93" t="s">
        <v>193</v>
      </c>
      <c r="C8" s="490">
        <v>15342683.630000001</v>
      </c>
      <c r="D8" s="154"/>
      <c r="E8" s="8"/>
    </row>
    <row r="9" spans="1:6">
      <c r="A9" s="152">
        <v>4</v>
      </c>
      <c r="B9" s="93" t="s">
        <v>222</v>
      </c>
      <c r="C9" s="490">
        <v>0</v>
      </c>
      <c r="D9" s="154"/>
      <c r="E9" s="8"/>
    </row>
    <row r="10" spans="1:6">
      <c r="A10" s="152">
        <v>5</v>
      </c>
      <c r="B10" s="93" t="s">
        <v>194</v>
      </c>
      <c r="C10" s="490">
        <v>18345847.16</v>
      </c>
      <c r="D10" s="154"/>
      <c r="E10" s="8"/>
    </row>
    <row r="11" spans="1:6">
      <c r="A11" s="152">
        <v>6.1</v>
      </c>
      <c r="B11" s="93" t="s">
        <v>195</v>
      </c>
      <c r="C11" s="491">
        <v>223100210.02999836</v>
      </c>
      <c r="D11" s="155"/>
      <c r="E11" s="9"/>
    </row>
    <row r="12" spans="1:6">
      <c r="A12" s="152">
        <v>6.2</v>
      </c>
      <c r="B12" s="94" t="s">
        <v>196</v>
      </c>
      <c r="C12" s="491">
        <v>-10813718.880000012</v>
      </c>
      <c r="D12" s="155"/>
      <c r="E12" s="9"/>
    </row>
    <row r="13" spans="1:6">
      <c r="A13" s="152" t="s">
        <v>794</v>
      </c>
      <c r="B13" s="95" t="s">
        <v>795</v>
      </c>
      <c r="C13" s="491">
        <v>-2473756.40527124</v>
      </c>
      <c r="D13" s="266" t="s">
        <v>934</v>
      </c>
      <c r="E13" s="9"/>
    </row>
    <row r="14" spans="1:6">
      <c r="A14" s="152">
        <v>6</v>
      </c>
      <c r="B14" s="93" t="s">
        <v>197</v>
      </c>
      <c r="C14" s="492">
        <v>212286491.14999834</v>
      </c>
      <c r="D14" s="155"/>
      <c r="E14" s="8"/>
    </row>
    <row r="15" spans="1:6">
      <c r="A15" s="152">
        <v>7</v>
      </c>
      <c r="B15" s="93" t="s">
        <v>198</v>
      </c>
      <c r="C15" s="490">
        <v>4297599.0699999994</v>
      </c>
      <c r="D15" s="154"/>
      <c r="E15" s="8"/>
    </row>
    <row r="16" spans="1:6">
      <c r="A16" s="152">
        <v>8</v>
      </c>
      <c r="B16" s="93" t="s">
        <v>199</v>
      </c>
      <c r="C16" s="490">
        <v>138905</v>
      </c>
      <c r="D16" s="154"/>
      <c r="E16" s="8"/>
    </row>
    <row r="17" spans="1:5">
      <c r="A17" s="152">
        <v>9</v>
      </c>
      <c r="B17" s="93" t="s">
        <v>200</v>
      </c>
      <c r="C17" s="490">
        <v>0</v>
      </c>
      <c r="D17" s="154"/>
      <c r="E17" s="8"/>
    </row>
    <row r="18" spans="1:5">
      <c r="A18" s="152">
        <v>9.1</v>
      </c>
      <c r="B18" s="95" t="s">
        <v>284</v>
      </c>
      <c r="C18" s="491">
        <v>0</v>
      </c>
      <c r="D18" s="154"/>
      <c r="E18" s="8"/>
    </row>
    <row r="19" spans="1:5">
      <c r="A19" s="152">
        <v>9.1999999999999993</v>
      </c>
      <c r="B19" s="95" t="s">
        <v>274</v>
      </c>
      <c r="C19" s="491">
        <v>0</v>
      </c>
      <c r="D19" s="154"/>
      <c r="E19" s="8"/>
    </row>
    <row r="20" spans="1:5">
      <c r="A20" s="152">
        <v>9.3000000000000007</v>
      </c>
      <c r="B20" s="95" t="s">
        <v>273</v>
      </c>
      <c r="C20" s="491">
        <v>0</v>
      </c>
      <c r="D20" s="154"/>
      <c r="E20" s="8"/>
    </row>
    <row r="21" spans="1:5">
      <c r="A21" s="152">
        <v>10</v>
      </c>
      <c r="B21" s="93" t="s">
        <v>201</v>
      </c>
      <c r="C21" s="490">
        <v>12373911.529999999</v>
      </c>
      <c r="D21" s="154"/>
      <c r="E21" s="8"/>
    </row>
    <row r="22" spans="1:5">
      <c r="A22" s="152">
        <v>10.1</v>
      </c>
      <c r="B22" s="95" t="s">
        <v>272</v>
      </c>
      <c r="C22" s="490">
        <v>-1411262.54</v>
      </c>
      <c r="D22" s="266" t="s">
        <v>698</v>
      </c>
      <c r="E22" s="8"/>
    </row>
    <row r="23" spans="1:5">
      <c r="A23" s="152">
        <v>11</v>
      </c>
      <c r="B23" s="96" t="s">
        <v>202</v>
      </c>
      <c r="C23" s="493">
        <v>3193256.84</v>
      </c>
      <c r="D23" s="156"/>
      <c r="E23" s="8"/>
    </row>
    <row r="24" spans="1:5">
      <c r="A24" s="152">
        <v>12</v>
      </c>
      <c r="B24" s="98" t="s">
        <v>203</v>
      </c>
      <c r="C24" s="494">
        <v>320237782.47999829</v>
      </c>
      <c r="D24" s="157"/>
      <c r="E24" s="7"/>
    </row>
    <row r="25" spans="1:5">
      <c r="A25" s="152">
        <v>13</v>
      </c>
      <c r="B25" s="93" t="s">
        <v>204</v>
      </c>
      <c r="C25" s="495">
        <v>5000000</v>
      </c>
      <c r="D25" s="158"/>
      <c r="E25" s="8"/>
    </row>
    <row r="26" spans="1:5">
      <c r="A26" s="152">
        <v>14</v>
      </c>
      <c r="B26" s="93" t="s">
        <v>205</v>
      </c>
      <c r="C26" s="490">
        <v>7392209.8299997058</v>
      </c>
      <c r="D26" s="154"/>
      <c r="E26" s="8"/>
    </row>
    <row r="27" spans="1:5">
      <c r="A27" s="152">
        <v>15</v>
      </c>
      <c r="B27" s="93" t="s">
        <v>206</v>
      </c>
      <c r="C27" s="490">
        <v>21778268.239999838</v>
      </c>
      <c r="D27" s="154"/>
      <c r="E27" s="8"/>
    </row>
    <row r="28" spans="1:5">
      <c r="A28" s="152">
        <v>16</v>
      </c>
      <c r="B28" s="93" t="s">
        <v>207</v>
      </c>
      <c r="C28" s="490">
        <v>126555508.34999996</v>
      </c>
      <c r="D28" s="154"/>
      <c r="E28" s="8"/>
    </row>
    <row r="29" spans="1:5">
      <c r="A29" s="152">
        <v>17</v>
      </c>
      <c r="B29" s="93" t="s">
        <v>208</v>
      </c>
      <c r="C29" s="490">
        <v>0</v>
      </c>
      <c r="D29" s="154"/>
      <c r="E29" s="8"/>
    </row>
    <row r="30" spans="1:5">
      <c r="A30" s="152">
        <v>18</v>
      </c>
      <c r="B30" s="93" t="s">
        <v>209</v>
      </c>
      <c r="C30" s="490">
        <v>87324658.329999998</v>
      </c>
      <c r="D30" s="154"/>
      <c r="E30" s="8"/>
    </row>
    <row r="31" spans="1:5">
      <c r="A31" s="152">
        <v>19</v>
      </c>
      <c r="B31" s="93" t="s">
        <v>210</v>
      </c>
      <c r="C31" s="490">
        <v>7740162.3399999999</v>
      </c>
      <c r="D31" s="154"/>
      <c r="E31" s="8"/>
    </row>
    <row r="32" spans="1:5">
      <c r="A32" s="152">
        <v>20</v>
      </c>
      <c r="B32" s="93" t="s">
        <v>132</v>
      </c>
      <c r="C32" s="490">
        <v>11648453.199999999</v>
      </c>
      <c r="D32" s="154"/>
      <c r="E32" s="8"/>
    </row>
    <row r="33" spans="1:5">
      <c r="A33" s="152">
        <v>21</v>
      </c>
      <c r="B33" s="96" t="s">
        <v>211</v>
      </c>
      <c r="C33" s="493">
        <v>13457000</v>
      </c>
      <c r="D33" s="156"/>
      <c r="E33" s="8"/>
    </row>
    <row r="34" spans="1:5">
      <c r="A34" s="152">
        <v>21.1</v>
      </c>
      <c r="B34" s="97" t="s">
        <v>271</v>
      </c>
      <c r="C34" s="496">
        <v>13457000</v>
      </c>
      <c r="D34" s="266" t="s">
        <v>935</v>
      </c>
      <c r="E34" s="8"/>
    </row>
    <row r="35" spans="1:5">
      <c r="A35" s="152">
        <v>22</v>
      </c>
      <c r="B35" s="98" t="s">
        <v>212</v>
      </c>
      <c r="C35" s="494">
        <v>280896260.28999949</v>
      </c>
      <c r="D35" s="157"/>
      <c r="E35" s="7"/>
    </row>
    <row r="36" spans="1:5">
      <c r="A36" s="152">
        <v>23</v>
      </c>
      <c r="B36" s="96" t="s">
        <v>213</v>
      </c>
      <c r="C36" s="490">
        <v>25643199.989999998</v>
      </c>
      <c r="D36" s="266" t="s">
        <v>936</v>
      </c>
      <c r="E36" s="8"/>
    </row>
    <row r="37" spans="1:5">
      <c r="A37" s="152">
        <v>24</v>
      </c>
      <c r="B37" s="96" t="s">
        <v>214</v>
      </c>
      <c r="C37" s="490">
        <v>0</v>
      </c>
      <c r="D37" s="154"/>
      <c r="E37" s="8"/>
    </row>
    <row r="38" spans="1:5">
      <c r="A38" s="152">
        <v>25</v>
      </c>
      <c r="B38" s="96" t="s">
        <v>270</v>
      </c>
      <c r="C38" s="490">
        <v>0</v>
      </c>
      <c r="D38" s="154"/>
      <c r="E38" s="8"/>
    </row>
    <row r="39" spans="1:5">
      <c r="A39" s="152">
        <v>26</v>
      </c>
      <c r="B39" s="96" t="s">
        <v>216</v>
      </c>
      <c r="C39" s="490">
        <v>0</v>
      </c>
      <c r="D39" s="154"/>
      <c r="E39" s="8"/>
    </row>
    <row r="40" spans="1:5">
      <c r="A40" s="152">
        <v>27</v>
      </c>
      <c r="B40" s="96" t="s">
        <v>217</v>
      </c>
      <c r="C40" s="490">
        <v>0</v>
      </c>
      <c r="D40" s="154"/>
      <c r="E40" s="8"/>
    </row>
    <row r="41" spans="1:5">
      <c r="A41" s="152">
        <v>28</v>
      </c>
      <c r="B41" s="96" t="s">
        <v>218</v>
      </c>
      <c r="C41" s="490">
        <v>13698322.720000001</v>
      </c>
      <c r="D41" s="266" t="s">
        <v>937</v>
      </c>
      <c r="E41" s="8"/>
    </row>
    <row r="42" spans="1:5">
      <c r="A42" s="152">
        <v>29</v>
      </c>
      <c r="B42" s="96" t="s">
        <v>36</v>
      </c>
      <c r="C42" s="490">
        <v>0</v>
      </c>
      <c r="D42" s="154"/>
      <c r="E42" s="8"/>
    </row>
    <row r="43" spans="1:5" ht="16.5" thickBot="1">
      <c r="A43" s="159">
        <v>30</v>
      </c>
      <c r="B43" s="160" t="s">
        <v>219</v>
      </c>
      <c r="C43" s="497">
        <v>39341522.710000001</v>
      </c>
      <c r="D43" s="161"/>
      <c r="E43"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2"/>
  <sheetViews>
    <sheetView showGridLines="0" zoomScale="80" zoomScaleNormal="80" workbookViewId="0">
      <pane xSplit="2" ySplit="7" topLeftCell="C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2" bestFit="1" customWidth="1"/>
    <col min="2" max="2" width="95" style="2" customWidth="1"/>
    <col min="3" max="3" width="14.85546875" style="2" bestFit="1" customWidth="1"/>
    <col min="4" max="4" width="13.42578125" style="2" bestFit="1" customWidth="1"/>
    <col min="5" max="5" width="12" style="2" bestFit="1" customWidth="1"/>
    <col min="6" max="6" width="13.42578125" style="2" bestFit="1" customWidth="1"/>
    <col min="7" max="7" width="9.5703125" style="2" bestFit="1" customWidth="1"/>
    <col min="8" max="8" width="13.42578125" style="2" bestFit="1" customWidth="1"/>
    <col min="9" max="9" width="13.5703125" style="2" bestFit="1" customWidth="1"/>
    <col min="10" max="10" width="13.42578125" style="2" bestFit="1" customWidth="1"/>
    <col min="11" max="11" width="15.85546875" style="2" bestFit="1" customWidth="1"/>
    <col min="12" max="12" width="13.42578125" style="2" bestFit="1" customWidth="1"/>
    <col min="13" max="13" width="14.85546875" style="2" bestFit="1" customWidth="1"/>
    <col min="14" max="14" width="13.42578125" style="2" bestFit="1" customWidth="1"/>
    <col min="15" max="15" width="13.5703125" style="2" bestFit="1" customWidth="1"/>
    <col min="16" max="16" width="13.42578125" style="2" bestFit="1" customWidth="1"/>
    <col min="17" max="17" width="12" style="2" bestFit="1" customWidth="1"/>
    <col min="18" max="18" width="13.42578125" style="2" bestFit="1" customWidth="1"/>
    <col min="19" max="19" width="31.5703125" style="2" bestFit="1" customWidth="1"/>
    <col min="20" max="16384" width="9.140625" style="13"/>
  </cols>
  <sheetData>
    <row r="1" spans="1:19">
      <c r="A1" s="2" t="s">
        <v>226</v>
      </c>
      <c r="B1" s="459" t="str">
        <f>Info!C2</f>
        <v>ფინკა ბანკი საქართველო სს</v>
      </c>
    </row>
    <row r="2" spans="1:19">
      <c r="A2" s="2" t="s">
        <v>227</v>
      </c>
      <c r="B2" s="381">
        <f>'1. key ratios'!B2</f>
        <v>43555</v>
      </c>
    </row>
    <row r="4" spans="1:19" ht="39" thickBot="1">
      <c r="A4" s="75" t="s">
        <v>658</v>
      </c>
      <c r="B4" s="290" t="s">
        <v>765</v>
      </c>
    </row>
    <row r="5" spans="1:19">
      <c r="A5" s="140"/>
      <c r="B5" s="143"/>
      <c r="C5" s="122" t="s">
        <v>0</v>
      </c>
      <c r="D5" s="122" t="s">
        <v>1</v>
      </c>
      <c r="E5" s="122" t="s">
        <v>2</v>
      </c>
      <c r="F5" s="122" t="s">
        <v>3</v>
      </c>
      <c r="G5" s="122" t="s">
        <v>4</v>
      </c>
      <c r="H5" s="122" t="s">
        <v>5</v>
      </c>
      <c r="I5" s="122" t="s">
        <v>276</v>
      </c>
      <c r="J5" s="122" t="s">
        <v>277</v>
      </c>
      <c r="K5" s="122" t="s">
        <v>278</v>
      </c>
      <c r="L5" s="122" t="s">
        <v>279</v>
      </c>
      <c r="M5" s="122" t="s">
        <v>280</v>
      </c>
      <c r="N5" s="122" t="s">
        <v>281</v>
      </c>
      <c r="O5" s="122" t="s">
        <v>752</v>
      </c>
      <c r="P5" s="122" t="s">
        <v>753</v>
      </c>
      <c r="Q5" s="122" t="s">
        <v>754</v>
      </c>
      <c r="R5" s="283" t="s">
        <v>755</v>
      </c>
      <c r="S5" s="123" t="s">
        <v>756</v>
      </c>
    </row>
    <row r="6" spans="1:19" ht="46.5" customHeight="1">
      <c r="A6" s="166"/>
      <c r="B6" s="583" t="s">
        <v>757</v>
      </c>
      <c r="C6" s="581">
        <v>0</v>
      </c>
      <c r="D6" s="582"/>
      <c r="E6" s="581">
        <v>0.2</v>
      </c>
      <c r="F6" s="582"/>
      <c r="G6" s="581">
        <v>0.35</v>
      </c>
      <c r="H6" s="582"/>
      <c r="I6" s="581">
        <v>0.5</v>
      </c>
      <c r="J6" s="582"/>
      <c r="K6" s="581">
        <v>0.75</v>
      </c>
      <c r="L6" s="582"/>
      <c r="M6" s="581">
        <v>1</v>
      </c>
      <c r="N6" s="582"/>
      <c r="O6" s="581">
        <v>1.5</v>
      </c>
      <c r="P6" s="582"/>
      <c r="Q6" s="581">
        <v>2.5</v>
      </c>
      <c r="R6" s="582"/>
      <c r="S6" s="579" t="s">
        <v>289</v>
      </c>
    </row>
    <row r="7" spans="1:19">
      <c r="A7" s="166"/>
      <c r="B7" s="584"/>
      <c r="C7" s="289" t="s">
        <v>750</v>
      </c>
      <c r="D7" s="289" t="s">
        <v>751</v>
      </c>
      <c r="E7" s="289" t="s">
        <v>750</v>
      </c>
      <c r="F7" s="289" t="s">
        <v>751</v>
      </c>
      <c r="G7" s="289" t="s">
        <v>750</v>
      </c>
      <c r="H7" s="289" t="s">
        <v>751</v>
      </c>
      <c r="I7" s="289" t="s">
        <v>750</v>
      </c>
      <c r="J7" s="289" t="s">
        <v>751</v>
      </c>
      <c r="K7" s="289" t="s">
        <v>750</v>
      </c>
      <c r="L7" s="289" t="s">
        <v>751</v>
      </c>
      <c r="M7" s="289" t="s">
        <v>750</v>
      </c>
      <c r="N7" s="289" t="s">
        <v>751</v>
      </c>
      <c r="O7" s="289" t="s">
        <v>750</v>
      </c>
      <c r="P7" s="289" t="s">
        <v>751</v>
      </c>
      <c r="Q7" s="289" t="s">
        <v>750</v>
      </c>
      <c r="R7" s="289" t="s">
        <v>751</v>
      </c>
      <c r="S7" s="580"/>
    </row>
    <row r="8" spans="1:19" s="170" customFormat="1">
      <c r="A8" s="126">
        <v>1</v>
      </c>
      <c r="B8" s="185" t="s">
        <v>254</v>
      </c>
      <c r="C8" s="498">
        <v>46597608.879999995</v>
      </c>
      <c r="D8" s="498">
        <v>0</v>
      </c>
      <c r="E8" s="498">
        <v>0</v>
      </c>
      <c r="F8" s="499">
        <v>0</v>
      </c>
      <c r="G8" s="498">
        <v>0</v>
      </c>
      <c r="H8" s="498">
        <v>0</v>
      </c>
      <c r="I8" s="498">
        <v>0</v>
      </c>
      <c r="J8" s="498">
        <v>0</v>
      </c>
      <c r="K8" s="498">
        <v>0</v>
      </c>
      <c r="L8" s="498">
        <v>0</v>
      </c>
      <c r="M8" s="498">
        <v>13363904.670000002</v>
      </c>
      <c r="N8" s="498">
        <v>0</v>
      </c>
      <c r="O8" s="498">
        <v>0</v>
      </c>
      <c r="P8" s="498">
        <v>0</v>
      </c>
      <c r="Q8" s="498">
        <v>0</v>
      </c>
      <c r="R8" s="499">
        <v>0</v>
      </c>
      <c r="S8" s="500">
        <v>13363904.670000002</v>
      </c>
    </row>
    <row r="9" spans="1:19" s="170" customFormat="1">
      <c r="A9" s="126">
        <v>2</v>
      </c>
      <c r="B9" s="185" t="s">
        <v>255</v>
      </c>
      <c r="C9" s="498">
        <v>0</v>
      </c>
      <c r="D9" s="498">
        <v>0</v>
      </c>
      <c r="E9" s="498">
        <v>0</v>
      </c>
      <c r="F9" s="498">
        <v>0</v>
      </c>
      <c r="G9" s="498">
        <v>0</v>
      </c>
      <c r="H9" s="498">
        <v>0</v>
      </c>
      <c r="I9" s="498">
        <v>0</v>
      </c>
      <c r="J9" s="498">
        <v>0</v>
      </c>
      <c r="K9" s="498">
        <v>0</v>
      </c>
      <c r="L9" s="498">
        <v>0</v>
      </c>
      <c r="M9" s="498">
        <v>0</v>
      </c>
      <c r="N9" s="498">
        <v>0</v>
      </c>
      <c r="O9" s="498">
        <v>0</v>
      </c>
      <c r="P9" s="498">
        <v>0</v>
      </c>
      <c r="Q9" s="498">
        <v>0</v>
      </c>
      <c r="R9" s="499">
        <v>0</v>
      </c>
      <c r="S9" s="500">
        <v>0</v>
      </c>
    </row>
    <row r="10" spans="1:19" s="170" customFormat="1">
      <c r="A10" s="126">
        <v>3</v>
      </c>
      <c r="B10" s="185" t="s">
        <v>256</v>
      </c>
      <c r="C10" s="498">
        <v>0</v>
      </c>
      <c r="D10" s="498">
        <v>0</v>
      </c>
      <c r="E10" s="498">
        <v>0</v>
      </c>
      <c r="F10" s="498">
        <v>0</v>
      </c>
      <c r="G10" s="498">
        <v>0</v>
      </c>
      <c r="H10" s="498">
        <v>0</v>
      </c>
      <c r="I10" s="498">
        <v>0</v>
      </c>
      <c r="J10" s="498">
        <v>0</v>
      </c>
      <c r="K10" s="498">
        <v>0</v>
      </c>
      <c r="L10" s="498">
        <v>0</v>
      </c>
      <c r="M10" s="498">
        <v>0</v>
      </c>
      <c r="N10" s="498">
        <v>0</v>
      </c>
      <c r="O10" s="498">
        <v>0</v>
      </c>
      <c r="P10" s="498">
        <v>0</v>
      </c>
      <c r="Q10" s="498">
        <v>0</v>
      </c>
      <c r="R10" s="499">
        <v>0</v>
      </c>
      <c r="S10" s="500">
        <v>0</v>
      </c>
    </row>
    <row r="11" spans="1:19" s="170" customFormat="1">
      <c r="A11" s="126">
        <v>4</v>
      </c>
      <c r="B11" s="185" t="s">
        <v>257</v>
      </c>
      <c r="C11" s="498">
        <v>0</v>
      </c>
      <c r="D11" s="498">
        <v>0</v>
      </c>
      <c r="E11" s="498">
        <v>0</v>
      </c>
      <c r="F11" s="498">
        <v>0</v>
      </c>
      <c r="G11" s="498">
        <v>0</v>
      </c>
      <c r="H11" s="498">
        <v>0</v>
      </c>
      <c r="I11" s="498">
        <v>0</v>
      </c>
      <c r="J11" s="498">
        <v>0</v>
      </c>
      <c r="K11" s="498">
        <v>0</v>
      </c>
      <c r="L11" s="498">
        <v>0</v>
      </c>
      <c r="M11" s="498">
        <v>0</v>
      </c>
      <c r="N11" s="498">
        <v>0</v>
      </c>
      <c r="O11" s="498">
        <v>0</v>
      </c>
      <c r="P11" s="498">
        <v>0</v>
      </c>
      <c r="Q11" s="498">
        <v>0</v>
      </c>
      <c r="R11" s="499">
        <v>0</v>
      </c>
      <c r="S11" s="500">
        <v>0</v>
      </c>
    </row>
    <row r="12" spans="1:19" s="170" customFormat="1">
      <c r="A12" s="126">
        <v>5</v>
      </c>
      <c r="B12" s="185" t="s">
        <v>258</v>
      </c>
      <c r="C12" s="498">
        <v>0</v>
      </c>
      <c r="D12" s="498">
        <v>0</v>
      </c>
      <c r="E12" s="498">
        <v>0</v>
      </c>
      <c r="F12" s="498">
        <v>0</v>
      </c>
      <c r="G12" s="498">
        <v>0</v>
      </c>
      <c r="H12" s="498">
        <v>0</v>
      </c>
      <c r="I12" s="498">
        <v>0</v>
      </c>
      <c r="J12" s="498">
        <v>0</v>
      </c>
      <c r="K12" s="498">
        <v>0</v>
      </c>
      <c r="L12" s="498">
        <v>0</v>
      </c>
      <c r="M12" s="498">
        <v>0</v>
      </c>
      <c r="N12" s="498">
        <v>0</v>
      </c>
      <c r="O12" s="498">
        <v>0</v>
      </c>
      <c r="P12" s="498">
        <v>0</v>
      </c>
      <c r="Q12" s="498">
        <v>0</v>
      </c>
      <c r="R12" s="499">
        <v>0</v>
      </c>
      <c r="S12" s="500">
        <v>0</v>
      </c>
    </row>
    <row r="13" spans="1:19" s="170" customFormat="1">
      <c r="A13" s="126">
        <v>6</v>
      </c>
      <c r="B13" s="185" t="s">
        <v>259</v>
      </c>
      <c r="C13" s="498">
        <v>0</v>
      </c>
      <c r="D13" s="498">
        <v>0</v>
      </c>
      <c r="E13" s="498">
        <v>0</v>
      </c>
      <c r="F13" s="498">
        <v>0</v>
      </c>
      <c r="G13" s="498">
        <v>0</v>
      </c>
      <c r="H13" s="498">
        <v>0</v>
      </c>
      <c r="I13" s="498">
        <v>15342683.629999999</v>
      </c>
      <c r="J13" s="498">
        <v>0</v>
      </c>
      <c r="K13" s="498">
        <v>0</v>
      </c>
      <c r="L13" s="498">
        <v>0</v>
      </c>
      <c r="M13" s="498">
        <v>0</v>
      </c>
      <c r="N13" s="498">
        <v>0</v>
      </c>
      <c r="O13" s="498">
        <v>0</v>
      </c>
      <c r="P13" s="498">
        <v>0</v>
      </c>
      <c r="Q13" s="498">
        <v>0</v>
      </c>
      <c r="R13" s="499">
        <v>0</v>
      </c>
      <c r="S13" s="500">
        <v>7671341.8149999995</v>
      </c>
    </row>
    <row r="14" spans="1:19" s="170" customFormat="1">
      <c r="A14" s="126">
        <v>7</v>
      </c>
      <c r="B14" s="185" t="s">
        <v>74</v>
      </c>
      <c r="C14" s="498">
        <v>0</v>
      </c>
      <c r="D14" s="498">
        <v>0</v>
      </c>
      <c r="E14" s="498">
        <v>0</v>
      </c>
      <c r="F14" s="498">
        <v>0</v>
      </c>
      <c r="G14" s="498">
        <v>0</v>
      </c>
      <c r="H14" s="498">
        <v>0</v>
      </c>
      <c r="I14" s="498">
        <v>0</v>
      </c>
      <c r="J14" s="498">
        <v>0</v>
      </c>
      <c r="K14" s="498">
        <v>0</v>
      </c>
      <c r="L14" s="498">
        <v>0</v>
      </c>
      <c r="M14" s="498">
        <v>0</v>
      </c>
      <c r="N14" s="498">
        <v>0</v>
      </c>
      <c r="O14" s="498">
        <v>0</v>
      </c>
      <c r="P14" s="498">
        <v>0</v>
      </c>
      <c r="Q14" s="498">
        <v>0</v>
      </c>
      <c r="R14" s="499">
        <v>0</v>
      </c>
      <c r="S14" s="500">
        <v>0</v>
      </c>
    </row>
    <row r="15" spans="1:19" s="170" customFormat="1">
      <c r="A15" s="126">
        <v>8</v>
      </c>
      <c r="B15" s="185" t="s">
        <v>75</v>
      </c>
      <c r="C15" s="498">
        <v>0</v>
      </c>
      <c r="D15" s="498">
        <v>0</v>
      </c>
      <c r="E15" s="498">
        <v>0</v>
      </c>
      <c r="F15" s="498">
        <v>0</v>
      </c>
      <c r="G15" s="498">
        <v>0</v>
      </c>
      <c r="H15" s="498">
        <v>0</v>
      </c>
      <c r="I15" s="498">
        <v>0</v>
      </c>
      <c r="J15" s="498">
        <v>0</v>
      </c>
      <c r="K15" s="498">
        <v>215298261.71619892</v>
      </c>
      <c r="L15" s="498">
        <v>0</v>
      </c>
      <c r="M15" s="498">
        <v>2187917.3800000008</v>
      </c>
      <c r="N15" s="498">
        <v>231731.03485</v>
      </c>
      <c r="O15" s="498">
        <v>1304812.7697995603</v>
      </c>
      <c r="P15" s="498">
        <v>0</v>
      </c>
      <c r="Q15" s="498">
        <v>0</v>
      </c>
      <c r="R15" s="499">
        <v>0</v>
      </c>
      <c r="S15" s="500">
        <v>165850563.85669851</v>
      </c>
    </row>
    <row r="16" spans="1:19" s="170" customFormat="1">
      <c r="A16" s="126">
        <v>9</v>
      </c>
      <c r="B16" s="185" t="s">
        <v>76</v>
      </c>
      <c r="C16" s="498">
        <v>0</v>
      </c>
      <c r="D16" s="498">
        <v>0</v>
      </c>
      <c r="E16" s="498">
        <v>0</v>
      </c>
      <c r="F16" s="498">
        <v>0</v>
      </c>
      <c r="G16" s="498">
        <v>0</v>
      </c>
      <c r="H16" s="498">
        <v>0</v>
      </c>
      <c r="I16" s="498">
        <v>0</v>
      </c>
      <c r="J16" s="498">
        <v>0</v>
      </c>
      <c r="K16" s="498">
        <v>0</v>
      </c>
      <c r="L16" s="498">
        <v>0</v>
      </c>
      <c r="M16" s="498">
        <v>0</v>
      </c>
      <c r="N16" s="498">
        <v>0</v>
      </c>
      <c r="O16" s="498">
        <v>0</v>
      </c>
      <c r="P16" s="498">
        <v>0</v>
      </c>
      <c r="Q16" s="498">
        <v>0</v>
      </c>
      <c r="R16" s="499">
        <v>0</v>
      </c>
      <c r="S16" s="500">
        <v>0</v>
      </c>
    </row>
    <row r="17" spans="1:19" s="170" customFormat="1">
      <c r="A17" s="126">
        <v>10</v>
      </c>
      <c r="B17" s="185" t="s">
        <v>70</v>
      </c>
      <c r="C17" s="498">
        <v>0</v>
      </c>
      <c r="D17" s="498">
        <v>0</v>
      </c>
      <c r="E17" s="498">
        <v>0</v>
      </c>
      <c r="F17" s="498">
        <v>0</v>
      </c>
      <c r="G17" s="498">
        <v>0</v>
      </c>
      <c r="H17" s="498">
        <v>0</v>
      </c>
      <c r="I17" s="498">
        <v>0</v>
      </c>
      <c r="J17" s="498">
        <v>0</v>
      </c>
      <c r="K17" s="498">
        <v>0</v>
      </c>
      <c r="L17" s="498">
        <v>0</v>
      </c>
      <c r="M17" s="498">
        <v>1732925.100000001</v>
      </c>
      <c r="N17" s="498">
        <v>0</v>
      </c>
      <c r="O17" s="498">
        <v>44637.819999999992</v>
      </c>
      <c r="P17" s="498">
        <v>0</v>
      </c>
      <c r="Q17" s="498">
        <v>0</v>
      </c>
      <c r="R17" s="499">
        <v>0</v>
      </c>
      <c r="S17" s="500">
        <v>1799881.830000001</v>
      </c>
    </row>
    <row r="18" spans="1:19" s="170" customFormat="1">
      <c r="A18" s="126">
        <v>11</v>
      </c>
      <c r="B18" s="185" t="s">
        <v>71</v>
      </c>
      <c r="C18" s="498">
        <v>0</v>
      </c>
      <c r="D18" s="498">
        <v>0</v>
      </c>
      <c r="E18" s="498">
        <v>0</v>
      </c>
      <c r="F18" s="498">
        <v>0</v>
      </c>
      <c r="G18" s="498">
        <v>0</v>
      </c>
      <c r="H18" s="498">
        <v>0</v>
      </c>
      <c r="I18" s="498">
        <v>0</v>
      </c>
      <c r="J18" s="498">
        <v>0</v>
      </c>
      <c r="K18" s="498">
        <v>0</v>
      </c>
      <c r="L18" s="498">
        <v>0</v>
      </c>
      <c r="M18" s="498">
        <v>0</v>
      </c>
      <c r="N18" s="498">
        <v>0</v>
      </c>
      <c r="O18" s="498">
        <v>0</v>
      </c>
      <c r="P18" s="498">
        <v>0</v>
      </c>
      <c r="Q18" s="498">
        <v>0</v>
      </c>
      <c r="R18" s="499">
        <v>0</v>
      </c>
      <c r="S18" s="500">
        <v>0</v>
      </c>
    </row>
    <row r="19" spans="1:19" s="170" customFormat="1">
      <c r="A19" s="126">
        <v>12</v>
      </c>
      <c r="B19" s="185" t="s">
        <v>72</v>
      </c>
      <c r="C19" s="498">
        <v>0</v>
      </c>
      <c r="D19" s="498">
        <v>0</v>
      </c>
      <c r="E19" s="498">
        <v>0</v>
      </c>
      <c r="F19" s="498">
        <v>0</v>
      </c>
      <c r="G19" s="498">
        <v>0</v>
      </c>
      <c r="H19" s="498">
        <v>0</v>
      </c>
      <c r="I19" s="498">
        <v>0</v>
      </c>
      <c r="J19" s="498">
        <v>0</v>
      </c>
      <c r="K19" s="498">
        <v>0</v>
      </c>
      <c r="L19" s="498">
        <v>0</v>
      </c>
      <c r="M19" s="498">
        <v>0</v>
      </c>
      <c r="N19" s="498">
        <v>0</v>
      </c>
      <c r="O19" s="498">
        <v>0</v>
      </c>
      <c r="P19" s="498">
        <v>0</v>
      </c>
      <c r="Q19" s="498">
        <v>0</v>
      </c>
      <c r="R19" s="499">
        <v>0</v>
      </c>
      <c r="S19" s="500">
        <v>0</v>
      </c>
    </row>
    <row r="20" spans="1:19" s="170" customFormat="1">
      <c r="A20" s="126">
        <v>13</v>
      </c>
      <c r="B20" s="185" t="s">
        <v>73</v>
      </c>
      <c r="C20" s="498">
        <v>0</v>
      </c>
      <c r="D20" s="498">
        <v>0</v>
      </c>
      <c r="E20" s="498">
        <v>0</v>
      </c>
      <c r="F20" s="498">
        <v>0</v>
      </c>
      <c r="G20" s="498">
        <v>0</v>
      </c>
      <c r="H20" s="498">
        <v>0</v>
      </c>
      <c r="I20" s="498">
        <v>0</v>
      </c>
      <c r="J20" s="498">
        <v>0</v>
      </c>
      <c r="K20" s="498">
        <v>0</v>
      </c>
      <c r="L20" s="498">
        <v>0</v>
      </c>
      <c r="M20" s="498">
        <v>0</v>
      </c>
      <c r="N20" s="498">
        <v>0</v>
      </c>
      <c r="O20" s="498">
        <v>0</v>
      </c>
      <c r="P20" s="498">
        <v>0</v>
      </c>
      <c r="Q20" s="498">
        <v>0</v>
      </c>
      <c r="R20" s="499">
        <v>0</v>
      </c>
      <c r="S20" s="500">
        <v>0</v>
      </c>
    </row>
    <row r="21" spans="1:19" s="170" customFormat="1">
      <c r="A21" s="126">
        <v>14</v>
      </c>
      <c r="B21" s="185" t="s">
        <v>287</v>
      </c>
      <c r="C21" s="498">
        <v>19237627.52</v>
      </c>
      <c r="D21" s="498">
        <v>0</v>
      </c>
      <c r="E21" s="498">
        <v>0</v>
      </c>
      <c r="F21" s="498">
        <v>0</v>
      </c>
      <c r="G21" s="498">
        <v>0</v>
      </c>
      <c r="H21" s="498">
        <v>0</v>
      </c>
      <c r="I21" s="498">
        <v>0</v>
      </c>
      <c r="J21" s="498">
        <v>0</v>
      </c>
      <c r="K21" s="498">
        <v>0</v>
      </c>
      <c r="L21" s="498">
        <v>0</v>
      </c>
      <c r="M21" s="498">
        <v>7269926.6499999985</v>
      </c>
      <c r="N21" s="498">
        <v>0</v>
      </c>
      <c r="O21" s="498">
        <v>0</v>
      </c>
      <c r="P21" s="498">
        <v>0</v>
      </c>
      <c r="Q21" s="498">
        <v>454989.44</v>
      </c>
      <c r="R21" s="499">
        <v>0</v>
      </c>
      <c r="S21" s="500">
        <v>8407400.2499999981</v>
      </c>
    </row>
    <row r="22" spans="1:19" ht="13.5" thickBot="1">
      <c r="A22" s="110"/>
      <c r="B22" s="172" t="s">
        <v>69</v>
      </c>
      <c r="C22" s="501">
        <v>65835236.399999991</v>
      </c>
      <c r="D22" s="501">
        <v>0</v>
      </c>
      <c r="E22" s="501">
        <v>0</v>
      </c>
      <c r="F22" s="501">
        <v>0</v>
      </c>
      <c r="G22" s="501">
        <v>0</v>
      </c>
      <c r="H22" s="501">
        <v>0</v>
      </c>
      <c r="I22" s="501">
        <v>15342683.629999999</v>
      </c>
      <c r="J22" s="501">
        <v>0</v>
      </c>
      <c r="K22" s="501">
        <v>215298261.71619892</v>
      </c>
      <c r="L22" s="501">
        <v>0</v>
      </c>
      <c r="M22" s="501">
        <v>24554673.800000001</v>
      </c>
      <c r="N22" s="501">
        <v>231731.03485</v>
      </c>
      <c r="O22" s="501">
        <v>1349450.5897995604</v>
      </c>
      <c r="P22" s="501">
        <v>0</v>
      </c>
      <c r="Q22" s="501">
        <v>454989.44</v>
      </c>
      <c r="R22" s="501">
        <v>0</v>
      </c>
      <c r="S22" s="502">
        <v>197093092.42169854</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28"/>
  <sheetViews>
    <sheetView showGridLines="0" zoomScale="80" zoomScaleNormal="80" workbookViewId="0">
      <pane xSplit="2" ySplit="6" topLeftCell="I7" activePane="bottomRight" state="frozen"/>
      <selection pane="topRight" activeCell="C1" sqref="C1"/>
      <selection pane="bottomLeft" activeCell="A6" sqref="A6"/>
      <selection pane="bottomRight" activeCell="B1" sqref="B1: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226</v>
      </c>
      <c r="B1" s="459" t="str">
        <f>Info!C2</f>
        <v>ფინკა ბანკი საქართველო სს</v>
      </c>
    </row>
    <row r="2" spans="1:22">
      <c r="A2" s="2" t="s">
        <v>227</v>
      </c>
      <c r="B2" s="381">
        <f>'1. key ratios'!B2</f>
        <v>43555</v>
      </c>
    </row>
    <row r="4" spans="1:22" ht="27.75" thickBot="1">
      <c r="A4" s="2" t="s">
        <v>659</v>
      </c>
      <c r="B4" s="291" t="s">
        <v>766</v>
      </c>
      <c r="V4" s="212" t="s">
        <v>130</v>
      </c>
    </row>
    <row r="5" spans="1:22">
      <c r="A5" s="108"/>
      <c r="B5" s="109"/>
      <c r="C5" s="585" t="s">
        <v>236</v>
      </c>
      <c r="D5" s="586"/>
      <c r="E5" s="586"/>
      <c r="F5" s="586"/>
      <c r="G5" s="586"/>
      <c r="H5" s="586"/>
      <c r="I5" s="586"/>
      <c r="J5" s="586"/>
      <c r="K5" s="586"/>
      <c r="L5" s="587"/>
      <c r="M5" s="585" t="s">
        <v>237</v>
      </c>
      <c r="N5" s="586"/>
      <c r="O5" s="586"/>
      <c r="P5" s="586"/>
      <c r="Q5" s="586"/>
      <c r="R5" s="586"/>
      <c r="S5" s="587"/>
      <c r="T5" s="590" t="s">
        <v>764</v>
      </c>
      <c r="U5" s="590" t="s">
        <v>763</v>
      </c>
      <c r="V5" s="588" t="s">
        <v>238</v>
      </c>
    </row>
    <row r="6" spans="1:22" s="75" customFormat="1" ht="140.25">
      <c r="A6" s="124"/>
      <c r="B6" s="187"/>
      <c r="C6" s="106" t="s">
        <v>239</v>
      </c>
      <c r="D6" s="105" t="s">
        <v>240</v>
      </c>
      <c r="E6" s="102" t="s">
        <v>241</v>
      </c>
      <c r="F6" s="292" t="s">
        <v>758</v>
      </c>
      <c r="G6" s="105" t="s">
        <v>242</v>
      </c>
      <c r="H6" s="105" t="s">
        <v>243</v>
      </c>
      <c r="I6" s="105" t="s">
        <v>244</v>
      </c>
      <c r="J6" s="105" t="s">
        <v>286</v>
      </c>
      <c r="K6" s="105" t="s">
        <v>245</v>
      </c>
      <c r="L6" s="107" t="s">
        <v>246</v>
      </c>
      <c r="M6" s="106" t="s">
        <v>247</v>
      </c>
      <c r="N6" s="105" t="s">
        <v>248</v>
      </c>
      <c r="O6" s="105" t="s">
        <v>249</v>
      </c>
      <c r="P6" s="105" t="s">
        <v>250</v>
      </c>
      <c r="Q6" s="105" t="s">
        <v>251</v>
      </c>
      <c r="R6" s="105" t="s">
        <v>252</v>
      </c>
      <c r="S6" s="107" t="s">
        <v>253</v>
      </c>
      <c r="T6" s="591"/>
      <c r="U6" s="591"/>
      <c r="V6" s="589"/>
    </row>
    <row r="7" spans="1:22" s="170" customFormat="1">
      <c r="A7" s="171">
        <v>1</v>
      </c>
      <c r="B7" s="169" t="s">
        <v>254</v>
      </c>
      <c r="C7" s="276"/>
      <c r="D7" s="274"/>
      <c r="E7" s="274"/>
      <c r="F7" s="274"/>
      <c r="G7" s="274"/>
      <c r="H7" s="274"/>
      <c r="I7" s="274"/>
      <c r="J7" s="274"/>
      <c r="K7" s="274"/>
      <c r="L7" s="277"/>
      <c r="M7" s="276"/>
      <c r="N7" s="274"/>
      <c r="O7" s="274"/>
      <c r="P7" s="274"/>
      <c r="Q7" s="274"/>
      <c r="R7" s="274"/>
      <c r="S7" s="277"/>
      <c r="T7" s="286"/>
      <c r="U7" s="285"/>
      <c r="V7" s="278">
        <f>SUM(C7:S7)</f>
        <v>0</v>
      </c>
    </row>
    <row r="8" spans="1:22" s="170" customFormat="1">
      <c r="A8" s="171">
        <v>2</v>
      </c>
      <c r="B8" s="169" t="s">
        <v>255</v>
      </c>
      <c r="C8" s="276"/>
      <c r="D8" s="274"/>
      <c r="E8" s="274"/>
      <c r="F8" s="274"/>
      <c r="G8" s="274"/>
      <c r="H8" s="274"/>
      <c r="I8" s="274"/>
      <c r="J8" s="274"/>
      <c r="K8" s="274"/>
      <c r="L8" s="277"/>
      <c r="M8" s="276"/>
      <c r="N8" s="274"/>
      <c r="O8" s="274"/>
      <c r="P8" s="274"/>
      <c r="Q8" s="274"/>
      <c r="R8" s="274"/>
      <c r="S8" s="277"/>
      <c r="T8" s="285"/>
      <c r="U8" s="285"/>
      <c r="V8" s="278">
        <f t="shared" ref="V8:V20" si="0">SUM(C8:S8)</f>
        <v>0</v>
      </c>
    </row>
    <row r="9" spans="1:22" s="170" customFormat="1">
      <c r="A9" s="171">
        <v>3</v>
      </c>
      <c r="B9" s="169" t="s">
        <v>256</v>
      </c>
      <c r="C9" s="276"/>
      <c r="D9" s="274"/>
      <c r="E9" s="274"/>
      <c r="F9" s="274"/>
      <c r="G9" s="274"/>
      <c r="H9" s="274"/>
      <c r="I9" s="274"/>
      <c r="J9" s="274"/>
      <c r="K9" s="274"/>
      <c r="L9" s="277"/>
      <c r="M9" s="276"/>
      <c r="N9" s="274"/>
      <c r="O9" s="274"/>
      <c r="P9" s="274"/>
      <c r="Q9" s="274"/>
      <c r="R9" s="274"/>
      <c r="S9" s="277"/>
      <c r="T9" s="285"/>
      <c r="U9" s="285"/>
      <c r="V9" s="278">
        <f>SUM(C9:S9)</f>
        <v>0</v>
      </c>
    </row>
    <row r="10" spans="1:22" s="170" customFormat="1">
      <c r="A10" s="171">
        <v>4</v>
      </c>
      <c r="B10" s="169" t="s">
        <v>257</v>
      </c>
      <c r="C10" s="276"/>
      <c r="D10" s="274"/>
      <c r="E10" s="274"/>
      <c r="F10" s="274"/>
      <c r="G10" s="274"/>
      <c r="H10" s="274"/>
      <c r="I10" s="274"/>
      <c r="J10" s="274"/>
      <c r="K10" s="274"/>
      <c r="L10" s="277"/>
      <c r="M10" s="276"/>
      <c r="N10" s="274"/>
      <c r="O10" s="274"/>
      <c r="P10" s="274"/>
      <c r="Q10" s="274"/>
      <c r="R10" s="274"/>
      <c r="S10" s="277"/>
      <c r="T10" s="285"/>
      <c r="U10" s="285"/>
      <c r="V10" s="278">
        <f t="shared" si="0"/>
        <v>0</v>
      </c>
    </row>
    <row r="11" spans="1:22" s="170" customFormat="1">
      <c r="A11" s="171">
        <v>5</v>
      </c>
      <c r="B11" s="169" t="s">
        <v>258</v>
      </c>
      <c r="C11" s="276"/>
      <c r="D11" s="274"/>
      <c r="E11" s="274"/>
      <c r="F11" s="274"/>
      <c r="G11" s="274"/>
      <c r="H11" s="274"/>
      <c r="I11" s="274"/>
      <c r="J11" s="274"/>
      <c r="K11" s="274"/>
      <c r="L11" s="277"/>
      <c r="M11" s="276"/>
      <c r="N11" s="274"/>
      <c r="O11" s="274"/>
      <c r="P11" s="274"/>
      <c r="Q11" s="274"/>
      <c r="R11" s="274"/>
      <c r="S11" s="277"/>
      <c r="T11" s="285"/>
      <c r="U11" s="285"/>
      <c r="V11" s="278">
        <f t="shared" si="0"/>
        <v>0</v>
      </c>
    </row>
    <row r="12" spans="1:22" s="170" customFormat="1">
      <c r="A12" s="171">
        <v>6</v>
      </c>
      <c r="B12" s="169" t="s">
        <v>259</v>
      </c>
      <c r="C12" s="276"/>
      <c r="D12" s="274"/>
      <c r="E12" s="274"/>
      <c r="F12" s="274"/>
      <c r="G12" s="274"/>
      <c r="H12" s="274"/>
      <c r="I12" s="274"/>
      <c r="J12" s="274"/>
      <c r="K12" s="274"/>
      <c r="L12" s="277"/>
      <c r="M12" s="276"/>
      <c r="N12" s="274"/>
      <c r="O12" s="274"/>
      <c r="P12" s="274"/>
      <c r="Q12" s="274"/>
      <c r="R12" s="274"/>
      <c r="S12" s="277"/>
      <c r="T12" s="285"/>
      <c r="U12" s="285"/>
      <c r="V12" s="278">
        <f t="shared" si="0"/>
        <v>0</v>
      </c>
    </row>
    <row r="13" spans="1:22" s="170" customFormat="1">
      <c r="A13" s="171">
        <v>7</v>
      </c>
      <c r="B13" s="169" t="s">
        <v>74</v>
      </c>
      <c r="C13" s="276"/>
      <c r="D13" s="274"/>
      <c r="E13" s="274"/>
      <c r="F13" s="274"/>
      <c r="G13" s="274"/>
      <c r="H13" s="274"/>
      <c r="I13" s="274"/>
      <c r="J13" s="274"/>
      <c r="K13" s="274"/>
      <c r="L13" s="277"/>
      <c r="M13" s="276"/>
      <c r="N13" s="274"/>
      <c r="O13" s="274"/>
      <c r="P13" s="274"/>
      <c r="Q13" s="274"/>
      <c r="R13" s="274"/>
      <c r="S13" s="277"/>
      <c r="T13" s="285"/>
      <c r="U13" s="285"/>
      <c r="V13" s="278">
        <f t="shared" si="0"/>
        <v>0</v>
      </c>
    </row>
    <row r="14" spans="1:22" s="170" customFormat="1">
      <c r="A14" s="171">
        <v>8</v>
      </c>
      <c r="B14" s="169" t="s">
        <v>75</v>
      </c>
      <c r="C14" s="276"/>
      <c r="D14" s="274"/>
      <c r="E14" s="274"/>
      <c r="F14" s="274"/>
      <c r="G14" s="274"/>
      <c r="H14" s="274"/>
      <c r="I14" s="274"/>
      <c r="J14" s="274"/>
      <c r="K14" s="274"/>
      <c r="L14" s="277"/>
      <c r="M14" s="276"/>
      <c r="N14" s="274"/>
      <c r="O14" s="274"/>
      <c r="P14" s="274"/>
      <c r="Q14" s="274"/>
      <c r="R14" s="274"/>
      <c r="S14" s="277"/>
      <c r="T14" s="285"/>
      <c r="U14" s="285"/>
      <c r="V14" s="278">
        <f t="shared" si="0"/>
        <v>0</v>
      </c>
    </row>
    <row r="15" spans="1:22" s="170" customFormat="1">
      <c r="A15" s="171">
        <v>9</v>
      </c>
      <c r="B15" s="169" t="s">
        <v>76</v>
      </c>
      <c r="C15" s="276"/>
      <c r="D15" s="274"/>
      <c r="E15" s="274"/>
      <c r="F15" s="274"/>
      <c r="G15" s="274"/>
      <c r="H15" s="274"/>
      <c r="I15" s="274"/>
      <c r="J15" s="274"/>
      <c r="K15" s="274"/>
      <c r="L15" s="277"/>
      <c r="M15" s="276"/>
      <c r="N15" s="274"/>
      <c r="O15" s="274"/>
      <c r="P15" s="274"/>
      <c r="Q15" s="274"/>
      <c r="R15" s="274"/>
      <c r="S15" s="277"/>
      <c r="T15" s="285"/>
      <c r="U15" s="285"/>
      <c r="V15" s="278">
        <f t="shared" si="0"/>
        <v>0</v>
      </c>
    </row>
    <row r="16" spans="1:22" s="170" customFormat="1">
      <c r="A16" s="171">
        <v>10</v>
      </c>
      <c r="B16" s="169" t="s">
        <v>70</v>
      </c>
      <c r="C16" s="276"/>
      <c r="D16" s="274"/>
      <c r="E16" s="274"/>
      <c r="F16" s="274"/>
      <c r="G16" s="274"/>
      <c r="H16" s="274"/>
      <c r="I16" s="274"/>
      <c r="J16" s="274"/>
      <c r="K16" s="274"/>
      <c r="L16" s="277"/>
      <c r="M16" s="276"/>
      <c r="N16" s="274"/>
      <c r="O16" s="274"/>
      <c r="P16" s="274"/>
      <c r="Q16" s="274"/>
      <c r="R16" s="274"/>
      <c r="S16" s="277"/>
      <c r="T16" s="285"/>
      <c r="U16" s="285"/>
      <c r="V16" s="278">
        <f t="shared" si="0"/>
        <v>0</v>
      </c>
    </row>
    <row r="17" spans="1:22" s="170" customFormat="1">
      <c r="A17" s="171">
        <v>11</v>
      </c>
      <c r="B17" s="169" t="s">
        <v>71</v>
      </c>
      <c r="C17" s="276"/>
      <c r="D17" s="274"/>
      <c r="E17" s="274"/>
      <c r="F17" s="274"/>
      <c r="G17" s="274"/>
      <c r="H17" s="274"/>
      <c r="I17" s="274"/>
      <c r="J17" s="274"/>
      <c r="K17" s="274"/>
      <c r="L17" s="277"/>
      <c r="M17" s="276"/>
      <c r="N17" s="274"/>
      <c r="O17" s="274"/>
      <c r="P17" s="274"/>
      <c r="Q17" s="274"/>
      <c r="R17" s="274"/>
      <c r="S17" s="277"/>
      <c r="T17" s="285"/>
      <c r="U17" s="285"/>
      <c r="V17" s="278">
        <f t="shared" si="0"/>
        <v>0</v>
      </c>
    </row>
    <row r="18" spans="1:22" s="170" customFormat="1">
      <c r="A18" s="171">
        <v>12</v>
      </c>
      <c r="B18" s="169" t="s">
        <v>72</v>
      </c>
      <c r="C18" s="276"/>
      <c r="D18" s="274"/>
      <c r="E18" s="274"/>
      <c r="F18" s="274"/>
      <c r="G18" s="274"/>
      <c r="H18" s="274"/>
      <c r="I18" s="274"/>
      <c r="J18" s="274"/>
      <c r="K18" s="274"/>
      <c r="L18" s="277"/>
      <c r="M18" s="276"/>
      <c r="N18" s="274"/>
      <c r="O18" s="274"/>
      <c r="P18" s="274"/>
      <c r="Q18" s="274"/>
      <c r="R18" s="274"/>
      <c r="S18" s="277"/>
      <c r="T18" s="285"/>
      <c r="U18" s="285"/>
      <c r="V18" s="278">
        <f t="shared" si="0"/>
        <v>0</v>
      </c>
    </row>
    <row r="19" spans="1:22" s="170" customFormat="1">
      <c r="A19" s="171">
        <v>13</v>
      </c>
      <c r="B19" s="169" t="s">
        <v>73</v>
      </c>
      <c r="C19" s="276"/>
      <c r="D19" s="274"/>
      <c r="E19" s="274"/>
      <c r="F19" s="274"/>
      <c r="G19" s="274"/>
      <c r="H19" s="274"/>
      <c r="I19" s="274"/>
      <c r="J19" s="274"/>
      <c r="K19" s="274"/>
      <c r="L19" s="277"/>
      <c r="M19" s="276"/>
      <c r="N19" s="274"/>
      <c r="O19" s="274"/>
      <c r="P19" s="274"/>
      <c r="Q19" s="274"/>
      <c r="R19" s="274"/>
      <c r="S19" s="277"/>
      <c r="T19" s="285"/>
      <c r="U19" s="285"/>
      <c r="V19" s="278">
        <f t="shared" si="0"/>
        <v>0</v>
      </c>
    </row>
    <row r="20" spans="1:22" s="170" customFormat="1">
      <c r="A20" s="171">
        <v>14</v>
      </c>
      <c r="B20" s="169" t="s">
        <v>287</v>
      </c>
      <c r="C20" s="276"/>
      <c r="D20" s="274"/>
      <c r="E20" s="274"/>
      <c r="F20" s="274"/>
      <c r="G20" s="274"/>
      <c r="H20" s="274"/>
      <c r="I20" s="274"/>
      <c r="J20" s="274"/>
      <c r="K20" s="274"/>
      <c r="L20" s="277"/>
      <c r="M20" s="276"/>
      <c r="N20" s="274"/>
      <c r="O20" s="274"/>
      <c r="P20" s="274"/>
      <c r="Q20" s="274"/>
      <c r="R20" s="274"/>
      <c r="S20" s="277"/>
      <c r="T20" s="285"/>
      <c r="U20" s="285"/>
      <c r="V20" s="278">
        <f t="shared" si="0"/>
        <v>0</v>
      </c>
    </row>
    <row r="21" spans="1:22" ht="13.5" thickBot="1">
      <c r="A21" s="110"/>
      <c r="B21" s="111" t="s">
        <v>69</v>
      </c>
      <c r="C21" s="279">
        <f>SUM(C7:C20)</f>
        <v>0</v>
      </c>
      <c r="D21" s="275">
        <f t="shared" ref="D21:V21" si="1">SUM(D7:D20)</f>
        <v>0</v>
      </c>
      <c r="E21" s="275">
        <f t="shared" si="1"/>
        <v>0</v>
      </c>
      <c r="F21" s="275">
        <f t="shared" si="1"/>
        <v>0</v>
      </c>
      <c r="G21" s="275">
        <f t="shared" si="1"/>
        <v>0</v>
      </c>
      <c r="H21" s="275">
        <f t="shared" si="1"/>
        <v>0</v>
      </c>
      <c r="I21" s="275">
        <f t="shared" si="1"/>
        <v>0</v>
      </c>
      <c r="J21" s="275">
        <f t="shared" si="1"/>
        <v>0</v>
      </c>
      <c r="K21" s="275">
        <f t="shared" si="1"/>
        <v>0</v>
      </c>
      <c r="L21" s="280">
        <f t="shared" si="1"/>
        <v>0</v>
      </c>
      <c r="M21" s="279">
        <f t="shared" si="1"/>
        <v>0</v>
      </c>
      <c r="N21" s="275">
        <f t="shared" si="1"/>
        <v>0</v>
      </c>
      <c r="O21" s="275">
        <f t="shared" si="1"/>
        <v>0</v>
      </c>
      <c r="P21" s="275">
        <f t="shared" si="1"/>
        <v>0</v>
      </c>
      <c r="Q21" s="275">
        <f t="shared" si="1"/>
        <v>0</v>
      </c>
      <c r="R21" s="275">
        <f t="shared" si="1"/>
        <v>0</v>
      </c>
      <c r="S21" s="280">
        <f t="shared" si="1"/>
        <v>0</v>
      </c>
      <c r="T21" s="280">
        <f>SUM(T7:T20)</f>
        <v>0</v>
      </c>
      <c r="U21" s="280">
        <f t="shared" si="1"/>
        <v>0</v>
      </c>
      <c r="V21" s="281">
        <f t="shared" si="1"/>
        <v>0</v>
      </c>
    </row>
    <row r="24" spans="1:22">
      <c r="A24" s="19"/>
      <c r="B24" s="19"/>
      <c r="C24" s="79"/>
      <c r="D24" s="79"/>
      <c r="E24" s="79"/>
    </row>
    <row r="25" spans="1:22">
      <c r="A25" s="103"/>
      <c r="B25" s="103"/>
      <c r="C25" s="19"/>
      <c r="D25" s="79"/>
      <c r="E25" s="79"/>
    </row>
    <row r="26" spans="1:22">
      <c r="A26" s="103"/>
      <c r="B26" s="104"/>
      <c r="C26" s="19"/>
      <c r="D26" s="79"/>
      <c r="E26" s="79"/>
    </row>
    <row r="27" spans="1:22">
      <c r="A27" s="103"/>
      <c r="B27" s="103"/>
      <c r="C27" s="19"/>
      <c r="D27" s="79"/>
      <c r="E27" s="79"/>
    </row>
    <row r="28" spans="1:22">
      <c r="A28" s="103"/>
      <c r="B28" s="104"/>
      <c r="C28" s="19"/>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8"/>
  <sheetViews>
    <sheetView showGridLines="0" zoomScale="80" zoomScaleNormal="8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2" bestFit="1" customWidth="1"/>
    <col min="2" max="2" width="101.85546875" style="2" customWidth="1"/>
    <col min="3" max="8" width="19" style="2" customWidth="1"/>
    <col min="9" max="16384" width="9.140625" style="13"/>
  </cols>
  <sheetData>
    <row r="1" spans="1:9">
      <c r="A1" s="2" t="s">
        <v>226</v>
      </c>
      <c r="B1" s="459" t="str">
        <f>Info!C2</f>
        <v>ფინკა ბანკი საქართველო სს</v>
      </c>
    </row>
    <row r="2" spans="1:9">
      <c r="A2" s="2" t="s">
        <v>227</v>
      </c>
      <c r="B2" s="381">
        <f>'1. key ratios'!B2</f>
        <v>43555</v>
      </c>
    </row>
    <row r="4" spans="1:9" ht="13.5" thickBot="1">
      <c r="A4" s="2" t="s">
        <v>660</v>
      </c>
      <c r="B4" s="288" t="s">
        <v>767</v>
      </c>
    </row>
    <row r="5" spans="1:9">
      <c r="A5" s="108"/>
      <c r="B5" s="167"/>
      <c r="C5" s="173" t="s">
        <v>0</v>
      </c>
      <c r="D5" s="173" t="s">
        <v>1</v>
      </c>
      <c r="E5" s="173" t="s">
        <v>2</v>
      </c>
      <c r="F5" s="173" t="s">
        <v>3</v>
      </c>
      <c r="G5" s="284" t="s">
        <v>4</v>
      </c>
      <c r="H5" s="174" t="s">
        <v>5</v>
      </c>
      <c r="I5" s="25"/>
    </row>
    <row r="6" spans="1:9" ht="15" customHeight="1">
      <c r="A6" s="166"/>
      <c r="B6" s="23"/>
      <c r="C6" s="592" t="s">
        <v>759</v>
      </c>
      <c r="D6" s="596" t="s">
        <v>780</v>
      </c>
      <c r="E6" s="597"/>
      <c r="F6" s="592" t="s">
        <v>786</v>
      </c>
      <c r="G6" s="592" t="s">
        <v>787</v>
      </c>
      <c r="H6" s="594" t="s">
        <v>761</v>
      </c>
      <c r="I6" s="25"/>
    </row>
    <row r="7" spans="1:9" ht="63.75">
      <c r="A7" s="166"/>
      <c r="B7" s="23"/>
      <c r="C7" s="593"/>
      <c r="D7" s="287" t="s">
        <v>762</v>
      </c>
      <c r="E7" s="287" t="s">
        <v>760</v>
      </c>
      <c r="F7" s="593"/>
      <c r="G7" s="593"/>
      <c r="H7" s="595"/>
      <c r="I7" s="25"/>
    </row>
    <row r="8" spans="1:9">
      <c r="A8" s="99">
        <v>1</v>
      </c>
      <c r="B8" s="81" t="s">
        <v>254</v>
      </c>
      <c r="C8" s="505">
        <v>59961513.549999997</v>
      </c>
      <c r="D8" s="506">
        <v>0</v>
      </c>
      <c r="E8" s="505">
        <v>0</v>
      </c>
      <c r="F8" s="505">
        <v>13363904.670000002</v>
      </c>
      <c r="G8" s="507">
        <v>13363904.670000002</v>
      </c>
      <c r="H8" s="503">
        <v>0.22287470543678434</v>
      </c>
    </row>
    <row r="9" spans="1:9" ht="25.5">
      <c r="A9" s="99">
        <v>2</v>
      </c>
      <c r="B9" s="81" t="s">
        <v>255</v>
      </c>
      <c r="C9" s="505">
        <v>0</v>
      </c>
      <c r="D9" s="506">
        <v>0</v>
      </c>
      <c r="E9" s="505">
        <v>0</v>
      </c>
      <c r="F9" s="505">
        <v>0</v>
      </c>
      <c r="G9" s="507">
        <v>0</v>
      </c>
      <c r="H9" s="503">
        <v>0</v>
      </c>
    </row>
    <row r="10" spans="1:9">
      <c r="A10" s="99">
        <v>3</v>
      </c>
      <c r="B10" s="81" t="s">
        <v>256</v>
      </c>
      <c r="C10" s="505">
        <v>0</v>
      </c>
      <c r="D10" s="506">
        <v>0</v>
      </c>
      <c r="E10" s="505">
        <v>0</v>
      </c>
      <c r="F10" s="505">
        <v>0</v>
      </c>
      <c r="G10" s="507">
        <v>0</v>
      </c>
      <c r="H10" s="503">
        <v>0</v>
      </c>
    </row>
    <row r="11" spans="1:9">
      <c r="A11" s="99">
        <v>4</v>
      </c>
      <c r="B11" s="81" t="s">
        <v>257</v>
      </c>
      <c r="C11" s="505">
        <v>0</v>
      </c>
      <c r="D11" s="506">
        <v>0</v>
      </c>
      <c r="E11" s="505">
        <v>0</v>
      </c>
      <c r="F11" s="505">
        <v>0</v>
      </c>
      <c r="G11" s="507">
        <v>0</v>
      </c>
      <c r="H11" s="503">
        <v>0</v>
      </c>
    </row>
    <row r="12" spans="1:9">
      <c r="A12" s="99">
        <v>5</v>
      </c>
      <c r="B12" s="81" t="s">
        <v>258</v>
      </c>
      <c r="C12" s="505">
        <v>0</v>
      </c>
      <c r="D12" s="506">
        <v>0</v>
      </c>
      <c r="E12" s="505">
        <v>0</v>
      </c>
      <c r="F12" s="505">
        <v>0</v>
      </c>
      <c r="G12" s="507">
        <v>0</v>
      </c>
      <c r="H12" s="503">
        <v>0</v>
      </c>
    </row>
    <row r="13" spans="1:9">
      <c r="A13" s="99">
        <v>6</v>
      </c>
      <c r="B13" s="81" t="s">
        <v>259</v>
      </c>
      <c r="C13" s="505">
        <v>15342683.629999999</v>
      </c>
      <c r="D13" s="506">
        <v>0</v>
      </c>
      <c r="E13" s="505">
        <v>0</v>
      </c>
      <c r="F13" s="505">
        <v>7671341.8149999995</v>
      </c>
      <c r="G13" s="507">
        <v>7671341.8149999995</v>
      </c>
      <c r="H13" s="503">
        <v>0.5</v>
      </c>
    </row>
    <row r="14" spans="1:9">
      <c r="A14" s="99">
        <v>7</v>
      </c>
      <c r="B14" s="81" t="s">
        <v>74</v>
      </c>
      <c r="C14" s="505">
        <v>0</v>
      </c>
      <c r="D14" s="506">
        <v>0</v>
      </c>
      <c r="E14" s="505">
        <v>0</v>
      </c>
      <c r="F14" s="506">
        <v>0</v>
      </c>
      <c r="G14" s="508">
        <v>0</v>
      </c>
      <c r="H14" s="503">
        <v>0</v>
      </c>
    </row>
    <row r="15" spans="1:9">
      <c r="A15" s="99">
        <v>8</v>
      </c>
      <c r="B15" s="81" t="s">
        <v>75</v>
      </c>
      <c r="C15" s="505">
        <v>218790991.86599848</v>
      </c>
      <c r="D15" s="506">
        <v>471083.0417</v>
      </c>
      <c r="E15" s="505">
        <v>231731.03485</v>
      </c>
      <c r="F15" s="506">
        <v>165850563.85669851</v>
      </c>
      <c r="G15" s="508">
        <v>165850563.85669851</v>
      </c>
      <c r="H15" s="503">
        <v>0.75722994244656072</v>
      </c>
    </row>
    <row r="16" spans="1:9">
      <c r="A16" s="99">
        <v>9</v>
      </c>
      <c r="B16" s="81" t="s">
        <v>76</v>
      </c>
      <c r="C16" s="505">
        <v>0</v>
      </c>
      <c r="D16" s="506">
        <v>0</v>
      </c>
      <c r="E16" s="505">
        <v>0</v>
      </c>
      <c r="F16" s="506">
        <v>0</v>
      </c>
      <c r="G16" s="508">
        <v>0</v>
      </c>
      <c r="H16" s="503">
        <v>0</v>
      </c>
    </row>
    <row r="17" spans="1:8">
      <c r="A17" s="99">
        <v>10</v>
      </c>
      <c r="B17" s="81" t="s">
        <v>70</v>
      </c>
      <c r="C17" s="505">
        <v>1777562.9200000011</v>
      </c>
      <c r="D17" s="506">
        <v>0</v>
      </c>
      <c r="E17" s="505">
        <v>0</v>
      </c>
      <c r="F17" s="506">
        <v>1799881.830000001</v>
      </c>
      <c r="G17" s="508">
        <v>1799881.830000001</v>
      </c>
      <c r="H17" s="503">
        <v>1.0125559043502099</v>
      </c>
    </row>
    <row r="18" spans="1:8">
      <c r="A18" s="99">
        <v>11</v>
      </c>
      <c r="B18" s="81" t="s">
        <v>71</v>
      </c>
      <c r="C18" s="505">
        <v>0</v>
      </c>
      <c r="D18" s="506">
        <v>0</v>
      </c>
      <c r="E18" s="505">
        <v>0</v>
      </c>
      <c r="F18" s="506">
        <v>0</v>
      </c>
      <c r="G18" s="508">
        <v>0</v>
      </c>
      <c r="H18" s="503">
        <v>0</v>
      </c>
    </row>
    <row r="19" spans="1:8">
      <c r="A19" s="99">
        <v>12</v>
      </c>
      <c r="B19" s="81" t="s">
        <v>72</v>
      </c>
      <c r="C19" s="505">
        <v>0</v>
      </c>
      <c r="D19" s="506">
        <v>0</v>
      </c>
      <c r="E19" s="505">
        <v>0</v>
      </c>
      <c r="F19" s="506">
        <v>0</v>
      </c>
      <c r="G19" s="508">
        <v>0</v>
      </c>
      <c r="H19" s="503">
        <v>0</v>
      </c>
    </row>
    <row r="20" spans="1:8">
      <c r="A20" s="99">
        <v>13</v>
      </c>
      <c r="B20" s="81" t="s">
        <v>73</v>
      </c>
      <c r="C20" s="505">
        <v>0</v>
      </c>
      <c r="D20" s="506">
        <v>0</v>
      </c>
      <c r="E20" s="505">
        <v>0</v>
      </c>
      <c r="F20" s="506">
        <v>0</v>
      </c>
      <c r="G20" s="508">
        <v>0</v>
      </c>
      <c r="H20" s="503">
        <v>0</v>
      </c>
    </row>
    <row r="21" spans="1:8">
      <c r="A21" s="99">
        <v>14</v>
      </c>
      <c r="B21" s="81" t="s">
        <v>287</v>
      </c>
      <c r="C21" s="505">
        <v>26962543.609999996</v>
      </c>
      <c r="D21" s="506">
        <v>0</v>
      </c>
      <c r="E21" s="505">
        <v>0</v>
      </c>
      <c r="F21" s="506">
        <v>8407400.2499999981</v>
      </c>
      <c r="G21" s="508">
        <v>8407400.2499999981</v>
      </c>
      <c r="H21" s="503">
        <v>0.31181777103855374</v>
      </c>
    </row>
    <row r="22" spans="1:8" ht="13.5" thickBot="1">
      <c r="A22" s="168"/>
      <c r="B22" s="175" t="s">
        <v>69</v>
      </c>
      <c r="C22" s="501">
        <v>322835295.57599849</v>
      </c>
      <c r="D22" s="501">
        <v>471083.0417</v>
      </c>
      <c r="E22" s="501">
        <v>231731.03485</v>
      </c>
      <c r="F22" s="501">
        <v>197093092.42169854</v>
      </c>
      <c r="G22" s="501">
        <v>197093092.42169854</v>
      </c>
      <c r="H22" s="504">
        <v>0.6100687355478952</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8"/>
  <sheetViews>
    <sheetView showGridLines="0" zoomScale="80" zoomScaleNormal="8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319" bestFit="1" customWidth="1"/>
    <col min="2" max="2" width="104.140625" style="319" customWidth="1"/>
    <col min="3" max="3" width="13.42578125" style="319" bestFit="1" customWidth="1"/>
    <col min="4" max="4" width="14.28515625" style="319" bestFit="1" customWidth="1"/>
    <col min="5" max="5" width="13.42578125" style="319" bestFit="1" customWidth="1"/>
    <col min="6" max="6" width="12.28515625" style="319" bestFit="1" customWidth="1"/>
    <col min="7" max="7" width="14.28515625" style="319" bestFit="1" customWidth="1"/>
    <col min="8" max="9" width="12.28515625" style="319" bestFit="1" customWidth="1"/>
    <col min="10" max="10" width="14.28515625" style="319" bestFit="1" customWidth="1"/>
    <col min="11" max="11" width="12.28515625" style="319" bestFit="1" customWidth="1"/>
    <col min="12" max="16384" width="9.140625" style="319"/>
  </cols>
  <sheetData>
    <row r="1" spans="1:11">
      <c r="A1" s="319" t="s">
        <v>226</v>
      </c>
      <c r="B1" s="459" t="str">
        <f>Info!C2</f>
        <v>ფინკა ბანკი საქართველო სს</v>
      </c>
    </row>
    <row r="2" spans="1:11">
      <c r="A2" s="319" t="s">
        <v>227</v>
      </c>
      <c r="B2" s="381">
        <f>'1. key ratios'!B2</f>
        <v>43555</v>
      </c>
      <c r="C2" s="320"/>
      <c r="D2" s="320"/>
    </row>
    <row r="3" spans="1:11">
      <c r="B3" s="320"/>
      <c r="C3" s="320"/>
      <c r="D3" s="320"/>
    </row>
    <row r="4" spans="1:11" ht="13.5" thickBot="1">
      <c r="A4" s="319" t="s">
        <v>828</v>
      </c>
      <c r="B4" s="288" t="s">
        <v>827</v>
      </c>
      <c r="C4" s="320"/>
      <c r="D4" s="320"/>
    </row>
    <row r="5" spans="1:11" ht="30" customHeight="1">
      <c r="A5" s="601"/>
      <c r="B5" s="602"/>
      <c r="C5" s="599" t="s">
        <v>863</v>
      </c>
      <c r="D5" s="599"/>
      <c r="E5" s="599"/>
      <c r="F5" s="599" t="s">
        <v>864</v>
      </c>
      <c r="G5" s="599"/>
      <c r="H5" s="599"/>
      <c r="I5" s="599" t="s">
        <v>865</v>
      </c>
      <c r="J5" s="599"/>
      <c r="K5" s="600"/>
    </row>
    <row r="6" spans="1:11">
      <c r="A6" s="317"/>
      <c r="B6" s="318"/>
      <c r="C6" s="321" t="s">
        <v>28</v>
      </c>
      <c r="D6" s="321" t="s">
        <v>133</v>
      </c>
      <c r="E6" s="321" t="s">
        <v>69</v>
      </c>
      <c r="F6" s="321" t="s">
        <v>28</v>
      </c>
      <c r="G6" s="321" t="s">
        <v>133</v>
      </c>
      <c r="H6" s="321" t="s">
        <v>69</v>
      </c>
      <c r="I6" s="321" t="s">
        <v>28</v>
      </c>
      <c r="J6" s="321" t="s">
        <v>133</v>
      </c>
      <c r="K6" s="326" t="s">
        <v>69</v>
      </c>
    </row>
    <row r="7" spans="1:11">
      <c r="A7" s="327" t="s">
        <v>798</v>
      </c>
      <c r="B7" s="316"/>
      <c r="C7" s="316"/>
      <c r="D7" s="316"/>
      <c r="E7" s="316"/>
      <c r="F7" s="316"/>
      <c r="G7" s="316"/>
      <c r="H7" s="316"/>
      <c r="I7" s="316"/>
      <c r="J7" s="316"/>
      <c r="K7" s="328"/>
    </row>
    <row r="8" spans="1:11">
      <c r="A8" s="315">
        <v>1</v>
      </c>
      <c r="B8" s="300" t="s">
        <v>798</v>
      </c>
      <c r="C8" s="509"/>
      <c r="D8" s="509"/>
      <c r="E8" s="509"/>
      <c r="F8" s="510">
        <v>52226931.75333333</v>
      </c>
      <c r="G8" s="510">
        <v>28686624.305133332</v>
      </c>
      <c r="H8" s="510">
        <v>80913556.058466673</v>
      </c>
      <c r="I8" s="510">
        <v>51871240.476666667</v>
      </c>
      <c r="J8" s="510">
        <v>19674733.571566667</v>
      </c>
      <c r="K8" s="511">
        <v>71545974.04823333</v>
      </c>
    </row>
    <row r="9" spans="1:11">
      <c r="A9" s="327" t="s">
        <v>799</v>
      </c>
      <c r="B9" s="316"/>
      <c r="C9" s="512"/>
      <c r="D9" s="512"/>
      <c r="E9" s="512"/>
      <c r="F9" s="512"/>
      <c r="G9" s="512"/>
      <c r="H9" s="512"/>
      <c r="I9" s="512"/>
      <c r="J9" s="512"/>
      <c r="K9" s="513"/>
    </row>
    <row r="10" spans="1:11">
      <c r="A10" s="329">
        <v>2</v>
      </c>
      <c r="B10" s="301" t="s">
        <v>800</v>
      </c>
      <c r="C10" s="514">
        <v>64994330.916666664</v>
      </c>
      <c r="D10" s="515">
        <v>38787298.944066674</v>
      </c>
      <c r="E10" s="515">
        <v>103781629.86073333</v>
      </c>
      <c r="F10" s="515">
        <v>4469968.3932666667</v>
      </c>
      <c r="G10" s="515">
        <v>4324106.1293095006</v>
      </c>
      <c r="H10" s="515">
        <v>8794074.5225761663</v>
      </c>
      <c r="I10" s="515">
        <v>994443.21700000006</v>
      </c>
      <c r="J10" s="515">
        <v>1110086.6744450002</v>
      </c>
      <c r="K10" s="516">
        <v>2104529.8914450002</v>
      </c>
    </row>
    <row r="11" spans="1:11">
      <c r="A11" s="329">
        <v>3</v>
      </c>
      <c r="B11" s="301" t="s">
        <v>801</v>
      </c>
      <c r="C11" s="514">
        <v>126907077.72066666</v>
      </c>
      <c r="D11" s="515">
        <v>26923342.155399997</v>
      </c>
      <c r="E11" s="515">
        <v>153830419.87606665</v>
      </c>
      <c r="F11" s="515">
        <v>11711483.026249999</v>
      </c>
      <c r="G11" s="515">
        <v>3046179.4331324995</v>
      </c>
      <c r="H11" s="515">
        <v>14757662.459382499</v>
      </c>
      <c r="I11" s="515">
        <v>13224104.652666666</v>
      </c>
      <c r="J11" s="515">
        <v>2271441.1732983333</v>
      </c>
      <c r="K11" s="516">
        <v>15495545.825965</v>
      </c>
    </row>
    <row r="12" spans="1:11">
      <c r="A12" s="329">
        <v>4</v>
      </c>
      <c r="B12" s="301" t="s">
        <v>802</v>
      </c>
      <c r="C12" s="514">
        <v>263333.33333333331</v>
      </c>
      <c r="D12" s="515">
        <v>0</v>
      </c>
      <c r="E12" s="515">
        <v>263333.33333333331</v>
      </c>
      <c r="F12" s="515">
        <v>0</v>
      </c>
      <c r="G12" s="515">
        <v>0</v>
      </c>
      <c r="H12" s="515">
        <v>0</v>
      </c>
      <c r="I12" s="515">
        <v>0</v>
      </c>
      <c r="J12" s="515">
        <v>0</v>
      </c>
      <c r="K12" s="516">
        <v>0</v>
      </c>
    </row>
    <row r="13" spans="1:11">
      <c r="A13" s="329">
        <v>5</v>
      </c>
      <c r="B13" s="301" t="s">
        <v>803</v>
      </c>
      <c r="C13" s="514">
        <v>-17688482.206666667</v>
      </c>
      <c r="D13" s="515">
        <v>3156.9536666666668</v>
      </c>
      <c r="E13" s="515">
        <v>-17685325.253000002</v>
      </c>
      <c r="F13" s="515">
        <v>25403.308500000003</v>
      </c>
      <c r="G13" s="515">
        <v>766.49835500000017</v>
      </c>
      <c r="H13" s="515">
        <v>26169.806855000003</v>
      </c>
      <c r="I13" s="515">
        <v>6868.1395000000002</v>
      </c>
      <c r="J13" s="515">
        <v>292.95530500000001</v>
      </c>
      <c r="K13" s="516">
        <v>7161.0948050000006</v>
      </c>
    </row>
    <row r="14" spans="1:11">
      <c r="A14" s="329">
        <v>6</v>
      </c>
      <c r="B14" s="301" t="s">
        <v>818</v>
      </c>
      <c r="C14" s="514">
        <v>0</v>
      </c>
      <c r="D14" s="515">
        <v>0</v>
      </c>
      <c r="E14" s="515">
        <v>0</v>
      </c>
      <c r="F14" s="515">
        <v>0</v>
      </c>
      <c r="G14" s="515">
        <v>0</v>
      </c>
      <c r="H14" s="515">
        <v>0</v>
      </c>
      <c r="I14" s="515">
        <v>0</v>
      </c>
      <c r="J14" s="515">
        <v>0</v>
      </c>
      <c r="K14" s="516">
        <v>0</v>
      </c>
    </row>
    <row r="15" spans="1:11">
      <c r="A15" s="329">
        <v>7</v>
      </c>
      <c r="B15" s="301" t="s">
        <v>805</v>
      </c>
      <c r="C15" s="514">
        <v>8533813.5300000012</v>
      </c>
      <c r="D15" s="515">
        <v>1531160.8203333367</v>
      </c>
      <c r="E15" s="515">
        <v>10064974.350333342</v>
      </c>
      <c r="F15" s="515">
        <v>723939.72999999986</v>
      </c>
      <c r="G15" s="515">
        <v>340896.96500000014</v>
      </c>
      <c r="H15" s="515">
        <v>1064836.6950000015</v>
      </c>
      <c r="I15" s="515">
        <v>723939.73000000103</v>
      </c>
      <c r="J15" s="515">
        <v>340896.96500000014</v>
      </c>
      <c r="K15" s="516">
        <v>1064836.6950000003</v>
      </c>
    </row>
    <row r="16" spans="1:11">
      <c r="A16" s="329">
        <v>8</v>
      </c>
      <c r="B16" s="302" t="s">
        <v>806</v>
      </c>
      <c r="C16" s="514">
        <v>183010073.294</v>
      </c>
      <c r="D16" s="515">
        <v>67244958.873466671</v>
      </c>
      <c r="E16" s="515">
        <v>250255032.16746667</v>
      </c>
      <c r="F16" s="515">
        <v>16930794.458016668</v>
      </c>
      <c r="G16" s="515">
        <v>7711949.0257969992</v>
      </c>
      <c r="H16" s="515">
        <v>24642743.483813662</v>
      </c>
      <c r="I16" s="515">
        <v>14949355.739166668</v>
      </c>
      <c r="J16" s="515">
        <v>3722717.7680483335</v>
      </c>
      <c r="K16" s="516">
        <v>18672073.507215001</v>
      </c>
    </row>
    <row r="17" spans="1:11">
      <c r="A17" s="327" t="s">
        <v>807</v>
      </c>
      <c r="B17" s="316"/>
      <c r="C17" s="512"/>
      <c r="D17" s="512"/>
      <c r="E17" s="512"/>
      <c r="F17" s="512"/>
      <c r="G17" s="512"/>
      <c r="H17" s="512"/>
      <c r="I17" s="512"/>
      <c r="J17" s="512"/>
      <c r="K17" s="513"/>
    </row>
    <row r="18" spans="1:11">
      <c r="A18" s="329">
        <v>9</v>
      </c>
      <c r="B18" s="301" t="s">
        <v>808</v>
      </c>
      <c r="C18" s="514">
        <v>0</v>
      </c>
      <c r="D18" s="515">
        <v>0</v>
      </c>
      <c r="E18" s="515">
        <v>0</v>
      </c>
      <c r="F18" s="515">
        <v>0</v>
      </c>
      <c r="G18" s="515">
        <v>0</v>
      </c>
      <c r="H18" s="515">
        <v>0</v>
      </c>
      <c r="I18" s="515">
        <v>0</v>
      </c>
      <c r="J18" s="515">
        <v>0</v>
      </c>
      <c r="K18" s="516">
        <v>0</v>
      </c>
    </row>
    <row r="19" spans="1:11">
      <c r="A19" s="329">
        <v>10</v>
      </c>
      <c r="B19" s="301" t="s">
        <v>809</v>
      </c>
      <c r="C19" s="514">
        <v>125023884.79563332</v>
      </c>
      <c r="D19" s="515">
        <v>21005116.223033335</v>
      </c>
      <c r="E19" s="515">
        <v>146029001.01866665</v>
      </c>
      <c r="F19" s="515">
        <v>3289025.6229000003</v>
      </c>
      <c r="G19" s="515">
        <v>190373.47051666665</v>
      </c>
      <c r="H19" s="515">
        <v>3479399.0934166666</v>
      </c>
      <c r="I19" s="515">
        <v>5345039.036766666</v>
      </c>
      <c r="J19" s="515">
        <v>12966979.066816665</v>
      </c>
      <c r="K19" s="516">
        <v>18312018.103583336</v>
      </c>
    </row>
    <row r="20" spans="1:11">
      <c r="A20" s="329">
        <v>11</v>
      </c>
      <c r="B20" s="301" t="s">
        <v>810</v>
      </c>
      <c r="C20" s="514">
        <v>1083901.96</v>
      </c>
      <c r="D20" s="515">
        <v>17319563.111266665</v>
      </c>
      <c r="E20" s="515">
        <v>18403465.071266666</v>
      </c>
      <c r="F20" s="515">
        <v>0</v>
      </c>
      <c r="G20" s="515">
        <v>0</v>
      </c>
      <c r="H20" s="515">
        <v>0</v>
      </c>
      <c r="I20" s="515">
        <v>0</v>
      </c>
      <c r="J20" s="515">
        <v>0</v>
      </c>
      <c r="K20" s="516">
        <v>0</v>
      </c>
    </row>
    <row r="21" spans="1:11" ht="13.5" thickBot="1">
      <c r="A21" s="231">
        <v>12</v>
      </c>
      <c r="B21" s="330" t="s">
        <v>811</v>
      </c>
      <c r="C21" s="517">
        <v>126107786.75563331</v>
      </c>
      <c r="D21" s="518">
        <v>38324679.334300004</v>
      </c>
      <c r="E21" s="517">
        <v>164432466.08993331</v>
      </c>
      <c r="F21" s="518">
        <v>3289025.6229000003</v>
      </c>
      <c r="G21" s="518">
        <v>190373.47051666665</v>
      </c>
      <c r="H21" s="518">
        <v>3479399.0934166666</v>
      </c>
      <c r="I21" s="518">
        <v>5345039.036766666</v>
      </c>
      <c r="J21" s="518">
        <v>12966979.066816665</v>
      </c>
      <c r="K21" s="519">
        <v>18312018.103583336</v>
      </c>
    </row>
    <row r="22" spans="1:11" ht="38.25" customHeight="1" thickBot="1">
      <c r="A22" s="313"/>
      <c r="B22" s="314"/>
      <c r="C22" s="314"/>
      <c r="D22" s="314"/>
      <c r="E22" s="314"/>
      <c r="F22" s="598" t="s">
        <v>812</v>
      </c>
      <c r="G22" s="599"/>
      <c r="H22" s="599"/>
      <c r="I22" s="598" t="s">
        <v>813</v>
      </c>
      <c r="J22" s="599"/>
      <c r="K22" s="600"/>
    </row>
    <row r="23" spans="1:11">
      <c r="A23" s="306">
        <v>13</v>
      </c>
      <c r="B23" s="303" t="s">
        <v>798</v>
      </c>
      <c r="C23" s="312"/>
      <c r="D23" s="312"/>
      <c r="E23" s="312"/>
      <c r="F23" s="520">
        <v>52226931.75333333</v>
      </c>
      <c r="G23" s="520">
        <v>28686624.305133332</v>
      </c>
      <c r="H23" s="520">
        <v>80913556.058466673</v>
      </c>
      <c r="I23" s="520">
        <v>51871240.476666667</v>
      </c>
      <c r="J23" s="520">
        <v>19674733.571566667</v>
      </c>
      <c r="K23" s="521">
        <v>71545974.04823333</v>
      </c>
    </row>
    <row r="24" spans="1:11" ht="13.5" thickBot="1">
      <c r="A24" s="307">
        <v>14</v>
      </c>
      <c r="B24" s="304" t="s">
        <v>814</v>
      </c>
      <c r="C24" s="331"/>
      <c r="D24" s="310"/>
      <c r="E24" s="311"/>
      <c r="F24" s="522">
        <v>13641768.835116668</v>
      </c>
      <c r="G24" s="522">
        <v>7521575.5552803325</v>
      </c>
      <c r="H24" s="522">
        <v>21163344.390396997</v>
      </c>
      <c r="I24" s="522">
        <v>9604316.7024000026</v>
      </c>
      <c r="J24" s="522">
        <v>930679.44201208337</v>
      </c>
      <c r="K24" s="523">
        <v>4668018.3768037502</v>
      </c>
    </row>
    <row r="25" spans="1:11" ht="13.5" thickBot="1">
      <c r="A25" s="308">
        <v>15</v>
      </c>
      <c r="B25" s="305" t="s">
        <v>815</v>
      </c>
      <c r="C25" s="309"/>
      <c r="D25" s="309"/>
      <c r="E25" s="309"/>
      <c r="F25" s="524">
        <v>3.828457466519346</v>
      </c>
      <c r="G25" s="524">
        <v>3.8139116059260498</v>
      </c>
      <c r="H25" s="524">
        <v>3.8232877831531069</v>
      </c>
      <c r="I25" s="524">
        <v>5.4008256999380988</v>
      </c>
      <c r="J25" s="524">
        <v>21.140182842151166</v>
      </c>
      <c r="K25" s="525">
        <v>15.326840700490504</v>
      </c>
    </row>
    <row r="28" spans="1:11" ht="38.25">
      <c r="B28" s="24" t="s">
        <v>862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2"/>
  <sheetViews>
    <sheetView showGridLines="0" zoomScale="80" zoomScaleNormal="80" workbookViewId="0">
      <pane xSplit="1" ySplit="5" topLeftCell="B6" activePane="bottomRight" state="frozen"/>
      <selection pane="topRight" activeCell="B1" sqref="B1"/>
      <selection pane="bottomLeft" activeCell="A5" sqref="A5"/>
      <selection pane="bottomRight" activeCell="C7" sqref="C7:N21"/>
    </sheetView>
  </sheetViews>
  <sheetFormatPr defaultColWidth="9.140625" defaultRowHeight="15"/>
  <cols>
    <col min="1" max="1" width="10.5703125" style="76" bestFit="1" customWidth="1"/>
    <col min="2" max="2" width="95" style="76" customWidth="1"/>
    <col min="3" max="3" width="12.5703125" style="76" bestFit="1" customWidth="1"/>
    <col min="4" max="4" width="10" style="76" bestFit="1" customWidth="1"/>
    <col min="5" max="5" width="18.28515625" style="76" bestFit="1" customWidth="1"/>
    <col min="6" max="13" width="10.7109375" style="76" customWidth="1"/>
    <col min="14" max="14" width="31" style="76" bestFit="1" customWidth="1"/>
    <col min="15" max="16384" width="9.140625" style="13"/>
  </cols>
  <sheetData>
    <row r="1" spans="1:14">
      <c r="A1" s="5" t="s">
        <v>226</v>
      </c>
      <c r="B1" s="459" t="str">
        <f>Info!C2</f>
        <v>ფინკა ბანკი საქართველო სს</v>
      </c>
    </row>
    <row r="2" spans="1:14" ht="14.25" customHeight="1">
      <c r="A2" s="76" t="s">
        <v>227</v>
      </c>
      <c r="B2" s="381">
        <f>'1. key ratios'!B2</f>
        <v>43555</v>
      </c>
    </row>
    <row r="3" spans="1:14" ht="14.25" customHeight="1"/>
    <row r="4" spans="1:14" ht="15.75" thickBot="1">
      <c r="A4" s="2" t="s">
        <v>661</v>
      </c>
      <c r="B4" s="101" t="s">
        <v>78</v>
      </c>
    </row>
    <row r="5" spans="1:14" s="26" customFormat="1" ht="12.75">
      <c r="A5" s="181"/>
      <c r="B5" s="182"/>
      <c r="C5" s="183" t="s">
        <v>0</v>
      </c>
      <c r="D5" s="183" t="s">
        <v>1</v>
      </c>
      <c r="E5" s="183" t="s">
        <v>2</v>
      </c>
      <c r="F5" s="183" t="s">
        <v>3</v>
      </c>
      <c r="G5" s="183" t="s">
        <v>4</v>
      </c>
      <c r="H5" s="183" t="s">
        <v>5</v>
      </c>
      <c r="I5" s="183" t="s">
        <v>276</v>
      </c>
      <c r="J5" s="183" t="s">
        <v>277</v>
      </c>
      <c r="K5" s="183" t="s">
        <v>278</v>
      </c>
      <c r="L5" s="183" t="s">
        <v>279</v>
      </c>
      <c r="M5" s="183" t="s">
        <v>280</v>
      </c>
      <c r="N5" s="184" t="s">
        <v>281</v>
      </c>
    </row>
    <row r="6" spans="1:14" ht="45">
      <c r="A6" s="176"/>
      <c r="B6" s="113"/>
      <c r="C6" s="114" t="s">
        <v>88</v>
      </c>
      <c r="D6" s="115" t="s">
        <v>77</v>
      </c>
      <c r="E6" s="116" t="s">
        <v>87</v>
      </c>
      <c r="F6" s="117">
        <v>0</v>
      </c>
      <c r="G6" s="117">
        <v>0.2</v>
      </c>
      <c r="H6" s="117">
        <v>0.35</v>
      </c>
      <c r="I6" s="117">
        <v>0.5</v>
      </c>
      <c r="J6" s="117">
        <v>0.75</v>
      </c>
      <c r="K6" s="117">
        <v>1</v>
      </c>
      <c r="L6" s="117">
        <v>1.5</v>
      </c>
      <c r="M6" s="117">
        <v>2.5</v>
      </c>
      <c r="N6" s="177" t="s">
        <v>78</v>
      </c>
    </row>
    <row r="7" spans="1:14">
      <c r="A7" s="178">
        <v>1</v>
      </c>
      <c r="B7" s="118" t="s">
        <v>79</v>
      </c>
      <c r="C7" s="526">
        <v>16148400</v>
      </c>
      <c r="D7" s="527"/>
      <c r="E7" s="528">
        <v>807420</v>
      </c>
      <c r="F7" s="529">
        <v>0</v>
      </c>
      <c r="G7" s="529">
        <v>0</v>
      </c>
      <c r="H7" s="529">
        <v>0</v>
      </c>
      <c r="I7" s="529">
        <v>0</v>
      </c>
      <c r="J7" s="529">
        <v>0</v>
      </c>
      <c r="K7" s="529">
        <v>807420</v>
      </c>
      <c r="L7" s="529">
        <v>0</v>
      </c>
      <c r="M7" s="529">
        <v>0</v>
      </c>
      <c r="N7" s="530">
        <v>807420</v>
      </c>
    </row>
    <row r="8" spans="1:14">
      <c r="A8" s="178">
        <v>1.1000000000000001</v>
      </c>
      <c r="B8" s="119" t="s">
        <v>80</v>
      </c>
      <c r="C8" s="531">
        <v>0</v>
      </c>
      <c r="D8" s="532">
        <v>0.02</v>
      </c>
      <c r="E8" s="528">
        <v>0</v>
      </c>
      <c r="F8" s="531">
        <v>0</v>
      </c>
      <c r="G8" s="531">
        <v>0</v>
      </c>
      <c r="H8" s="531">
        <v>0</v>
      </c>
      <c r="I8" s="531">
        <v>0</v>
      </c>
      <c r="J8" s="531">
        <v>0</v>
      </c>
      <c r="K8" s="531">
        <v>0</v>
      </c>
      <c r="L8" s="531">
        <v>0</v>
      </c>
      <c r="M8" s="531">
        <v>0</v>
      </c>
      <c r="N8" s="530">
        <v>0</v>
      </c>
    </row>
    <row r="9" spans="1:14">
      <c r="A9" s="178">
        <v>1.2</v>
      </c>
      <c r="B9" s="119" t="s">
        <v>81</v>
      </c>
      <c r="C9" s="531">
        <v>16148400</v>
      </c>
      <c r="D9" s="532">
        <v>0.05</v>
      </c>
      <c r="E9" s="528">
        <v>807420</v>
      </c>
      <c r="F9" s="531">
        <v>0</v>
      </c>
      <c r="G9" s="531">
        <v>0</v>
      </c>
      <c r="H9" s="531">
        <v>0</v>
      </c>
      <c r="I9" s="531">
        <v>0</v>
      </c>
      <c r="J9" s="531">
        <v>0</v>
      </c>
      <c r="K9" s="531">
        <v>807420</v>
      </c>
      <c r="L9" s="531">
        <v>0</v>
      </c>
      <c r="M9" s="531">
        <v>0</v>
      </c>
      <c r="N9" s="530">
        <v>807420</v>
      </c>
    </row>
    <row r="10" spans="1:14">
      <c r="A10" s="178">
        <v>1.3</v>
      </c>
      <c r="B10" s="119" t="s">
        <v>82</v>
      </c>
      <c r="C10" s="531">
        <v>0</v>
      </c>
      <c r="D10" s="532">
        <v>0.08</v>
      </c>
      <c r="E10" s="528">
        <v>0</v>
      </c>
      <c r="F10" s="531">
        <v>0</v>
      </c>
      <c r="G10" s="531">
        <v>0</v>
      </c>
      <c r="H10" s="531">
        <v>0</v>
      </c>
      <c r="I10" s="531">
        <v>0</v>
      </c>
      <c r="J10" s="531">
        <v>0</v>
      </c>
      <c r="K10" s="531">
        <v>0</v>
      </c>
      <c r="L10" s="531">
        <v>0</v>
      </c>
      <c r="M10" s="531">
        <v>0</v>
      </c>
      <c r="N10" s="530">
        <v>0</v>
      </c>
    </row>
    <row r="11" spans="1:14">
      <c r="A11" s="178">
        <v>1.4</v>
      </c>
      <c r="B11" s="119" t="s">
        <v>83</v>
      </c>
      <c r="C11" s="531">
        <v>0</v>
      </c>
      <c r="D11" s="532">
        <v>0.11</v>
      </c>
      <c r="E11" s="528">
        <v>0</v>
      </c>
      <c r="F11" s="531">
        <v>0</v>
      </c>
      <c r="G11" s="531">
        <v>0</v>
      </c>
      <c r="H11" s="531">
        <v>0</v>
      </c>
      <c r="I11" s="531">
        <v>0</v>
      </c>
      <c r="J11" s="531">
        <v>0</v>
      </c>
      <c r="K11" s="531">
        <v>0</v>
      </c>
      <c r="L11" s="531">
        <v>0</v>
      </c>
      <c r="M11" s="531">
        <v>0</v>
      </c>
      <c r="N11" s="530">
        <v>0</v>
      </c>
    </row>
    <row r="12" spans="1:14">
      <c r="A12" s="178">
        <v>1.5</v>
      </c>
      <c r="B12" s="119" t="s">
        <v>84</v>
      </c>
      <c r="C12" s="531">
        <v>0</v>
      </c>
      <c r="D12" s="532">
        <v>0.14000000000000001</v>
      </c>
      <c r="E12" s="528">
        <v>0</v>
      </c>
      <c r="F12" s="531">
        <v>0</v>
      </c>
      <c r="G12" s="531">
        <v>0</v>
      </c>
      <c r="H12" s="531">
        <v>0</v>
      </c>
      <c r="I12" s="531">
        <v>0</v>
      </c>
      <c r="J12" s="531">
        <v>0</v>
      </c>
      <c r="K12" s="531">
        <v>0</v>
      </c>
      <c r="L12" s="531">
        <v>0</v>
      </c>
      <c r="M12" s="531">
        <v>0</v>
      </c>
      <c r="N12" s="530">
        <v>0</v>
      </c>
    </row>
    <row r="13" spans="1:14">
      <c r="A13" s="178">
        <v>1.6</v>
      </c>
      <c r="B13" s="120" t="s">
        <v>85</v>
      </c>
      <c r="C13" s="531">
        <v>0</v>
      </c>
      <c r="D13" s="533"/>
      <c r="E13" s="531"/>
      <c r="F13" s="531">
        <v>0</v>
      </c>
      <c r="G13" s="531">
        <v>0</v>
      </c>
      <c r="H13" s="531">
        <v>0</v>
      </c>
      <c r="I13" s="531">
        <v>0</v>
      </c>
      <c r="J13" s="531">
        <v>0</v>
      </c>
      <c r="K13" s="531">
        <v>0</v>
      </c>
      <c r="L13" s="531">
        <v>0</v>
      </c>
      <c r="M13" s="531">
        <v>0</v>
      </c>
      <c r="N13" s="530">
        <v>0</v>
      </c>
    </row>
    <row r="14" spans="1:14">
      <c r="A14" s="178">
        <v>2</v>
      </c>
      <c r="B14" s="121" t="s">
        <v>86</v>
      </c>
      <c r="C14" s="526">
        <v>0</v>
      </c>
      <c r="D14" s="527"/>
      <c r="E14" s="528">
        <v>0</v>
      </c>
      <c r="F14" s="529">
        <v>0</v>
      </c>
      <c r="G14" s="529">
        <v>0</v>
      </c>
      <c r="H14" s="529">
        <v>0</v>
      </c>
      <c r="I14" s="529">
        <v>0</v>
      </c>
      <c r="J14" s="529">
        <v>0</v>
      </c>
      <c r="K14" s="529">
        <v>0</v>
      </c>
      <c r="L14" s="529">
        <v>0</v>
      </c>
      <c r="M14" s="529">
        <v>0</v>
      </c>
      <c r="N14" s="530">
        <v>0</v>
      </c>
    </row>
    <row r="15" spans="1:14">
      <c r="A15" s="178">
        <v>2.1</v>
      </c>
      <c r="B15" s="120" t="s">
        <v>80</v>
      </c>
      <c r="C15" s="531">
        <v>0</v>
      </c>
      <c r="D15" s="532">
        <v>5.0000000000000001E-3</v>
      </c>
      <c r="E15" s="528">
        <v>0</v>
      </c>
      <c r="F15" s="531">
        <v>0</v>
      </c>
      <c r="G15" s="531">
        <v>0</v>
      </c>
      <c r="H15" s="531">
        <v>0</v>
      </c>
      <c r="I15" s="531">
        <v>0</v>
      </c>
      <c r="J15" s="531">
        <v>0</v>
      </c>
      <c r="K15" s="531">
        <v>0</v>
      </c>
      <c r="L15" s="531">
        <v>0</v>
      </c>
      <c r="M15" s="531">
        <v>0</v>
      </c>
      <c r="N15" s="530">
        <v>0</v>
      </c>
    </row>
    <row r="16" spans="1:14">
      <c r="A16" s="178">
        <v>2.2000000000000002</v>
      </c>
      <c r="B16" s="120" t="s">
        <v>81</v>
      </c>
      <c r="C16" s="531">
        <v>0</v>
      </c>
      <c r="D16" s="532">
        <v>0.01</v>
      </c>
      <c r="E16" s="528">
        <v>0</v>
      </c>
      <c r="F16" s="531">
        <v>0</v>
      </c>
      <c r="G16" s="531">
        <v>0</v>
      </c>
      <c r="H16" s="531">
        <v>0</v>
      </c>
      <c r="I16" s="531">
        <v>0</v>
      </c>
      <c r="J16" s="531">
        <v>0</v>
      </c>
      <c r="K16" s="531">
        <v>0</v>
      </c>
      <c r="L16" s="531">
        <v>0</v>
      </c>
      <c r="M16" s="531">
        <v>0</v>
      </c>
      <c r="N16" s="530">
        <v>0</v>
      </c>
    </row>
    <row r="17" spans="1:14">
      <c r="A17" s="178">
        <v>2.2999999999999998</v>
      </c>
      <c r="B17" s="120" t="s">
        <v>82</v>
      </c>
      <c r="C17" s="531">
        <v>0</v>
      </c>
      <c r="D17" s="532">
        <v>0.02</v>
      </c>
      <c r="E17" s="528">
        <v>0</v>
      </c>
      <c r="F17" s="531">
        <v>0</v>
      </c>
      <c r="G17" s="531">
        <v>0</v>
      </c>
      <c r="H17" s="531">
        <v>0</v>
      </c>
      <c r="I17" s="531">
        <v>0</v>
      </c>
      <c r="J17" s="531">
        <v>0</v>
      </c>
      <c r="K17" s="531">
        <v>0</v>
      </c>
      <c r="L17" s="531">
        <v>0</v>
      </c>
      <c r="M17" s="531">
        <v>0</v>
      </c>
      <c r="N17" s="530">
        <v>0</v>
      </c>
    </row>
    <row r="18" spans="1:14">
      <c r="A18" s="178">
        <v>2.4</v>
      </c>
      <c r="B18" s="120" t="s">
        <v>83</v>
      </c>
      <c r="C18" s="531">
        <v>0</v>
      </c>
      <c r="D18" s="532">
        <v>0.03</v>
      </c>
      <c r="E18" s="528">
        <v>0</v>
      </c>
      <c r="F18" s="531">
        <v>0</v>
      </c>
      <c r="G18" s="531">
        <v>0</v>
      </c>
      <c r="H18" s="531">
        <v>0</v>
      </c>
      <c r="I18" s="531">
        <v>0</v>
      </c>
      <c r="J18" s="531">
        <v>0</v>
      </c>
      <c r="K18" s="531">
        <v>0</v>
      </c>
      <c r="L18" s="531">
        <v>0</v>
      </c>
      <c r="M18" s="531">
        <v>0</v>
      </c>
      <c r="N18" s="530">
        <v>0</v>
      </c>
    </row>
    <row r="19" spans="1:14">
      <c r="A19" s="178">
        <v>2.5</v>
      </c>
      <c r="B19" s="120" t="s">
        <v>84</v>
      </c>
      <c r="C19" s="531">
        <v>0</v>
      </c>
      <c r="D19" s="532">
        <v>0.04</v>
      </c>
      <c r="E19" s="528">
        <v>0</v>
      </c>
      <c r="F19" s="531">
        <v>0</v>
      </c>
      <c r="G19" s="531">
        <v>0</v>
      </c>
      <c r="H19" s="531">
        <v>0</v>
      </c>
      <c r="I19" s="531">
        <v>0</v>
      </c>
      <c r="J19" s="531">
        <v>0</v>
      </c>
      <c r="K19" s="531">
        <v>0</v>
      </c>
      <c r="L19" s="531">
        <v>0</v>
      </c>
      <c r="M19" s="531">
        <v>0</v>
      </c>
      <c r="N19" s="530">
        <v>0</v>
      </c>
    </row>
    <row r="20" spans="1:14">
      <c r="A20" s="178">
        <v>2.6</v>
      </c>
      <c r="B20" s="120" t="s">
        <v>85</v>
      </c>
      <c r="C20" s="531">
        <v>0</v>
      </c>
      <c r="D20" s="533"/>
      <c r="E20" s="534"/>
      <c r="F20" s="531">
        <v>0</v>
      </c>
      <c r="G20" s="531">
        <v>0</v>
      </c>
      <c r="H20" s="531">
        <v>0</v>
      </c>
      <c r="I20" s="531">
        <v>0</v>
      </c>
      <c r="J20" s="531">
        <v>0</v>
      </c>
      <c r="K20" s="531">
        <v>0</v>
      </c>
      <c r="L20" s="531">
        <v>0</v>
      </c>
      <c r="M20" s="531">
        <v>0</v>
      </c>
      <c r="N20" s="530">
        <v>0</v>
      </c>
    </row>
    <row r="21" spans="1:14" ht="15.75" thickBot="1">
      <c r="A21" s="179">
        <v>3</v>
      </c>
      <c r="B21" s="180" t="s">
        <v>69</v>
      </c>
      <c r="C21" s="535">
        <v>16148400</v>
      </c>
      <c r="D21" s="536"/>
      <c r="E21" s="537">
        <v>807420</v>
      </c>
      <c r="F21" s="538">
        <v>0</v>
      </c>
      <c r="G21" s="538">
        <v>0</v>
      </c>
      <c r="H21" s="538">
        <v>0</v>
      </c>
      <c r="I21" s="538">
        <v>0</v>
      </c>
      <c r="J21" s="538">
        <v>0</v>
      </c>
      <c r="K21" s="538">
        <v>807420</v>
      </c>
      <c r="L21" s="538">
        <v>0</v>
      </c>
      <c r="M21" s="538">
        <v>0</v>
      </c>
      <c r="N21" s="539">
        <v>807420</v>
      </c>
    </row>
    <row r="22" spans="1:14">
      <c r="E22" s="282"/>
      <c r="F22" s="282"/>
      <c r="G22" s="282"/>
      <c r="H22" s="282"/>
      <c r="I22" s="282"/>
      <c r="J22" s="282"/>
      <c r="K22" s="282"/>
      <c r="L22" s="282"/>
      <c r="M22" s="28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1"/>
  <sheetViews>
    <sheetView showGridLines="0" topLeftCell="A4" zoomScale="80" zoomScaleNormal="80" workbookViewId="0">
      <selection activeCell="C6" sqref="C6:C40"/>
    </sheetView>
  </sheetViews>
  <sheetFormatPr defaultRowHeight="14.25"/>
  <cols>
    <col min="1" max="1" width="13.85546875" style="540" bestFit="1" customWidth="1"/>
    <col min="2" max="2" width="94.140625" style="544" bestFit="1" customWidth="1"/>
    <col min="3" max="3" width="25.85546875" style="540" customWidth="1"/>
    <col min="4" max="16384" width="9.140625" style="540"/>
  </cols>
  <sheetData>
    <row r="1" spans="1:3">
      <c r="A1" s="460" t="s">
        <v>226</v>
      </c>
      <c r="B1" s="459" t="str">
        <f>Info!C2</f>
        <v>ფინკა ბანკი საქართველო სს</v>
      </c>
    </row>
    <row r="2" spans="1:3">
      <c r="A2" s="460" t="s">
        <v>227</v>
      </c>
      <c r="B2" s="381">
        <f>'1. key ratios'!B2</f>
        <v>43555</v>
      </c>
    </row>
    <row r="3" spans="1:3">
      <c r="A3" s="460"/>
      <c r="B3" s="540"/>
    </row>
    <row r="4" spans="1:3">
      <c r="A4" s="460" t="s">
        <v>907</v>
      </c>
      <c r="B4" s="540" t="s">
        <v>866</v>
      </c>
    </row>
    <row r="5" spans="1:3">
      <c r="A5" s="360"/>
      <c r="B5" s="360" t="s">
        <v>867</v>
      </c>
      <c r="C5" s="367"/>
    </row>
    <row r="6" spans="1:3">
      <c r="A6" s="361">
        <v>1</v>
      </c>
      <c r="B6" s="368" t="s">
        <v>867</v>
      </c>
      <c r="C6" s="369">
        <v>320237782.46599847</v>
      </c>
    </row>
    <row r="7" spans="1:3">
      <c r="A7" s="361">
        <v>2</v>
      </c>
      <c r="B7" s="368" t="s">
        <v>868</v>
      </c>
      <c r="C7" s="369">
        <v>-1411262.54</v>
      </c>
    </row>
    <row r="8" spans="1:3">
      <c r="A8" s="362">
        <v>3</v>
      </c>
      <c r="B8" s="370" t="s">
        <v>869</v>
      </c>
      <c r="C8" s="371">
        <v>318826519.92599845</v>
      </c>
    </row>
    <row r="9" spans="1:3">
      <c r="A9" s="363"/>
      <c r="B9" s="363" t="s">
        <v>870</v>
      </c>
      <c r="C9" s="372"/>
    </row>
    <row r="10" spans="1:3">
      <c r="A10" s="361">
        <v>4</v>
      </c>
      <c r="B10" s="373" t="s">
        <v>871</v>
      </c>
      <c r="C10" s="369"/>
    </row>
    <row r="11" spans="1:3">
      <c r="A11" s="361">
        <v>5</v>
      </c>
      <c r="B11" s="374" t="s">
        <v>872</v>
      </c>
      <c r="C11" s="369"/>
    </row>
    <row r="12" spans="1:3">
      <c r="A12" s="361" t="s">
        <v>873</v>
      </c>
      <c r="B12" s="368" t="s">
        <v>874</v>
      </c>
      <c r="C12" s="371">
        <v>807420</v>
      </c>
    </row>
    <row r="13" spans="1:3">
      <c r="A13" s="541">
        <v>6</v>
      </c>
      <c r="B13" s="375" t="s">
        <v>875</v>
      </c>
      <c r="C13" s="369"/>
    </row>
    <row r="14" spans="1:3">
      <c r="A14" s="541">
        <v>7</v>
      </c>
      <c r="B14" s="376" t="s">
        <v>876</v>
      </c>
      <c r="C14" s="369"/>
    </row>
    <row r="15" spans="1:3">
      <c r="A15" s="542">
        <v>8</v>
      </c>
      <c r="B15" s="368" t="s">
        <v>877</v>
      </c>
      <c r="C15" s="369"/>
    </row>
    <row r="16" spans="1:3">
      <c r="A16" s="541">
        <v>9</v>
      </c>
      <c r="B16" s="376" t="s">
        <v>878</v>
      </c>
      <c r="C16" s="369"/>
    </row>
    <row r="17" spans="1:3">
      <c r="A17" s="541">
        <v>10</v>
      </c>
      <c r="B17" s="376" t="s">
        <v>879</v>
      </c>
      <c r="C17" s="369"/>
    </row>
    <row r="18" spans="1:3">
      <c r="A18" s="362">
        <v>11</v>
      </c>
      <c r="B18" s="377" t="s">
        <v>880</v>
      </c>
      <c r="C18" s="371">
        <v>807420</v>
      </c>
    </row>
    <row r="19" spans="1:3">
      <c r="A19" s="363"/>
      <c r="B19" s="363" t="s">
        <v>881</v>
      </c>
      <c r="C19" s="378"/>
    </row>
    <row r="20" spans="1:3">
      <c r="A20" s="541">
        <v>12</v>
      </c>
      <c r="B20" s="373" t="s">
        <v>882</v>
      </c>
      <c r="C20" s="369"/>
    </row>
    <row r="21" spans="1:3">
      <c r="A21" s="541">
        <v>13</v>
      </c>
      <c r="B21" s="373" t="s">
        <v>883</v>
      </c>
      <c r="C21" s="369"/>
    </row>
    <row r="22" spans="1:3">
      <c r="A22" s="541">
        <v>14</v>
      </c>
      <c r="B22" s="373" t="s">
        <v>884</v>
      </c>
      <c r="C22" s="369"/>
    </row>
    <row r="23" spans="1:3" ht="24">
      <c r="A23" s="541" t="s">
        <v>885</v>
      </c>
      <c r="B23" s="373" t="s">
        <v>886</v>
      </c>
      <c r="C23" s="369"/>
    </row>
    <row r="24" spans="1:3">
      <c r="A24" s="541">
        <v>15</v>
      </c>
      <c r="B24" s="373" t="s">
        <v>887</v>
      </c>
      <c r="C24" s="369"/>
    </row>
    <row r="25" spans="1:3">
      <c r="A25" s="541" t="s">
        <v>888</v>
      </c>
      <c r="B25" s="368" t="s">
        <v>889</v>
      </c>
      <c r="C25" s="369"/>
    </row>
    <row r="26" spans="1:3">
      <c r="A26" s="362">
        <v>16</v>
      </c>
      <c r="B26" s="377" t="s">
        <v>890</v>
      </c>
      <c r="C26" s="371">
        <v>0</v>
      </c>
    </row>
    <row r="27" spans="1:3">
      <c r="A27" s="363"/>
      <c r="B27" s="363" t="s">
        <v>891</v>
      </c>
      <c r="C27" s="372"/>
    </row>
    <row r="28" spans="1:3">
      <c r="A28" s="361">
        <v>17</v>
      </c>
      <c r="B28" s="368" t="s">
        <v>892</v>
      </c>
      <c r="C28" s="369">
        <v>471083.0417</v>
      </c>
    </row>
    <row r="29" spans="1:3">
      <c r="A29" s="361">
        <v>18</v>
      </c>
      <c r="B29" s="368" t="s">
        <v>893</v>
      </c>
      <c r="C29" s="369">
        <v>-239352.00685000001</v>
      </c>
    </row>
    <row r="30" spans="1:3">
      <c r="A30" s="362">
        <v>19</v>
      </c>
      <c r="B30" s="377" t="s">
        <v>894</v>
      </c>
      <c r="C30" s="371">
        <v>231731.03485</v>
      </c>
    </row>
    <row r="31" spans="1:3">
      <c r="A31" s="364"/>
      <c r="B31" s="363" t="s">
        <v>895</v>
      </c>
      <c r="C31" s="372"/>
    </row>
    <row r="32" spans="1:3">
      <c r="A32" s="361" t="s">
        <v>896</v>
      </c>
      <c r="B32" s="373" t="s">
        <v>897</v>
      </c>
      <c r="C32" s="379"/>
    </row>
    <row r="33" spans="1:3">
      <c r="A33" s="361" t="s">
        <v>898</v>
      </c>
      <c r="B33" s="374" t="s">
        <v>899</v>
      </c>
      <c r="C33" s="379"/>
    </row>
    <row r="34" spans="1:3">
      <c r="A34" s="363"/>
      <c r="B34" s="363" t="s">
        <v>900</v>
      </c>
      <c r="C34" s="372"/>
    </row>
    <row r="35" spans="1:3">
      <c r="A35" s="362">
        <v>20</v>
      </c>
      <c r="B35" s="377" t="s">
        <v>125</v>
      </c>
      <c r="C35" s="371">
        <v>37930260.170000002</v>
      </c>
    </row>
    <row r="36" spans="1:3">
      <c r="A36" s="362">
        <v>21</v>
      </c>
      <c r="B36" s="377" t="s">
        <v>901</v>
      </c>
      <c r="C36" s="371">
        <v>319865670.96084845</v>
      </c>
    </row>
    <row r="37" spans="1:3">
      <c r="A37" s="365"/>
      <c r="B37" s="365" t="s">
        <v>866</v>
      </c>
      <c r="C37" s="372"/>
    </row>
    <row r="38" spans="1:3">
      <c r="A38" s="362">
        <v>22</v>
      </c>
      <c r="B38" s="377" t="s">
        <v>866</v>
      </c>
      <c r="C38" s="545">
        <v>0.11858184110867798</v>
      </c>
    </row>
    <row r="39" spans="1:3">
      <c r="A39" s="365"/>
      <c r="B39" s="365" t="s">
        <v>902</v>
      </c>
      <c r="C39" s="372"/>
    </row>
    <row r="40" spans="1:3">
      <c r="A40" s="543" t="s">
        <v>903</v>
      </c>
      <c r="B40" s="373" t="s">
        <v>904</v>
      </c>
      <c r="C40" s="379"/>
    </row>
    <row r="41" spans="1:3">
      <c r="A41" s="366" t="s">
        <v>905</v>
      </c>
      <c r="B41" s="374" t="s">
        <v>906</v>
      </c>
      <c r="C41" s="379"/>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D102" sqref="D102"/>
    </sheetView>
  </sheetViews>
  <sheetFormatPr defaultColWidth="43.5703125" defaultRowHeight="11.25"/>
  <cols>
    <col min="1" max="1" width="5.28515625" style="249" customWidth="1"/>
    <col min="2" max="2" width="66.140625" style="250" customWidth="1"/>
    <col min="3" max="3" width="131.42578125" style="251" customWidth="1"/>
    <col min="4" max="5" width="10.28515625" style="233" customWidth="1"/>
    <col min="6" max="16384" width="43.5703125" style="233"/>
  </cols>
  <sheetData>
    <row r="1" spans="1:3" ht="12.75" thickTop="1" thickBot="1">
      <c r="A1" s="604" t="s">
        <v>365</v>
      </c>
      <c r="B1" s="605"/>
      <c r="C1" s="606"/>
    </row>
    <row r="2" spans="1:3" ht="26.25" customHeight="1">
      <c r="A2" s="234"/>
      <c r="B2" s="607" t="s">
        <v>366</v>
      </c>
      <c r="C2" s="607"/>
    </row>
    <row r="3" spans="1:3" s="239" customFormat="1" ht="11.25" customHeight="1">
      <c r="A3" s="238"/>
      <c r="B3" s="607" t="s">
        <v>671</v>
      </c>
      <c r="C3" s="607"/>
    </row>
    <row r="4" spans="1:3" ht="12" customHeight="1" thickBot="1">
      <c r="A4" s="608" t="s">
        <v>675</v>
      </c>
      <c r="B4" s="609"/>
      <c r="C4" s="610"/>
    </row>
    <row r="5" spans="1:3" ht="12" thickTop="1">
      <c r="A5" s="235"/>
      <c r="B5" s="611" t="s">
        <v>367</v>
      </c>
      <c r="C5" s="612"/>
    </row>
    <row r="6" spans="1:3">
      <c r="A6" s="234"/>
      <c r="B6" s="613" t="s">
        <v>672</v>
      </c>
      <c r="C6" s="614"/>
    </row>
    <row r="7" spans="1:3">
      <c r="A7" s="234"/>
      <c r="B7" s="613" t="s">
        <v>368</v>
      </c>
      <c r="C7" s="614"/>
    </row>
    <row r="8" spans="1:3">
      <c r="A8" s="234"/>
      <c r="B8" s="613" t="s">
        <v>673</v>
      </c>
      <c r="C8" s="614"/>
    </row>
    <row r="9" spans="1:3">
      <c r="A9" s="234"/>
      <c r="B9" s="617" t="s">
        <v>674</v>
      </c>
      <c r="C9" s="618"/>
    </row>
    <row r="10" spans="1:3">
      <c r="A10" s="234"/>
      <c r="B10" s="615" t="s">
        <v>369</v>
      </c>
      <c r="C10" s="616" t="s">
        <v>369</v>
      </c>
    </row>
    <row r="11" spans="1:3">
      <c r="A11" s="234"/>
      <c r="B11" s="615" t="s">
        <v>370</v>
      </c>
      <c r="C11" s="616" t="s">
        <v>370</v>
      </c>
    </row>
    <row r="12" spans="1:3">
      <c r="A12" s="234"/>
      <c r="B12" s="615" t="s">
        <v>371</v>
      </c>
      <c r="C12" s="616" t="s">
        <v>371</v>
      </c>
    </row>
    <row r="13" spans="1:3">
      <c r="A13" s="234"/>
      <c r="B13" s="615" t="s">
        <v>372</v>
      </c>
      <c r="C13" s="616" t="s">
        <v>372</v>
      </c>
    </row>
    <row r="14" spans="1:3">
      <c r="A14" s="234"/>
      <c r="B14" s="615" t="s">
        <v>373</v>
      </c>
      <c r="C14" s="616" t="s">
        <v>373</v>
      </c>
    </row>
    <row r="15" spans="1:3" ht="21.75" customHeight="1">
      <c r="A15" s="234"/>
      <c r="B15" s="615" t="s">
        <v>374</v>
      </c>
      <c r="C15" s="616" t="s">
        <v>374</v>
      </c>
    </row>
    <row r="16" spans="1:3">
      <c r="A16" s="234"/>
      <c r="B16" s="615" t="s">
        <v>375</v>
      </c>
      <c r="C16" s="616" t="s">
        <v>376</v>
      </c>
    </row>
    <row r="17" spans="1:3">
      <c r="A17" s="234"/>
      <c r="B17" s="615" t="s">
        <v>377</v>
      </c>
      <c r="C17" s="616" t="s">
        <v>378</v>
      </c>
    </row>
    <row r="18" spans="1:3">
      <c r="A18" s="234"/>
      <c r="B18" s="615" t="s">
        <v>379</v>
      </c>
      <c r="C18" s="616" t="s">
        <v>380</v>
      </c>
    </row>
    <row r="19" spans="1:3">
      <c r="A19" s="234"/>
      <c r="B19" s="615" t="s">
        <v>381</v>
      </c>
      <c r="C19" s="616" t="s">
        <v>381</v>
      </c>
    </row>
    <row r="20" spans="1:3">
      <c r="A20" s="234"/>
      <c r="B20" s="615" t="s">
        <v>382</v>
      </c>
      <c r="C20" s="616" t="s">
        <v>382</v>
      </c>
    </row>
    <row r="21" spans="1:3">
      <c r="A21" s="234"/>
      <c r="B21" s="615" t="s">
        <v>383</v>
      </c>
      <c r="C21" s="616" t="s">
        <v>383</v>
      </c>
    </row>
    <row r="22" spans="1:3" ht="23.25" customHeight="1">
      <c r="A22" s="234"/>
      <c r="B22" s="615" t="s">
        <v>384</v>
      </c>
      <c r="C22" s="616" t="s">
        <v>385</v>
      </c>
    </row>
    <row r="23" spans="1:3">
      <c r="A23" s="234"/>
      <c r="B23" s="615" t="s">
        <v>386</v>
      </c>
      <c r="C23" s="616" t="s">
        <v>386</v>
      </c>
    </row>
    <row r="24" spans="1:3">
      <c r="A24" s="234"/>
      <c r="B24" s="615" t="s">
        <v>387</v>
      </c>
      <c r="C24" s="616" t="s">
        <v>388</v>
      </c>
    </row>
    <row r="25" spans="1:3" ht="12" thickBot="1">
      <c r="A25" s="236"/>
      <c r="B25" s="625" t="s">
        <v>389</v>
      </c>
      <c r="C25" s="626"/>
    </row>
    <row r="26" spans="1:3" ht="12.75" thickTop="1" thickBot="1">
      <c r="A26" s="608" t="s">
        <v>685</v>
      </c>
      <c r="B26" s="609"/>
      <c r="C26" s="610"/>
    </row>
    <row r="27" spans="1:3" ht="12.75" thickTop="1" thickBot="1">
      <c r="A27" s="237"/>
      <c r="B27" s="619" t="s">
        <v>390</v>
      </c>
      <c r="C27" s="620"/>
    </row>
    <row r="28" spans="1:3" ht="12.75" thickTop="1" thickBot="1">
      <c r="A28" s="608" t="s">
        <v>676</v>
      </c>
      <c r="B28" s="609"/>
      <c r="C28" s="610"/>
    </row>
    <row r="29" spans="1:3" ht="12" thickTop="1">
      <c r="A29" s="235"/>
      <c r="B29" s="621" t="s">
        <v>391</v>
      </c>
      <c r="C29" s="622" t="s">
        <v>392</v>
      </c>
    </row>
    <row r="30" spans="1:3">
      <c r="A30" s="234"/>
      <c r="B30" s="623" t="s">
        <v>393</v>
      </c>
      <c r="C30" s="624" t="s">
        <v>394</v>
      </c>
    </row>
    <row r="31" spans="1:3">
      <c r="A31" s="234"/>
      <c r="B31" s="623" t="s">
        <v>395</v>
      </c>
      <c r="C31" s="624" t="s">
        <v>396</v>
      </c>
    </row>
    <row r="32" spans="1:3">
      <c r="A32" s="234"/>
      <c r="B32" s="623" t="s">
        <v>397</v>
      </c>
      <c r="C32" s="624" t="s">
        <v>398</v>
      </c>
    </row>
    <row r="33" spans="1:3">
      <c r="A33" s="234"/>
      <c r="B33" s="623" t="s">
        <v>399</v>
      </c>
      <c r="C33" s="624" t="s">
        <v>400</v>
      </c>
    </row>
    <row r="34" spans="1:3">
      <c r="A34" s="234"/>
      <c r="B34" s="623" t="s">
        <v>401</v>
      </c>
      <c r="C34" s="624" t="s">
        <v>402</v>
      </c>
    </row>
    <row r="35" spans="1:3" ht="23.25" customHeight="1">
      <c r="A35" s="234"/>
      <c r="B35" s="623" t="s">
        <v>403</v>
      </c>
      <c r="C35" s="624" t="s">
        <v>404</v>
      </c>
    </row>
    <row r="36" spans="1:3" ht="24" customHeight="1">
      <c r="A36" s="234"/>
      <c r="B36" s="623" t="s">
        <v>405</v>
      </c>
      <c r="C36" s="624" t="s">
        <v>406</v>
      </c>
    </row>
    <row r="37" spans="1:3" ht="24.75" customHeight="1">
      <c r="A37" s="234"/>
      <c r="B37" s="623" t="s">
        <v>407</v>
      </c>
      <c r="C37" s="624" t="s">
        <v>408</v>
      </c>
    </row>
    <row r="38" spans="1:3" ht="23.25" customHeight="1">
      <c r="A38" s="234"/>
      <c r="B38" s="623" t="s">
        <v>677</v>
      </c>
      <c r="C38" s="624" t="s">
        <v>409</v>
      </c>
    </row>
    <row r="39" spans="1:3" ht="39.75" customHeight="1">
      <c r="A39" s="234"/>
      <c r="B39" s="615" t="s">
        <v>697</v>
      </c>
      <c r="C39" s="616" t="s">
        <v>410</v>
      </c>
    </row>
    <row r="40" spans="1:3" ht="12" customHeight="1">
      <c r="A40" s="234"/>
      <c r="B40" s="623" t="s">
        <v>411</v>
      </c>
      <c r="C40" s="624" t="s">
        <v>412</v>
      </c>
    </row>
    <row r="41" spans="1:3" ht="27" customHeight="1" thickBot="1">
      <c r="A41" s="236"/>
      <c r="B41" s="627" t="s">
        <v>413</v>
      </c>
      <c r="C41" s="628" t="s">
        <v>414</v>
      </c>
    </row>
    <row r="42" spans="1:3" ht="12.75" thickTop="1" thickBot="1">
      <c r="A42" s="608" t="s">
        <v>678</v>
      </c>
      <c r="B42" s="609"/>
      <c r="C42" s="610"/>
    </row>
    <row r="43" spans="1:3" ht="12" thickTop="1">
      <c r="A43" s="235"/>
      <c r="B43" s="611" t="s">
        <v>770</v>
      </c>
      <c r="C43" s="612" t="s">
        <v>415</v>
      </c>
    </row>
    <row r="44" spans="1:3">
      <c r="A44" s="234"/>
      <c r="B44" s="613" t="s">
        <v>769</v>
      </c>
      <c r="C44" s="614"/>
    </row>
    <row r="45" spans="1:3" ht="23.25" customHeight="1" thickBot="1">
      <c r="A45" s="236"/>
      <c r="B45" s="629" t="s">
        <v>416</v>
      </c>
      <c r="C45" s="630" t="s">
        <v>417</v>
      </c>
    </row>
    <row r="46" spans="1:3" ht="11.25" customHeight="1" thickTop="1" thickBot="1">
      <c r="A46" s="608" t="s">
        <v>679</v>
      </c>
      <c r="B46" s="609"/>
      <c r="C46" s="610"/>
    </row>
    <row r="47" spans="1:3" ht="26.25" customHeight="1" thickTop="1">
      <c r="A47" s="234"/>
      <c r="B47" s="613" t="s">
        <v>680</v>
      </c>
      <c r="C47" s="614"/>
    </row>
    <row r="48" spans="1:3" ht="12" thickBot="1">
      <c r="A48" s="608" t="s">
        <v>681</v>
      </c>
      <c r="B48" s="609"/>
      <c r="C48" s="610"/>
    </row>
    <row r="49" spans="1:3" ht="12" thickTop="1">
      <c r="A49" s="235"/>
      <c r="B49" s="611" t="s">
        <v>418</v>
      </c>
      <c r="C49" s="612" t="s">
        <v>418</v>
      </c>
    </row>
    <row r="50" spans="1:3" ht="11.25" customHeight="1">
      <c r="A50" s="234"/>
      <c r="B50" s="613" t="s">
        <v>419</v>
      </c>
      <c r="C50" s="614" t="s">
        <v>419</v>
      </c>
    </row>
    <row r="51" spans="1:3">
      <c r="A51" s="234"/>
      <c r="B51" s="613" t="s">
        <v>420</v>
      </c>
      <c r="C51" s="614" t="s">
        <v>420</v>
      </c>
    </row>
    <row r="52" spans="1:3" ht="11.25" customHeight="1">
      <c r="A52" s="234"/>
      <c r="B52" s="613" t="s">
        <v>796</v>
      </c>
      <c r="C52" s="614" t="s">
        <v>421</v>
      </c>
    </row>
    <row r="53" spans="1:3" ht="33.6" customHeight="1">
      <c r="A53" s="234"/>
      <c r="B53" s="613" t="s">
        <v>422</v>
      </c>
      <c r="C53" s="614" t="s">
        <v>422</v>
      </c>
    </row>
    <row r="54" spans="1:3" ht="11.25" customHeight="1">
      <c r="A54" s="234"/>
      <c r="B54" s="613" t="s">
        <v>790</v>
      </c>
      <c r="C54" s="614" t="s">
        <v>423</v>
      </c>
    </row>
    <row r="55" spans="1:3" ht="11.25" customHeight="1" thickBot="1">
      <c r="A55" s="608" t="s">
        <v>682</v>
      </c>
      <c r="B55" s="609"/>
      <c r="C55" s="610"/>
    </row>
    <row r="56" spans="1:3" ht="12" thickTop="1">
      <c r="A56" s="235"/>
      <c r="B56" s="611" t="s">
        <v>418</v>
      </c>
      <c r="C56" s="612" t="s">
        <v>418</v>
      </c>
    </row>
    <row r="57" spans="1:3">
      <c r="A57" s="234"/>
      <c r="B57" s="613" t="s">
        <v>424</v>
      </c>
      <c r="C57" s="614" t="s">
        <v>424</v>
      </c>
    </row>
    <row r="58" spans="1:3">
      <c r="A58" s="234"/>
      <c r="B58" s="613" t="s">
        <v>693</v>
      </c>
      <c r="C58" s="614" t="s">
        <v>425</v>
      </c>
    </row>
    <row r="59" spans="1:3">
      <c r="A59" s="234"/>
      <c r="B59" s="613" t="s">
        <v>426</v>
      </c>
      <c r="C59" s="614" t="s">
        <v>426</v>
      </c>
    </row>
    <row r="60" spans="1:3">
      <c r="A60" s="234"/>
      <c r="B60" s="613" t="s">
        <v>427</v>
      </c>
      <c r="C60" s="614" t="s">
        <v>427</v>
      </c>
    </row>
    <row r="61" spans="1:3">
      <c r="A61" s="234"/>
      <c r="B61" s="613" t="s">
        <v>428</v>
      </c>
      <c r="C61" s="614" t="s">
        <v>428</v>
      </c>
    </row>
    <row r="62" spans="1:3">
      <c r="A62" s="234"/>
      <c r="B62" s="613" t="s">
        <v>694</v>
      </c>
      <c r="C62" s="614" t="s">
        <v>429</v>
      </c>
    </row>
    <row r="63" spans="1:3">
      <c r="A63" s="234"/>
      <c r="B63" s="613" t="s">
        <v>430</v>
      </c>
      <c r="C63" s="614" t="s">
        <v>430</v>
      </c>
    </row>
    <row r="64" spans="1:3" ht="12" thickBot="1">
      <c r="A64" s="236"/>
      <c r="B64" s="629" t="s">
        <v>431</v>
      </c>
      <c r="C64" s="630" t="s">
        <v>431</v>
      </c>
    </row>
    <row r="65" spans="1:3" ht="11.25" customHeight="1" thickTop="1">
      <c r="A65" s="631" t="s">
        <v>683</v>
      </c>
      <c r="B65" s="632"/>
      <c r="C65" s="633"/>
    </row>
    <row r="66" spans="1:3" ht="12" thickBot="1">
      <c r="A66" s="236"/>
      <c r="B66" s="629" t="s">
        <v>432</v>
      </c>
      <c r="C66" s="630" t="s">
        <v>432</v>
      </c>
    </row>
    <row r="67" spans="1:3" ht="11.25" customHeight="1" thickTop="1" thickBot="1">
      <c r="A67" s="608" t="s">
        <v>684</v>
      </c>
      <c r="B67" s="609"/>
      <c r="C67" s="610"/>
    </row>
    <row r="68" spans="1:3" ht="12" thickTop="1">
      <c r="A68" s="235"/>
      <c r="B68" s="611" t="s">
        <v>433</v>
      </c>
      <c r="C68" s="612" t="s">
        <v>433</v>
      </c>
    </row>
    <row r="69" spans="1:3">
      <c r="A69" s="234"/>
      <c r="B69" s="613" t="s">
        <v>434</v>
      </c>
      <c r="C69" s="614" t="s">
        <v>434</v>
      </c>
    </row>
    <row r="70" spans="1:3">
      <c r="A70" s="234"/>
      <c r="B70" s="613" t="s">
        <v>435</v>
      </c>
      <c r="C70" s="614" t="s">
        <v>435</v>
      </c>
    </row>
    <row r="71" spans="1:3" ht="38.25" customHeight="1">
      <c r="A71" s="234"/>
      <c r="B71" s="634" t="s">
        <v>696</v>
      </c>
      <c r="C71" s="635" t="s">
        <v>436</v>
      </c>
    </row>
    <row r="72" spans="1:3" ht="33.75" customHeight="1">
      <c r="A72" s="234"/>
      <c r="B72" s="634" t="s">
        <v>699</v>
      </c>
      <c r="C72" s="635" t="s">
        <v>437</v>
      </c>
    </row>
    <row r="73" spans="1:3" ht="15.75" customHeight="1">
      <c r="A73" s="234"/>
      <c r="B73" s="634" t="s">
        <v>695</v>
      </c>
      <c r="C73" s="635" t="s">
        <v>438</v>
      </c>
    </row>
    <row r="74" spans="1:3">
      <c r="A74" s="234"/>
      <c r="B74" s="613" t="s">
        <v>439</v>
      </c>
      <c r="C74" s="614" t="s">
        <v>439</v>
      </c>
    </row>
    <row r="75" spans="1:3" ht="12" thickBot="1">
      <c r="A75" s="236"/>
      <c r="B75" s="629" t="s">
        <v>440</v>
      </c>
      <c r="C75" s="630" t="s">
        <v>440</v>
      </c>
    </row>
    <row r="76" spans="1:3" ht="12" thickTop="1">
      <c r="A76" s="631" t="s">
        <v>773</v>
      </c>
      <c r="B76" s="632"/>
      <c r="C76" s="633"/>
    </row>
    <row r="77" spans="1:3">
      <c r="A77" s="234"/>
      <c r="B77" s="613" t="s">
        <v>432</v>
      </c>
      <c r="C77" s="614"/>
    </row>
    <row r="78" spans="1:3">
      <c r="A78" s="234"/>
      <c r="B78" s="613" t="s">
        <v>771</v>
      </c>
      <c r="C78" s="614"/>
    </row>
    <row r="79" spans="1:3">
      <c r="A79" s="234"/>
      <c r="B79" s="613" t="s">
        <v>772</v>
      </c>
      <c r="C79" s="614"/>
    </row>
    <row r="80" spans="1:3">
      <c r="A80" s="631" t="s">
        <v>774</v>
      </c>
      <c r="B80" s="632"/>
      <c r="C80" s="633"/>
    </row>
    <row r="81" spans="1:3">
      <c r="A81" s="234"/>
      <c r="B81" s="613" t="s">
        <v>432</v>
      </c>
      <c r="C81" s="614"/>
    </row>
    <row r="82" spans="1:3">
      <c r="A82" s="234"/>
      <c r="B82" s="613" t="s">
        <v>775</v>
      </c>
      <c r="C82" s="614"/>
    </row>
    <row r="83" spans="1:3" ht="76.5" customHeight="1">
      <c r="A83" s="234"/>
      <c r="B83" s="613" t="s">
        <v>789</v>
      </c>
      <c r="C83" s="614"/>
    </row>
    <row r="84" spans="1:3" ht="53.25" customHeight="1">
      <c r="A84" s="234"/>
      <c r="B84" s="613" t="s">
        <v>788</v>
      </c>
      <c r="C84" s="614"/>
    </row>
    <row r="85" spans="1:3">
      <c r="A85" s="234"/>
      <c r="B85" s="613" t="s">
        <v>776</v>
      </c>
      <c r="C85" s="614"/>
    </row>
    <row r="86" spans="1:3">
      <c r="A86" s="234"/>
      <c r="B86" s="613" t="s">
        <v>777</v>
      </c>
      <c r="C86" s="614"/>
    </row>
    <row r="87" spans="1:3">
      <c r="A87" s="234"/>
      <c r="B87" s="613" t="s">
        <v>778</v>
      </c>
      <c r="C87" s="614"/>
    </row>
    <row r="88" spans="1:3">
      <c r="A88" s="631" t="s">
        <v>779</v>
      </c>
      <c r="B88" s="632"/>
      <c r="C88" s="633"/>
    </row>
    <row r="89" spans="1:3">
      <c r="A89" s="234"/>
      <c r="B89" s="613" t="s">
        <v>432</v>
      </c>
      <c r="C89" s="614"/>
    </row>
    <row r="90" spans="1:3">
      <c r="A90" s="234"/>
      <c r="B90" s="613" t="s">
        <v>781</v>
      </c>
      <c r="C90" s="614"/>
    </row>
    <row r="91" spans="1:3" ht="12" customHeight="1">
      <c r="A91" s="234"/>
      <c r="B91" s="613" t="s">
        <v>782</v>
      </c>
      <c r="C91" s="614"/>
    </row>
    <row r="92" spans="1:3">
      <c r="A92" s="234"/>
      <c r="B92" s="613" t="s">
        <v>783</v>
      </c>
      <c r="C92" s="614"/>
    </row>
    <row r="93" spans="1:3" ht="24.75" customHeight="1">
      <c r="A93" s="234"/>
      <c r="B93" s="661" t="s">
        <v>824</v>
      </c>
      <c r="C93" s="662"/>
    </row>
    <row r="94" spans="1:3" ht="24" customHeight="1">
      <c r="A94" s="234"/>
      <c r="B94" s="661" t="s">
        <v>825</v>
      </c>
      <c r="C94" s="662"/>
    </row>
    <row r="95" spans="1:3" ht="13.5" customHeight="1">
      <c r="A95" s="234"/>
      <c r="B95" s="623" t="s">
        <v>784</v>
      </c>
      <c r="C95" s="624"/>
    </row>
    <row r="96" spans="1:3" ht="11.25" customHeight="1" thickBot="1">
      <c r="A96" s="641" t="s">
        <v>820</v>
      </c>
      <c r="B96" s="642"/>
      <c r="C96" s="643"/>
    </row>
    <row r="97" spans="1:3" ht="12.75" thickTop="1" thickBot="1">
      <c r="A97" s="603" t="s">
        <v>533</v>
      </c>
      <c r="B97" s="603"/>
      <c r="C97" s="603"/>
    </row>
    <row r="98" spans="1:3">
      <c r="A98" s="325">
        <v>2</v>
      </c>
      <c r="B98" s="322" t="s">
        <v>800</v>
      </c>
      <c r="C98" s="322" t="s">
        <v>821</v>
      </c>
    </row>
    <row r="99" spans="1:3">
      <c r="A99" s="246">
        <v>3</v>
      </c>
      <c r="B99" s="323" t="s">
        <v>801</v>
      </c>
      <c r="C99" s="324" t="s">
        <v>822</v>
      </c>
    </row>
    <row r="100" spans="1:3">
      <c r="A100" s="246">
        <v>4</v>
      </c>
      <c r="B100" s="323" t="s">
        <v>802</v>
      </c>
      <c r="C100" s="324" t="s">
        <v>826</v>
      </c>
    </row>
    <row r="101" spans="1:3" ht="11.25" customHeight="1">
      <c r="A101" s="246">
        <v>5</v>
      </c>
      <c r="B101" s="323" t="s">
        <v>803</v>
      </c>
      <c r="C101" s="324" t="s">
        <v>823</v>
      </c>
    </row>
    <row r="102" spans="1:3" ht="12" customHeight="1">
      <c r="A102" s="246">
        <v>6</v>
      </c>
      <c r="B102" s="323" t="s">
        <v>818</v>
      </c>
      <c r="C102" s="324" t="s">
        <v>804</v>
      </c>
    </row>
    <row r="103" spans="1:3" ht="12" customHeight="1">
      <c r="A103" s="246">
        <v>7</v>
      </c>
      <c r="B103" s="323" t="s">
        <v>805</v>
      </c>
      <c r="C103" s="324" t="s">
        <v>819</v>
      </c>
    </row>
    <row r="104" spans="1:3">
      <c r="A104" s="246">
        <v>8</v>
      </c>
      <c r="B104" s="323" t="s">
        <v>810</v>
      </c>
      <c r="C104" s="324" t="s">
        <v>830</v>
      </c>
    </row>
    <row r="105" spans="1:3" ht="11.25" customHeight="1">
      <c r="A105" s="631" t="s">
        <v>785</v>
      </c>
      <c r="B105" s="632"/>
      <c r="C105" s="633"/>
    </row>
    <row r="106" spans="1:3" ht="27.6" customHeight="1">
      <c r="A106" s="234"/>
      <c r="B106" s="644" t="s">
        <v>432</v>
      </c>
      <c r="C106" s="645"/>
    </row>
    <row r="107" spans="1:3" ht="12" thickBot="1">
      <c r="A107" s="636" t="s">
        <v>686</v>
      </c>
      <c r="B107" s="637"/>
      <c r="C107" s="638"/>
    </row>
    <row r="108" spans="1:3" ht="24" customHeight="1" thickTop="1" thickBot="1">
      <c r="A108" s="604" t="s">
        <v>365</v>
      </c>
      <c r="B108" s="605"/>
      <c r="C108" s="606"/>
    </row>
    <row r="109" spans="1:3">
      <c r="A109" s="238" t="s">
        <v>441</v>
      </c>
      <c r="B109" s="639" t="s">
        <v>442</v>
      </c>
      <c r="C109" s="640"/>
    </row>
    <row r="110" spans="1:3">
      <c r="A110" s="240" t="s">
        <v>443</v>
      </c>
      <c r="B110" s="649" t="s">
        <v>444</v>
      </c>
      <c r="C110" s="650"/>
    </row>
    <row r="111" spans="1:3">
      <c r="A111" s="238" t="s">
        <v>445</v>
      </c>
      <c r="B111" s="651" t="s">
        <v>446</v>
      </c>
      <c r="C111" s="651"/>
    </row>
    <row r="112" spans="1:3">
      <c r="A112" s="240" t="s">
        <v>447</v>
      </c>
      <c r="B112" s="649" t="s">
        <v>448</v>
      </c>
      <c r="C112" s="650"/>
    </row>
    <row r="113" spans="1:3" ht="12" thickBot="1">
      <c r="A113" s="261" t="s">
        <v>449</v>
      </c>
      <c r="B113" s="652" t="s">
        <v>450</v>
      </c>
      <c r="C113" s="652"/>
    </row>
    <row r="114" spans="1:3" ht="12" thickBot="1">
      <c r="A114" s="653" t="s">
        <v>686</v>
      </c>
      <c r="B114" s="654"/>
      <c r="C114" s="655"/>
    </row>
    <row r="115" spans="1:3" ht="12.75" thickTop="1" thickBot="1">
      <c r="A115" s="656" t="s">
        <v>451</v>
      </c>
      <c r="B115" s="656"/>
      <c r="C115" s="656"/>
    </row>
    <row r="116" spans="1:3">
      <c r="A116" s="238">
        <v>1</v>
      </c>
      <c r="B116" s="241" t="s">
        <v>90</v>
      </c>
      <c r="C116" s="242" t="s">
        <v>452</v>
      </c>
    </row>
    <row r="117" spans="1:3">
      <c r="A117" s="238">
        <v>2</v>
      </c>
      <c r="B117" s="241" t="s">
        <v>91</v>
      </c>
      <c r="C117" s="242" t="s">
        <v>91</v>
      </c>
    </row>
    <row r="118" spans="1:3">
      <c r="A118" s="238">
        <v>3</v>
      </c>
      <c r="B118" s="241" t="s">
        <v>92</v>
      </c>
      <c r="C118" s="243" t="s">
        <v>453</v>
      </c>
    </row>
    <row r="119" spans="1:3" ht="33.75">
      <c r="A119" s="238">
        <v>4</v>
      </c>
      <c r="B119" s="241" t="s">
        <v>93</v>
      </c>
      <c r="C119" s="243" t="s">
        <v>662</v>
      </c>
    </row>
    <row r="120" spans="1:3">
      <c r="A120" s="238">
        <v>5</v>
      </c>
      <c r="B120" s="241" t="s">
        <v>94</v>
      </c>
      <c r="C120" s="243" t="s">
        <v>454</v>
      </c>
    </row>
    <row r="121" spans="1:3">
      <c r="A121" s="238">
        <v>5.0999999999999996</v>
      </c>
      <c r="B121" s="241" t="s">
        <v>455</v>
      </c>
      <c r="C121" s="242" t="s">
        <v>456</v>
      </c>
    </row>
    <row r="122" spans="1:3">
      <c r="A122" s="238">
        <v>5.2</v>
      </c>
      <c r="B122" s="241" t="s">
        <v>457</v>
      </c>
      <c r="C122" s="242" t="s">
        <v>458</v>
      </c>
    </row>
    <row r="123" spans="1:3">
      <c r="A123" s="238">
        <v>6</v>
      </c>
      <c r="B123" s="241" t="s">
        <v>95</v>
      </c>
      <c r="C123" s="243" t="s">
        <v>459</v>
      </c>
    </row>
    <row r="124" spans="1:3">
      <c r="A124" s="238">
        <v>7</v>
      </c>
      <c r="B124" s="241" t="s">
        <v>96</v>
      </c>
      <c r="C124" s="243" t="s">
        <v>460</v>
      </c>
    </row>
    <row r="125" spans="1:3" ht="22.5">
      <c r="A125" s="238">
        <v>8</v>
      </c>
      <c r="B125" s="241" t="s">
        <v>97</v>
      </c>
      <c r="C125" s="243" t="s">
        <v>461</v>
      </c>
    </row>
    <row r="126" spans="1:3">
      <c r="A126" s="238">
        <v>9</v>
      </c>
      <c r="B126" s="241" t="s">
        <v>98</v>
      </c>
      <c r="C126" s="243" t="s">
        <v>462</v>
      </c>
    </row>
    <row r="127" spans="1:3" ht="22.5">
      <c r="A127" s="238">
        <v>10</v>
      </c>
      <c r="B127" s="241" t="s">
        <v>463</v>
      </c>
      <c r="C127" s="243" t="s">
        <v>464</v>
      </c>
    </row>
    <row r="128" spans="1:3" ht="22.5">
      <c r="A128" s="238">
        <v>11</v>
      </c>
      <c r="B128" s="241" t="s">
        <v>99</v>
      </c>
      <c r="C128" s="243" t="s">
        <v>465</v>
      </c>
    </row>
    <row r="129" spans="1:3">
      <c r="A129" s="238">
        <v>12</v>
      </c>
      <c r="B129" s="241" t="s">
        <v>100</v>
      </c>
      <c r="C129" s="243" t="s">
        <v>466</v>
      </c>
    </row>
    <row r="130" spans="1:3">
      <c r="A130" s="238">
        <v>13</v>
      </c>
      <c r="B130" s="241" t="s">
        <v>467</v>
      </c>
      <c r="C130" s="243" t="s">
        <v>468</v>
      </c>
    </row>
    <row r="131" spans="1:3">
      <c r="A131" s="238">
        <v>14</v>
      </c>
      <c r="B131" s="241" t="s">
        <v>101</v>
      </c>
      <c r="C131" s="243" t="s">
        <v>469</v>
      </c>
    </row>
    <row r="132" spans="1:3">
      <c r="A132" s="238">
        <v>15</v>
      </c>
      <c r="B132" s="241" t="s">
        <v>102</v>
      </c>
      <c r="C132" s="243" t="s">
        <v>470</v>
      </c>
    </row>
    <row r="133" spans="1:3">
      <c r="A133" s="238">
        <v>16</v>
      </c>
      <c r="B133" s="241" t="s">
        <v>103</v>
      </c>
      <c r="C133" s="243" t="s">
        <v>471</v>
      </c>
    </row>
    <row r="134" spans="1:3">
      <c r="A134" s="238">
        <v>17</v>
      </c>
      <c r="B134" s="241" t="s">
        <v>104</v>
      </c>
      <c r="C134" s="243" t="s">
        <v>472</v>
      </c>
    </row>
    <row r="135" spans="1:3">
      <c r="A135" s="238">
        <v>18</v>
      </c>
      <c r="B135" s="241" t="s">
        <v>105</v>
      </c>
      <c r="C135" s="243" t="s">
        <v>663</v>
      </c>
    </row>
    <row r="136" spans="1:3" ht="22.5">
      <c r="A136" s="238">
        <v>19</v>
      </c>
      <c r="B136" s="241" t="s">
        <v>664</v>
      </c>
      <c r="C136" s="243" t="s">
        <v>665</v>
      </c>
    </row>
    <row r="137" spans="1:3" ht="22.5">
      <c r="A137" s="238">
        <v>20</v>
      </c>
      <c r="B137" s="241" t="s">
        <v>106</v>
      </c>
      <c r="C137" s="243" t="s">
        <v>666</v>
      </c>
    </row>
    <row r="138" spans="1:3">
      <c r="A138" s="238">
        <v>21</v>
      </c>
      <c r="B138" s="241" t="s">
        <v>107</v>
      </c>
      <c r="C138" s="243" t="s">
        <v>473</v>
      </c>
    </row>
    <row r="139" spans="1:3">
      <c r="A139" s="238">
        <v>22</v>
      </c>
      <c r="B139" s="241" t="s">
        <v>108</v>
      </c>
      <c r="C139" s="243" t="s">
        <v>667</v>
      </c>
    </row>
    <row r="140" spans="1:3">
      <c r="A140" s="238">
        <v>23</v>
      </c>
      <c r="B140" s="241" t="s">
        <v>109</v>
      </c>
      <c r="C140" s="243" t="s">
        <v>474</v>
      </c>
    </row>
    <row r="141" spans="1:3">
      <c r="A141" s="238">
        <v>24</v>
      </c>
      <c r="B141" s="241" t="s">
        <v>110</v>
      </c>
      <c r="C141" s="243" t="s">
        <v>475</v>
      </c>
    </row>
    <row r="142" spans="1:3" ht="22.5">
      <c r="A142" s="238">
        <v>25</v>
      </c>
      <c r="B142" s="241" t="s">
        <v>111</v>
      </c>
      <c r="C142" s="243" t="s">
        <v>476</v>
      </c>
    </row>
    <row r="143" spans="1:3" ht="33.75">
      <c r="A143" s="238">
        <v>26</v>
      </c>
      <c r="B143" s="241" t="s">
        <v>112</v>
      </c>
      <c r="C143" s="243" t="s">
        <v>477</v>
      </c>
    </row>
    <row r="144" spans="1:3">
      <c r="A144" s="238">
        <v>27</v>
      </c>
      <c r="B144" s="241" t="s">
        <v>478</v>
      </c>
      <c r="C144" s="243" t="s">
        <v>479</v>
      </c>
    </row>
    <row r="145" spans="1:3" ht="22.5">
      <c r="A145" s="238">
        <v>28</v>
      </c>
      <c r="B145" s="241" t="s">
        <v>119</v>
      </c>
      <c r="C145" s="243" t="s">
        <v>480</v>
      </c>
    </row>
    <row r="146" spans="1:3">
      <c r="A146" s="238">
        <v>29</v>
      </c>
      <c r="B146" s="241" t="s">
        <v>113</v>
      </c>
      <c r="C146" s="262" t="s">
        <v>481</v>
      </c>
    </row>
    <row r="147" spans="1:3">
      <c r="A147" s="238">
        <v>30</v>
      </c>
      <c r="B147" s="241" t="s">
        <v>114</v>
      </c>
      <c r="C147" s="262" t="s">
        <v>482</v>
      </c>
    </row>
    <row r="148" spans="1:3" ht="32.25" customHeight="1">
      <c r="A148" s="238">
        <v>31</v>
      </c>
      <c r="B148" s="241" t="s">
        <v>483</v>
      </c>
      <c r="C148" s="262" t="s">
        <v>484</v>
      </c>
    </row>
    <row r="149" spans="1:3">
      <c r="A149" s="238">
        <v>31.1</v>
      </c>
      <c r="B149" s="241" t="s">
        <v>485</v>
      </c>
      <c r="C149" s="244" t="s">
        <v>486</v>
      </c>
    </row>
    <row r="150" spans="1:3" ht="33.75">
      <c r="A150" s="238" t="s">
        <v>487</v>
      </c>
      <c r="B150" s="241" t="s">
        <v>700</v>
      </c>
      <c r="C150" s="271" t="s">
        <v>710</v>
      </c>
    </row>
    <row r="151" spans="1:3">
      <c r="A151" s="238">
        <v>31.2</v>
      </c>
      <c r="B151" s="241" t="s">
        <v>488</v>
      </c>
      <c r="C151" s="271" t="s">
        <v>489</v>
      </c>
    </row>
    <row r="152" spans="1:3">
      <c r="A152" s="238" t="s">
        <v>490</v>
      </c>
      <c r="B152" s="241" t="s">
        <v>700</v>
      </c>
      <c r="C152" s="271" t="s">
        <v>701</v>
      </c>
    </row>
    <row r="153" spans="1:3" ht="33.75">
      <c r="A153" s="238">
        <v>32</v>
      </c>
      <c r="B153" s="267" t="s">
        <v>491</v>
      </c>
      <c r="C153" s="271" t="s">
        <v>702</v>
      </c>
    </row>
    <row r="154" spans="1:3">
      <c r="A154" s="238">
        <v>33</v>
      </c>
      <c r="B154" s="241" t="s">
        <v>115</v>
      </c>
      <c r="C154" s="271" t="s">
        <v>492</v>
      </c>
    </row>
    <row r="155" spans="1:3">
      <c r="A155" s="238">
        <v>34</v>
      </c>
      <c r="B155" s="269" t="s">
        <v>116</v>
      </c>
      <c r="C155" s="271" t="s">
        <v>493</v>
      </c>
    </row>
    <row r="156" spans="1:3">
      <c r="A156" s="238">
        <v>35</v>
      </c>
      <c r="B156" s="269" t="s">
        <v>117</v>
      </c>
      <c r="C156" s="271" t="s">
        <v>494</v>
      </c>
    </row>
    <row r="157" spans="1:3">
      <c r="A157" s="254" t="s">
        <v>711</v>
      </c>
      <c r="B157" s="269" t="s">
        <v>124</v>
      </c>
      <c r="C157" s="271" t="s">
        <v>739</v>
      </c>
    </row>
    <row r="158" spans="1:3">
      <c r="A158" s="254">
        <v>36.1</v>
      </c>
      <c r="B158" s="269" t="s">
        <v>495</v>
      </c>
      <c r="C158" s="271" t="s">
        <v>496</v>
      </c>
    </row>
    <row r="159" spans="1:3" ht="22.5">
      <c r="A159" s="254" t="s">
        <v>712</v>
      </c>
      <c r="B159" s="269" t="s">
        <v>700</v>
      </c>
      <c r="C159" s="244" t="s">
        <v>703</v>
      </c>
    </row>
    <row r="160" spans="1:3" ht="22.5">
      <c r="A160" s="254">
        <v>36.200000000000003</v>
      </c>
      <c r="B160" s="270" t="s">
        <v>748</v>
      </c>
      <c r="C160" s="244" t="s">
        <v>740</v>
      </c>
    </row>
    <row r="161" spans="1:3" ht="22.5">
      <c r="A161" s="254" t="s">
        <v>713</v>
      </c>
      <c r="B161" s="269" t="s">
        <v>700</v>
      </c>
      <c r="C161" s="244" t="s">
        <v>741</v>
      </c>
    </row>
    <row r="162" spans="1:3" ht="22.5">
      <c r="A162" s="254">
        <v>36.299999999999997</v>
      </c>
      <c r="B162" s="270" t="s">
        <v>749</v>
      </c>
      <c r="C162" s="244" t="s">
        <v>742</v>
      </c>
    </row>
    <row r="163" spans="1:3" ht="22.5">
      <c r="A163" s="254" t="s">
        <v>714</v>
      </c>
      <c r="B163" s="269" t="s">
        <v>700</v>
      </c>
      <c r="C163" s="244" t="s">
        <v>743</v>
      </c>
    </row>
    <row r="164" spans="1:3">
      <c r="A164" s="254" t="s">
        <v>715</v>
      </c>
      <c r="B164" s="269" t="s">
        <v>118</v>
      </c>
      <c r="C164" s="268" t="s">
        <v>744</v>
      </c>
    </row>
    <row r="165" spans="1:3">
      <c r="A165" s="254" t="s">
        <v>716</v>
      </c>
      <c r="B165" s="269" t="s">
        <v>700</v>
      </c>
      <c r="C165" s="268" t="s">
        <v>745</v>
      </c>
    </row>
    <row r="166" spans="1:3">
      <c r="A166" s="252">
        <v>37</v>
      </c>
      <c r="B166" s="269" t="s">
        <v>499</v>
      </c>
      <c r="C166" s="244" t="s">
        <v>500</v>
      </c>
    </row>
    <row r="167" spans="1:3">
      <c r="A167" s="252">
        <v>37.1</v>
      </c>
      <c r="B167" s="269" t="s">
        <v>501</v>
      </c>
      <c r="C167" s="244" t="s">
        <v>502</v>
      </c>
    </row>
    <row r="168" spans="1:3">
      <c r="A168" s="253" t="s">
        <v>497</v>
      </c>
      <c r="B168" s="269" t="s">
        <v>700</v>
      </c>
      <c r="C168" s="244" t="s">
        <v>704</v>
      </c>
    </row>
    <row r="169" spans="1:3">
      <c r="A169" s="252">
        <v>37.200000000000003</v>
      </c>
      <c r="B169" s="269" t="s">
        <v>504</v>
      </c>
      <c r="C169" s="244" t="s">
        <v>505</v>
      </c>
    </row>
    <row r="170" spans="1:3" ht="22.5">
      <c r="A170" s="253" t="s">
        <v>498</v>
      </c>
      <c r="B170" s="241" t="s">
        <v>700</v>
      </c>
      <c r="C170" s="244" t="s">
        <v>705</v>
      </c>
    </row>
    <row r="171" spans="1:3">
      <c r="A171" s="252">
        <v>38</v>
      </c>
      <c r="B171" s="241" t="s">
        <v>120</v>
      </c>
      <c r="C171" s="244" t="s">
        <v>507</v>
      </c>
    </row>
    <row r="172" spans="1:3">
      <c r="A172" s="254">
        <v>38.1</v>
      </c>
      <c r="B172" s="241" t="s">
        <v>121</v>
      </c>
      <c r="C172" s="262" t="s">
        <v>121</v>
      </c>
    </row>
    <row r="173" spans="1:3">
      <c r="A173" s="254" t="s">
        <v>503</v>
      </c>
      <c r="B173" s="245" t="s">
        <v>508</v>
      </c>
      <c r="C173" s="651" t="s">
        <v>509</v>
      </c>
    </row>
    <row r="174" spans="1:3">
      <c r="A174" s="254" t="s">
        <v>717</v>
      </c>
      <c r="B174" s="245" t="s">
        <v>510</v>
      </c>
      <c r="C174" s="651"/>
    </row>
    <row r="175" spans="1:3">
      <c r="A175" s="254" t="s">
        <v>718</v>
      </c>
      <c r="B175" s="245" t="s">
        <v>511</v>
      </c>
      <c r="C175" s="651"/>
    </row>
    <row r="176" spans="1:3">
      <c r="A176" s="254" t="s">
        <v>719</v>
      </c>
      <c r="B176" s="245" t="s">
        <v>512</v>
      </c>
      <c r="C176" s="651"/>
    </row>
    <row r="177" spans="1:3">
      <c r="A177" s="254" t="s">
        <v>720</v>
      </c>
      <c r="B177" s="245" t="s">
        <v>513</v>
      </c>
      <c r="C177" s="651"/>
    </row>
    <row r="178" spans="1:3">
      <c r="A178" s="254" t="s">
        <v>721</v>
      </c>
      <c r="B178" s="245" t="s">
        <v>514</v>
      </c>
      <c r="C178" s="651"/>
    </row>
    <row r="179" spans="1:3">
      <c r="A179" s="254">
        <v>38.200000000000003</v>
      </c>
      <c r="B179" s="241" t="s">
        <v>122</v>
      </c>
      <c r="C179" s="262" t="s">
        <v>122</v>
      </c>
    </row>
    <row r="180" spans="1:3">
      <c r="A180" s="254" t="s">
        <v>506</v>
      </c>
      <c r="B180" s="245" t="s">
        <v>515</v>
      </c>
      <c r="C180" s="651" t="s">
        <v>516</v>
      </c>
    </row>
    <row r="181" spans="1:3">
      <c r="A181" s="254" t="s">
        <v>722</v>
      </c>
      <c r="B181" s="245" t="s">
        <v>517</v>
      </c>
      <c r="C181" s="651"/>
    </row>
    <row r="182" spans="1:3">
      <c r="A182" s="254" t="s">
        <v>723</v>
      </c>
      <c r="B182" s="245" t="s">
        <v>518</v>
      </c>
      <c r="C182" s="651"/>
    </row>
    <row r="183" spans="1:3">
      <c r="A183" s="254" t="s">
        <v>724</v>
      </c>
      <c r="B183" s="245" t="s">
        <v>519</v>
      </c>
      <c r="C183" s="651"/>
    </row>
    <row r="184" spans="1:3">
      <c r="A184" s="254" t="s">
        <v>725</v>
      </c>
      <c r="B184" s="245" t="s">
        <v>520</v>
      </c>
      <c r="C184" s="651"/>
    </row>
    <row r="185" spans="1:3">
      <c r="A185" s="254" t="s">
        <v>726</v>
      </c>
      <c r="B185" s="245" t="s">
        <v>521</v>
      </c>
      <c r="C185" s="651"/>
    </row>
    <row r="186" spans="1:3">
      <c r="A186" s="254" t="s">
        <v>727</v>
      </c>
      <c r="B186" s="245" t="s">
        <v>522</v>
      </c>
      <c r="C186" s="651"/>
    </row>
    <row r="187" spans="1:3">
      <c r="A187" s="254">
        <v>38.299999999999997</v>
      </c>
      <c r="B187" s="241" t="s">
        <v>123</v>
      </c>
      <c r="C187" s="262" t="s">
        <v>523</v>
      </c>
    </row>
    <row r="188" spans="1:3">
      <c r="A188" s="254" t="s">
        <v>728</v>
      </c>
      <c r="B188" s="245" t="s">
        <v>524</v>
      </c>
      <c r="C188" s="651" t="s">
        <v>525</v>
      </c>
    </row>
    <row r="189" spans="1:3">
      <c r="A189" s="254" t="s">
        <v>729</v>
      </c>
      <c r="B189" s="245" t="s">
        <v>526</v>
      </c>
      <c r="C189" s="651"/>
    </row>
    <row r="190" spans="1:3">
      <c r="A190" s="254" t="s">
        <v>730</v>
      </c>
      <c r="B190" s="245" t="s">
        <v>527</v>
      </c>
      <c r="C190" s="651"/>
    </row>
    <row r="191" spans="1:3">
      <c r="A191" s="254" t="s">
        <v>731</v>
      </c>
      <c r="B191" s="245" t="s">
        <v>528</v>
      </c>
      <c r="C191" s="651"/>
    </row>
    <row r="192" spans="1:3">
      <c r="A192" s="254" t="s">
        <v>732</v>
      </c>
      <c r="B192" s="245" t="s">
        <v>529</v>
      </c>
      <c r="C192" s="651"/>
    </row>
    <row r="193" spans="1:3">
      <c r="A193" s="254" t="s">
        <v>733</v>
      </c>
      <c r="B193" s="245" t="s">
        <v>530</v>
      </c>
      <c r="C193" s="651"/>
    </row>
    <row r="194" spans="1:3">
      <c r="A194" s="254">
        <v>38.4</v>
      </c>
      <c r="B194" s="241" t="s">
        <v>499</v>
      </c>
      <c r="C194" s="244" t="s">
        <v>500</v>
      </c>
    </row>
    <row r="195" spans="1:3" s="239" customFormat="1">
      <c r="A195" s="254" t="s">
        <v>734</v>
      </c>
      <c r="B195" s="245" t="s">
        <v>524</v>
      </c>
      <c r="C195" s="651" t="s">
        <v>531</v>
      </c>
    </row>
    <row r="196" spans="1:3">
      <c r="A196" s="254" t="s">
        <v>735</v>
      </c>
      <c r="B196" s="245" t="s">
        <v>526</v>
      </c>
      <c r="C196" s="651"/>
    </row>
    <row r="197" spans="1:3">
      <c r="A197" s="254" t="s">
        <v>736</v>
      </c>
      <c r="B197" s="245" t="s">
        <v>527</v>
      </c>
      <c r="C197" s="651"/>
    </row>
    <row r="198" spans="1:3">
      <c r="A198" s="254" t="s">
        <v>737</v>
      </c>
      <c r="B198" s="245" t="s">
        <v>528</v>
      </c>
      <c r="C198" s="651"/>
    </row>
    <row r="199" spans="1:3" ht="12" thickBot="1">
      <c r="A199" s="255" t="s">
        <v>738</v>
      </c>
      <c r="B199" s="245" t="s">
        <v>532</v>
      </c>
      <c r="C199" s="651"/>
    </row>
    <row r="200" spans="1:3" ht="12" thickBot="1">
      <c r="A200" s="641" t="s">
        <v>687</v>
      </c>
      <c r="B200" s="642"/>
      <c r="C200" s="643"/>
    </row>
    <row r="201" spans="1:3" ht="12.75" thickTop="1" thickBot="1">
      <c r="A201" s="603" t="s">
        <v>533</v>
      </c>
      <c r="B201" s="603"/>
      <c r="C201" s="603"/>
    </row>
    <row r="202" spans="1:3">
      <c r="A202" s="246">
        <v>11.1</v>
      </c>
      <c r="B202" s="247" t="s">
        <v>534</v>
      </c>
      <c r="C202" s="242" t="s">
        <v>535</v>
      </c>
    </row>
    <row r="203" spans="1:3">
      <c r="A203" s="246">
        <v>11.2</v>
      </c>
      <c r="B203" s="247" t="s">
        <v>536</v>
      </c>
      <c r="C203" s="242" t="s">
        <v>537</v>
      </c>
    </row>
    <row r="204" spans="1:3" ht="22.5">
      <c r="A204" s="246">
        <v>11.3</v>
      </c>
      <c r="B204" s="247" t="s">
        <v>538</v>
      </c>
      <c r="C204" s="242" t="s">
        <v>539</v>
      </c>
    </row>
    <row r="205" spans="1:3" ht="22.5">
      <c r="A205" s="246">
        <v>11.4</v>
      </c>
      <c r="B205" s="247" t="s">
        <v>540</v>
      </c>
      <c r="C205" s="242" t="s">
        <v>541</v>
      </c>
    </row>
    <row r="206" spans="1:3" ht="22.5">
      <c r="A206" s="246">
        <v>11.5</v>
      </c>
      <c r="B206" s="247" t="s">
        <v>542</v>
      </c>
      <c r="C206" s="242" t="s">
        <v>543</v>
      </c>
    </row>
    <row r="207" spans="1:3">
      <c r="A207" s="246">
        <v>11.6</v>
      </c>
      <c r="B207" s="247" t="s">
        <v>544</v>
      </c>
      <c r="C207" s="242" t="s">
        <v>545</v>
      </c>
    </row>
    <row r="208" spans="1:3" ht="22.5">
      <c r="A208" s="246">
        <v>11.7</v>
      </c>
      <c r="B208" s="247" t="s">
        <v>706</v>
      </c>
      <c r="C208" s="242" t="s">
        <v>707</v>
      </c>
    </row>
    <row r="209" spans="1:3" ht="22.5">
      <c r="A209" s="246">
        <v>11.8</v>
      </c>
      <c r="B209" s="247" t="s">
        <v>708</v>
      </c>
      <c r="C209" s="242" t="s">
        <v>709</v>
      </c>
    </row>
    <row r="210" spans="1:3">
      <c r="A210" s="246">
        <v>11.9</v>
      </c>
      <c r="B210" s="242" t="s">
        <v>546</v>
      </c>
      <c r="C210" s="242" t="s">
        <v>547</v>
      </c>
    </row>
    <row r="211" spans="1:3">
      <c r="A211" s="246">
        <v>11.1</v>
      </c>
      <c r="B211" s="242" t="s">
        <v>548</v>
      </c>
      <c r="C211" s="242" t="s">
        <v>549</v>
      </c>
    </row>
    <row r="212" spans="1:3">
      <c r="A212" s="246">
        <v>11.11</v>
      </c>
      <c r="B212" s="244" t="s">
        <v>550</v>
      </c>
      <c r="C212" s="242" t="s">
        <v>551</v>
      </c>
    </row>
    <row r="213" spans="1:3">
      <c r="A213" s="246">
        <v>11.12</v>
      </c>
      <c r="B213" s="247" t="s">
        <v>552</v>
      </c>
      <c r="C213" s="242" t="s">
        <v>553</v>
      </c>
    </row>
    <row r="214" spans="1:3">
      <c r="A214" s="246">
        <v>11.13</v>
      </c>
      <c r="B214" s="247" t="s">
        <v>554</v>
      </c>
      <c r="C214" s="262" t="s">
        <v>555</v>
      </c>
    </row>
    <row r="215" spans="1:3" ht="22.5">
      <c r="A215" s="246">
        <v>11.14</v>
      </c>
      <c r="B215" s="247" t="s">
        <v>746</v>
      </c>
      <c r="C215" s="262" t="s">
        <v>747</v>
      </c>
    </row>
    <row r="216" spans="1:3">
      <c r="A216" s="246">
        <v>11.15</v>
      </c>
      <c r="B216" s="247" t="s">
        <v>556</v>
      </c>
      <c r="C216" s="262" t="s">
        <v>557</v>
      </c>
    </row>
    <row r="217" spans="1:3">
      <c r="A217" s="246">
        <v>11.16</v>
      </c>
      <c r="B217" s="247" t="s">
        <v>558</v>
      </c>
      <c r="C217" s="262" t="s">
        <v>559</v>
      </c>
    </row>
    <row r="218" spans="1:3">
      <c r="A218" s="246">
        <v>11.17</v>
      </c>
      <c r="B218" s="247" t="s">
        <v>560</v>
      </c>
      <c r="C218" s="262" t="s">
        <v>561</v>
      </c>
    </row>
    <row r="219" spans="1:3">
      <c r="A219" s="246">
        <v>11.18</v>
      </c>
      <c r="B219" s="247" t="s">
        <v>562</v>
      </c>
      <c r="C219" s="262" t="s">
        <v>563</v>
      </c>
    </row>
    <row r="220" spans="1:3" ht="22.5">
      <c r="A220" s="246">
        <v>11.19</v>
      </c>
      <c r="B220" s="247" t="s">
        <v>564</v>
      </c>
      <c r="C220" s="262" t="s">
        <v>668</v>
      </c>
    </row>
    <row r="221" spans="1:3" ht="22.5">
      <c r="A221" s="246">
        <v>11.2</v>
      </c>
      <c r="B221" s="247" t="s">
        <v>565</v>
      </c>
      <c r="C221" s="262" t="s">
        <v>669</v>
      </c>
    </row>
    <row r="222" spans="1:3" s="239" customFormat="1">
      <c r="A222" s="246">
        <v>11.21</v>
      </c>
      <c r="B222" s="247" t="s">
        <v>566</v>
      </c>
      <c r="C222" s="262" t="s">
        <v>567</v>
      </c>
    </row>
    <row r="223" spans="1:3">
      <c r="A223" s="246">
        <v>11.22</v>
      </c>
      <c r="B223" s="247" t="s">
        <v>568</v>
      </c>
      <c r="C223" s="262" t="s">
        <v>569</v>
      </c>
    </row>
    <row r="224" spans="1:3">
      <c r="A224" s="246">
        <v>11.23</v>
      </c>
      <c r="B224" s="247" t="s">
        <v>570</v>
      </c>
      <c r="C224" s="262" t="s">
        <v>571</v>
      </c>
    </row>
    <row r="225" spans="1:3">
      <c r="A225" s="246">
        <v>11.24</v>
      </c>
      <c r="B225" s="247" t="s">
        <v>572</v>
      </c>
      <c r="C225" s="262" t="s">
        <v>573</v>
      </c>
    </row>
    <row r="226" spans="1:3">
      <c r="A226" s="246">
        <v>11.25</v>
      </c>
      <c r="B226" s="264" t="s">
        <v>574</v>
      </c>
      <c r="C226" s="265" t="s">
        <v>575</v>
      </c>
    </row>
    <row r="227" spans="1:3" ht="12" thickBot="1">
      <c r="A227" s="657" t="s">
        <v>688</v>
      </c>
      <c r="B227" s="658"/>
      <c r="C227" s="659"/>
    </row>
    <row r="228" spans="1:3" ht="12.75" thickTop="1" thickBot="1">
      <c r="A228" s="603" t="s">
        <v>533</v>
      </c>
      <c r="B228" s="603"/>
      <c r="C228" s="603"/>
    </row>
    <row r="229" spans="1:3">
      <c r="A229" s="240" t="s">
        <v>576</v>
      </c>
      <c r="B229" s="248" t="s">
        <v>577</v>
      </c>
      <c r="C229" s="660" t="s">
        <v>578</v>
      </c>
    </row>
    <row r="230" spans="1:3">
      <c r="A230" s="238" t="s">
        <v>579</v>
      </c>
      <c r="B230" s="244" t="s">
        <v>580</v>
      </c>
      <c r="C230" s="651"/>
    </row>
    <row r="231" spans="1:3">
      <c r="A231" s="238" t="s">
        <v>581</v>
      </c>
      <c r="B231" s="244" t="s">
        <v>582</v>
      </c>
      <c r="C231" s="651"/>
    </row>
    <row r="232" spans="1:3">
      <c r="A232" s="238" t="s">
        <v>583</v>
      </c>
      <c r="B232" s="244" t="s">
        <v>584</v>
      </c>
      <c r="C232" s="651"/>
    </row>
    <row r="233" spans="1:3">
      <c r="A233" s="238" t="s">
        <v>585</v>
      </c>
      <c r="B233" s="244" t="s">
        <v>586</v>
      </c>
      <c r="C233" s="651"/>
    </row>
    <row r="234" spans="1:3">
      <c r="A234" s="238" t="s">
        <v>587</v>
      </c>
      <c r="B234" s="244" t="s">
        <v>588</v>
      </c>
      <c r="C234" s="262" t="s">
        <v>589</v>
      </c>
    </row>
    <row r="235" spans="1:3" ht="22.5">
      <c r="A235" s="238" t="s">
        <v>590</v>
      </c>
      <c r="B235" s="244" t="s">
        <v>591</v>
      </c>
      <c r="C235" s="262" t="s">
        <v>592</v>
      </c>
    </row>
    <row r="236" spans="1:3">
      <c r="A236" s="238" t="s">
        <v>593</v>
      </c>
      <c r="B236" s="244" t="s">
        <v>594</v>
      </c>
      <c r="C236" s="262" t="s">
        <v>595</v>
      </c>
    </row>
    <row r="237" spans="1:3">
      <c r="A237" s="238" t="s">
        <v>596</v>
      </c>
      <c r="B237" s="244" t="s">
        <v>597</v>
      </c>
      <c r="C237" s="651" t="s">
        <v>598</v>
      </c>
    </row>
    <row r="238" spans="1:3">
      <c r="A238" s="238" t="s">
        <v>599</v>
      </c>
      <c r="B238" s="244" t="s">
        <v>600</v>
      </c>
      <c r="C238" s="651"/>
    </row>
    <row r="239" spans="1:3">
      <c r="A239" s="238" t="s">
        <v>601</v>
      </c>
      <c r="B239" s="244" t="s">
        <v>602</v>
      </c>
      <c r="C239" s="651"/>
    </row>
    <row r="240" spans="1:3">
      <c r="A240" s="238" t="s">
        <v>603</v>
      </c>
      <c r="B240" s="244" t="s">
        <v>604</v>
      </c>
      <c r="C240" s="651" t="s">
        <v>578</v>
      </c>
    </row>
    <row r="241" spans="1:3">
      <c r="A241" s="238" t="s">
        <v>605</v>
      </c>
      <c r="B241" s="244" t="s">
        <v>606</v>
      </c>
      <c r="C241" s="651"/>
    </row>
    <row r="242" spans="1:3">
      <c r="A242" s="238" t="s">
        <v>607</v>
      </c>
      <c r="B242" s="244" t="s">
        <v>608</v>
      </c>
      <c r="C242" s="651"/>
    </row>
    <row r="243" spans="1:3" s="239" customFormat="1">
      <c r="A243" s="238" t="s">
        <v>609</v>
      </c>
      <c r="B243" s="244" t="s">
        <v>610</v>
      </c>
      <c r="C243" s="651"/>
    </row>
    <row r="244" spans="1:3">
      <c r="A244" s="238" t="s">
        <v>611</v>
      </c>
      <c r="B244" s="244" t="s">
        <v>612</v>
      </c>
      <c r="C244" s="651"/>
    </row>
    <row r="245" spans="1:3">
      <c r="A245" s="238" t="s">
        <v>613</v>
      </c>
      <c r="B245" s="244" t="s">
        <v>614</v>
      </c>
      <c r="C245" s="651"/>
    </row>
    <row r="246" spans="1:3">
      <c r="A246" s="238" t="s">
        <v>615</v>
      </c>
      <c r="B246" s="244" t="s">
        <v>616</v>
      </c>
      <c r="C246" s="651"/>
    </row>
    <row r="247" spans="1:3">
      <c r="A247" s="238" t="s">
        <v>617</v>
      </c>
      <c r="B247" s="244" t="s">
        <v>618</v>
      </c>
      <c r="C247" s="651"/>
    </row>
    <row r="248" spans="1:3" s="239" customFormat="1" ht="12" thickBot="1">
      <c r="A248" s="641" t="s">
        <v>689</v>
      </c>
      <c r="B248" s="642"/>
      <c r="C248" s="643"/>
    </row>
    <row r="249" spans="1:3" ht="12.75" thickTop="1" thickBot="1">
      <c r="A249" s="646" t="s">
        <v>619</v>
      </c>
      <c r="B249" s="646"/>
      <c r="C249" s="646"/>
    </row>
    <row r="250" spans="1:3">
      <c r="A250" s="238">
        <v>13.1</v>
      </c>
      <c r="B250" s="647" t="s">
        <v>620</v>
      </c>
      <c r="C250" s="648"/>
    </row>
    <row r="251" spans="1:3" ht="33.75">
      <c r="A251" s="238" t="s">
        <v>621</v>
      </c>
      <c r="B251" s="247" t="s">
        <v>622</v>
      </c>
      <c r="C251" s="242" t="s">
        <v>623</v>
      </c>
    </row>
    <row r="252" spans="1:3" ht="101.25">
      <c r="A252" s="238" t="s">
        <v>624</v>
      </c>
      <c r="B252" s="247" t="s">
        <v>625</v>
      </c>
      <c r="C252" s="242" t="s">
        <v>626</v>
      </c>
    </row>
    <row r="253" spans="1:3" ht="12" thickBot="1">
      <c r="A253" s="641" t="s">
        <v>690</v>
      </c>
      <c r="B253" s="642"/>
      <c r="C253" s="643"/>
    </row>
    <row r="254" spans="1:3" ht="12.75" thickTop="1" thickBot="1">
      <c r="A254" s="646" t="s">
        <v>619</v>
      </c>
      <c r="B254" s="646"/>
      <c r="C254" s="646"/>
    </row>
    <row r="255" spans="1:3">
      <c r="A255" s="238">
        <v>14.1</v>
      </c>
      <c r="B255" s="647" t="s">
        <v>627</v>
      </c>
      <c r="C255" s="648"/>
    </row>
    <row r="256" spans="1:3" ht="22.5">
      <c r="A256" s="238" t="s">
        <v>628</v>
      </c>
      <c r="B256" s="247" t="s">
        <v>629</v>
      </c>
      <c r="C256" s="242" t="s">
        <v>630</v>
      </c>
    </row>
    <row r="257" spans="1:3" ht="45">
      <c r="A257" s="238" t="s">
        <v>631</v>
      </c>
      <c r="B257" s="247" t="s">
        <v>632</v>
      </c>
      <c r="C257" s="242" t="s">
        <v>633</v>
      </c>
    </row>
    <row r="258" spans="1:3" ht="12" customHeight="1">
      <c r="A258" s="238" t="s">
        <v>634</v>
      </c>
      <c r="B258" s="247" t="s">
        <v>635</v>
      </c>
      <c r="C258" s="242" t="s">
        <v>636</v>
      </c>
    </row>
    <row r="259" spans="1:3" ht="33.75">
      <c r="A259" s="238" t="s">
        <v>637</v>
      </c>
      <c r="B259" s="247" t="s">
        <v>638</v>
      </c>
      <c r="C259" s="242" t="s">
        <v>639</v>
      </c>
    </row>
    <row r="260" spans="1:3" ht="11.25" customHeight="1">
      <c r="A260" s="238" t="s">
        <v>640</v>
      </c>
      <c r="B260" s="247" t="s">
        <v>641</v>
      </c>
      <c r="C260" s="242" t="s">
        <v>642</v>
      </c>
    </row>
    <row r="261" spans="1:3" ht="56.25">
      <c r="A261" s="238" t="s">
        <v>643</v>
      </c>
      <c r="B261" s="247" t="s">
        <v>644</v>
      </c>
      <c r="C261" s="242" t="s">
        <v>645</v>
      </c>
    </row>
    <row r="262" spans="1:3">
      <c r="A262" s="233"/>
      <c r="B262" s="233"/>
      <c r="C262" s="233"/>
    </row>
    <row r="263" spans="1:3">
      <c r="A263" s="233"/>
      <c r="B263" s="233"/>
      <c r="C263" s="233"/>
    </row>
    <row r="264" spans="1:3">
      <c r="A264" s="233"/>
      <c r="B264" s="233"/>
      <c r="C264" s="233"/>
    </row>
    <row r="265" spans="1:3">
      <c r="A265" s="233"/>
      <c r="B265" s="233"/>
      <c r="C265" s="233"/>
    </row>
    <row r="266" spans="1:3">
      <c r="A266" s="233"/>
      <c r="B266" s="233"/>
      <c r="C266" s="233"/>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1"/>
  <sheetViews>
    <sheetView showGridLines="0" tabSelected="1" zoomScale="80" zoomScaleNormal="80" workbookViewId="0">
      <pane xSplit="1" ySplit="5" topLeftCell="B6" activePane="bottomRight" state="frozen"/>
      <selection pane="topRight" activeCell="B1" sqref="B1"/>
      <selection pane="bottomLeft" activeCell="A6" sqref="A6"/>
      <selection pane="bottomRight" activeCell="O26" sqref="O26"/>
    </sheetView>
  </sheetViews>
  <sheetFormatPr defaultRowHeight="15.75"/>
  <cols>
    <col min="1" max="1" width="9.5703125" style="20" bestFit="1" customWidth="1"/>
    <col min="2" max="2" width="108.5703125" style="17" customWidth="1"/>
    <col min="3" max="3" width="12.7109375" style="17" customWidth="1"/>
    <col min="4" max="7" width="12.7109375" style="2" customWidth="1"/>
    <col min="8" max="13" width="6.7109375" customWidth="1"/>
  </cols>
  <sheetData>
    <row r="1" spans="1:8">
      <c r="A1" s="18" t="s">
        <v>226</v>
      </c>
      <c r="B1" s="380" t="str">
        <f>Info!C2</f>
        <v>ფინკა ბანკი საქართველო სს</v>
      </c>
    </row>
    <row r="2" spans="1:8">
      <c r="A2" s="18" t="s">
        <v>227</v>
      </c>
      <c r="B2" s="381">
        <v>43555</v>
      </c>
      <c r="C2" s="30"/>
      <c r="D2" s="19"/>
      <c r="E2" s="19"/>
      <c r="F2" s="19"/>
      <c r="G2" s="19"/>
      <c r="H2" s="1"/>
    </row>
    <row r="3" spans="1:8">
      <c r="A3" s="18"/>
      <c r="C3" s="30"/>
      <c r="D3" s="19"/>
      <c r="E3" s="19"/>
      <c r="F3" s="19"/>
      <c r="G3" s="19"/>
      <c r="H3" s="1"/>
    </row>
    <row r="4" spans="1:8" ht="16.5" thickBot="1">
      <c r="A4" s="77" t="s">
        <v>648</v>
      </c>
      <c r="B4" s="215" t="s">
        <v>261</v>
      </c>
      <c r="C4" s="216"/>
      <c r="D4" s="217"/>
      <c r="E4" s="217"/>
      <c r="F4" s="217"/>
      <c r="G4" s="217"/>
      <c r="H4" s="1"/>
    </row>
    <row r="5" spans="1:8" ht="15">
      <c r="A5" s="295" t="s">
        <v>27</v>
      </c>
      <c r="B5" s="296"/>
      <c r="C5" s="382">
        <v>43555</v>
      </c>
      <c r="D5" s="382">
        <v>43465</v>
      </c>
      <c r="E5" s="382">
        <v>43373</v>
      </c>
      <c r="F5" s="382">
        <v>43281</v>
      </c>
      <c r="G5" s="383">
        <v>43190</v>
      </c>
    </row>
    <row r="6" spans="1:8" ht="15">
      <c r="A6" s="128"/>
      <c r="B6" s="33" t="s">
        <v>223</v>
      </c>
      <c r="C6" s="297"/>
      <c r="D6" s="297"/>
      <c r="E6" s="297"/>
      <c r="F6" s="297"/>
      <c r="G6" s="298"/>
    </row>
    <row r="7" spans="1:8" ht="15">
      <c r="A7" s="128"/>
      <c r="B7" s="34" t="s">
        <v>228</v>
      </c>
      <c r="C7" s="297"/>
      <c r="D7" s="297"/>
      <c r="E7" s="297"/>
      <c r="F7" s="297"/>
      <c r="G7" s="298"/>
    </row>
    <row r="8" spans="1:8" ht="15">
      <c r="A8" s="129">
        <v>1</v>
      </c>
      <c r="B8" s="263" t="s">
        <v>24</v>
      </c>
      <c r="C8" s="384">
        <v>37930260.170000002</v>
      </c>
      <c r="D8" s="385">
        <v>39190627.899999999</v>
      </c>
      <c r="E8" s="385">
        <v>41668939.130000003</v>
      </c>
      <c r="F8" s="385">
        <v>41237419.509999998</v>
      </c>
      <c r="G8" s="386">
        <v>34936229.299999997</v>
      </c>
    </row>
    <row r="9" spans="1:8" ht="15">
      <c r="A9" s="129">
        <v>2</v>
      </c>
      <c r="B9" s="263" t="s">
        <v>125</v>
      </c>
      <c r="C9" s="384">
        <v>37930260.170000002</v>
      </c>
      <c r="D9" s="385">
        <v>39190627.899999999</v>
      </c>
      <c r="E9" s="385">
        <v>41668939.130000003</v>
      </c>
      <c r="F9" s="385">
        <v>41237419.509999998</v>
      </c>
      <c r="G9" s="386">
        <v>34936229.299999997</v>
      </c>
    </row>
    <row r="10" spans="1:8" ht="15">
      <c r="A10" s="129">
        <v>3</v>
      </c>
      <c r="B10" s="263" t="s">
        <v>89</v>
      </c>
      <c r="C10" s="384">
        <v>53861016.575271241</v>
      </c>
      <c r="D10" s="385">
        <v>55076155.740450688</v>
      </c>
      <c r="E10" s="385">
        <v>50752665.363773502</v>
      </c>
      <c r="F10" s="385">
        <v>50019083.437560417</v>
      </c>
      <c r="G10" s="386">
        <v>42743570.912944682</v>
      </c>
    </row>
    <row r="11" spans="1:8" ht="15">
      <c r="A11" s="128"/>
      <c r="B11" s="33" t="s">
        <v>224</v>
      </c>
      <c r="C11" s="297"/>
      <c r="D11" s="297"/>
      <c r="E11" s="297"/>
      <c r="F11" s="297"/>
      <c r="G11" s="298"/>
    </row>
    <row r="12" spans="1:8" ht="15" customHeight="1">
      <c r="A12" s="129">
        <v>4</v>
      </c>
      <c r="B12" s="263" t="s">
        <v>670</v>
      </c>
      <c r="C12" s="387">
        <v>266781859.71761203</v>
      </c>
      <c r="D12" s="385">
        <v>266788410.08029255</v>
      </c>
      <c r="E12" s="385">
        <v>270073762.48031747</v>
      </c>
      <c r="F12" s="385">
        <v>278816788.25570059</v>
      </c>
      <c r="G12" s="386">
        <v>266201723.41401586</v>
      </c>
    </row>
    <row r="13" spans="1:8" ht="15">
      <c r="A13" s="128"/>
      <c r="B13" s="33" t="s">
        <v>126</v>
      </c>
      <c r="C13" s="297"/>
      <c r="D13" s="297"/>
      <c r="E13" s="297"/>
      <c r="F13" s="297"/>
      <c r="G13" s="298"/>
    </row>
    <row r="14" spans="1:8" s="3" customFormat="1" ht="15">
      <c r="A14" s="129"/>
      <c r="B14" s="34" t="s">
        <v>833</v>
      </c>
      <c r="C14" s="388"/>
      <c r="D14" s="385"/>
      <c r="E14" s="385"/>
      <c r="F14" s="385"/>
      <c r="G14" s="386"/>
    </row>
    <row r="15" spans="1:8" ht="15">
      <c r="A15" s="127">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&gt;=8.04755813962735%</v>
      </c>
      <c r="C15" s="389">
        <v>0.14217705885306106</v>
      </c>
      <c r="D15" s="390">
        <v>0.14689779023086197</v>
      </c>
      <c r="E15" s="390">
        <v>0.15428725377585231</v>
      </c>
      <c r="F15" s="390">
        <v>0.14790149390926022</v>
      </c>
      <c r="G15" s="391">
        <v>0.1312396811408493</v>
      </c>
    </row>
    <row r="16" spans="1:8" ht="15" customHeight="1">
      <c r="A16" s="127">
        <v>6</v>
      </c>
      <c r="B16" s="32" t="str">
        <f>"პირველადი კაპიტალის კოეფიციენტი &gt;="&amp;'9.1. Capital Requirements'!$C$20*100&amp;"%"</f>
        <v>პირველადი კაპიტალის კოეფიციენტი &gt;=9.89797965128663%</v>
      </c>
      <c r="C16" s="389">
        <v>0.14217705885306106</v>
      </c>
      <c r="D16" s="390">
        <v>0.14689779023086197</v>
      </c>
      <c r="E16" s="390">
        <v>0.15428725377585231</v>
      </c>
      <c r="F16" s="390">
        <v>0.14790149390926022</v>
      </c>
      <c r="G16" s="391">
        <v>0.1312396811408493</v>
      </c>
    </row>
    <row r="17" spans="1:7" ht="15">
      <c r="A17" s="127">
        <v>7</v>
      </c>
      <c r="B17" s="32" t="str">
        <f>"საზედამხედველო კაპიტალის კოეფიციენტი &gt;="&amp;'9.1. Capital Requirements'!$C$21*100&amp;"%"</f>
        <v>საზედამხედველო კაპიტალის კოეფიციენტი &gt;=16.4706395350488%</v>
      </c>
      <c r="C17" s="389">
        <v>0.20189160024704453</v>
      </c>
      <c r="D17" s="390">
        <v>0.20644133575320978</v>
      </c>
      <c r="E17" s="390">
        <v>0.18792149558575602</v>
      </c>
      <c r="F17" s="390">
        <v>0.17939767454637032</v>
      </c>
      <c r="G17" s="391">
        <v>0.16056834781068205</v>
      </c>
    </row>
    <row r="18" spans="1:7" ht="15">
      <c r="A18" s="128"/>
      <c r="B18" s="33" t="s">
        <v>6</v>
      </c>
      <c r="C18" s="392"/>
      <c r="D18" s="392"/>
      <c r="E18" s="392"/>
      <c r="F18" s="392"/>
      <c r="G18" s="393"/>
    </row>
    <row r="19" spans="1:7" ht="15" customHeight="1">
      <c r="A19" s="130">
        <v>8</v>
      </c>
      <c r="B19" s="35" t="s">
        <v>7</v>
      </c>
      <c r="C19" s="394">
        <v>0.18085170517380703</v>
      </c>
      <c r="D19" s="395">
        <v>0.19583231591315581</v>
      </c>
      <c r="E19" s="395">
        <v>0.19654150384732805</v>
      </c>
      <c r="F19" s="395">
        <v>0.19510520649122132</v>
      </c>
      <c r="G19" s="396">
        <v>0.19394997056809868</v>
      </c>
    </row>
    <row r="20" spans="1:7" ht="15">
      <c r="A20" s="130">
        <v>9</v>
      </c>
      <c r="B20" s="35" t="s">
        <v>8</v>
      </c>
      <c r="C20" s="394">
        <v>8.3053746492310995E-2</v>
      </c>
      <c r="D20" s="395">
        <v>7.5904234601299123E-2</v>
      </c>
      <c r="E20" s="395">
        <v>7.4391781552665417E-2</v>
      </c>
      <c r="F20" s="395">
        <v>7.2484372114360887E-2</v>
      </c>
      <c r="G20" s="396">
        <v>7.0282809828850892E-2</v>
      </c>
    </row>
    <row r="21" spans="1:7" ht="15">
      <c r="A21" s="130">
        <v>10</v>
      </c>
      <c r="B21" s="35" t="s">
        <v>9</v>
      </c>
      <c r="C21" s="394">
        <v>2.6732035183117599E-2</v>
      </c>
      <c r="D21" s="395">
        <v>3.8658389326858819E-2</v>
      </c>
      <c r="E21" s="395">
        <v>3.7583562035414693E-2</v>
      </c>
      <c r="F21" s="395">
        <v>3.821923575240934E-2</v>
      </c>
      <c r="G21" s="396">
        <v>4.0057285311354454E-2</v>
      </c>
    </row>
    <row r="22" spans="1:7" ht="15">
      <c r="A22" s="130">
        <v>11</v>
      </c>
      <c r="B22" s="35" t="s">
        <v>262</v>
      </c>
      <c r="C22" s="394">
        <v>9.7797958681496044E-2</v>
      </c>
      <c r="D22" s="395">
        <v>0.11992808131185664</v>
      </c>
      <c r="E22" s="395">
        <v>0.12214972229466263</v>
      </c>
      <c r="F22" s="395">
        <v>0.1226208343768604</v>
      </c>
      <c r="G22" s="396">
        <v>0.12366716073924777</v>
      </c>
    </row>
    <row r="23" spans="1:7" ht="15">
      <c r="A23" s="130">
        <v>12</v>
      </c>
      <c r="B23" s="35" t="s">
        <v>10</v>
      </c>
      <c r="C23" s="394">
        <v>-2.0051458432475643E-2</v>
      </c>
      <c r="D23" s="395">
        <v>9.0445603566130153E-3</v>
      </c>
      <c r="E23" s="395">
        <v>7.7601483698461829E-3</v>
      </c>
      <c r="F23" s="395">
        <v>9.5475348098983531E-3</v>
      </c>
      <c r="G23" s="396">
        <v>8.4216094562788533E-3</v>
      </c>
    </row>
    <row r="24" spans="1:7" ht="15">
      <c r="A24" s="130">
        <v>13</v>
      </c>
      <c r="B24" s="35" t="s">
        <v>11</v>
      </c>
      <c r="C24" s="394">
        <v>-0.15434527754175256</v>
      </c>
      <c r="D24" s="395">
        <v>6.6347904813206918E-2</v>
      </c>
      <c r="E24" s="395">
        <v>5.7584123047463888E-2</v>
      </c>
      <c r="F24" s="395">
        <v>7.3344845017574989E-2</v>
      </c>
      <c r="G24" s="396">
        <v>6.6633969045214667E-2</v>
      </c>
    </row>
    <row r="25" spans="1:7" ht="15">
      <c r="A25" s="128"/>
      <c r="B25" s="33" t="s">
        <v>12</v>
      </c>
      <c r="C25" s="392"/>
      <c r="D25" s="392"/>
      <c r="E25" s="392"/>
      <c r="F25" s="392"/>
      <c r="G25" s="393"/>
    </row>
    <row r="26" spans="1:7" ht="15">
      <c r="A26" s="130">
        <v>14</v>
      </c>
      <c r="B26" s="35" t="s">
        <v>13</v>
      </c>
      <c r="C26" s="394">
        <v>5.8089494161451476E-2</v>
      </c>
      <c r="D26" s="395">
        <v>4.7497364249367423E-2</v>
      </c>
      <c r="E26" s="395">
        <v>4.006917964234985E-2</v>
      </c>
      <c r="F26" s="395">
        <v>3.5808515963642741E-2</v>
      </c>
      <c r="G26" s="396">
        <v>3.6252370377193914E-2</v>
      </c>
    </row>
    <row r="27" spans="1:7" ht="15" customHeight="1">
      <c r="A27" s="130">
        <v>15</v>
      </c>
      <c r="B27" s="35" t="s">
        <v>14</v>
      </c>
      <c r="C27" s="394">
        <v>4.8470231733739669E-2</v>
      </c>
      <c r="D27" s="395">
        <v>4.2618110502348316E-2</v>
      </c>
      <c r="E27" s="395">
        <v>4.0588009901709868E-2</v>
      </c>
      <c r="F27" s="395">
        <v>3.7242386271493372E-2</v>
      </c>
      <c r="G27" s="396">
        <v>3.8803559253782607E-2</v>
      </c>
    </row>
    <row r="28" spans="1:7" ht="15">
      <c r="A28" s="130">
        <v>16</v>
      </c>
      <c r="B28" s="35" t="s">
        <v>15</v>
      </c>
      <c r="C28" s="394">
        <v>7.7246236602299664E-2</v>
      </c>
      <c r="D28" s="395">
        <v>9.3869716308715767E-2</v>
      </c>
      <c r="E28" s="395">
        <v>0.11732697101636204</v>
      </c>
      <c r="F28" s="395">
        <v>0.12928572786638637</v>
      </c>
      <c r="G28" s="396">
        <v>0.16208366947178909</v>
      </c>
    </row>
    <row r="29" spans="1:7" ht="15" customHeight="1">
      <c r="A29" s="130">
        <v>17</v>
      </c>
      <c r="B29" s="35" t="s">
        <v>16</v>
      </c>
      <c r="C29" s="394">
        <v>0.15858875507037354</v>
      </c>
      <c r="D29" s="395">
        <v>0.17091987112927506</v>
      </c>
      <c r="E29" s="395">
        <v>0.18560357540444508</v>
      </c>
      <c r="F29" s="395">
        <v>0.19893944057912846</v>
      </c>
      <c r="G29" s="396">
        <v>0.22471531044096704</v>
      </c>
    </row>
    <row r="30" spans="1:7" ht="15">
      <c r="A30" s="130">
        <v>18</v>
      </c>
      <c r="B30" s="35" t="s">
        <v>17</v>
      </c>
      <c r="C30" s="394">
        <v>-1.0916121633436691E-2</v>
      </c>
      <c r="D30" s="395">
        <v>5.7261001893873665E-3</v>
      </c>
      <c r="E30" s="395">
        <v>2.0112047178746362E-2</v>
      </c>
      <c r="F30" s="395">
        <v>6.7157271151551179E-2</v>
      </c>
      <c r="G30" s="396">
        <v>1.2736924624926173E-2</v>
      </c>
    </row>
    <row r="31" spans="1:7" ht="15" customHeight="1">
      <c r="A31" s="128"/>
      <c r="B31" s="33" t="s">
        <v>18</v>
      </c>
      <c r="C31" s="392"/>
      <c r="D31" s="392"/>
      <c r="E31" s="392"/>
      <c r="F31" s="392"/>
      <c r="G31" s="393"/>
    </row>
    <row r="32" spans="1:7" ht="15" customHeight="1">
      <c r="A32" s="130">
        <v>19</v>
      </c>
      <c r="B32" s="35" t="s">
        <v>19</v>
      </c>
      <c r="C32" s="394">
        <v>0.27600731877638646</v>
      </c>
      <c r="D32" s="395">
        <v>0.23408846527645502</v>
      </c>
      <c r="E32" s="395">
        <v>0.23473284855801119</v>
      </c>
      <c r="F32" s="395">
        <v>0.16096057588875784</v>
      </c>
      <c r="G32" s="396">
        <v>0.13418743863487154</v>
      </c>
    </row>
    <row r="33" spans="1:7" ht="15" customHeight="1">
      <c r="A33" s="130">
        <v>20</v>
      </c>
      <c r="B33" s="35" t="s">
        <v>20</v>
      </c>
      <c r="C33" s="394">
        <v>0.25161676886346324</v>
      </c>
      <c r="D33" s="395">
        <v>0.2659438693520933</v>
      </c>
      <c r="E33" s="395">
        <v>0.30271338073702164</v>
      </c>
      <c r="F33" s="395">
        <v>0.31052000173522087</v>
      </c>
      <c r="G33" s="396">
        <v>0.37505180590807913</v>
      </c>
    </row>
    <row r="34" spans="1:7" ht="15" customHeight="1">
      <c r="A34" s="130">
        <v>21</v>
      </c>
      <c r="B34" s="272" t="s">
        <v>21</v>
      </c>
      <c r="C34" s="394">
        <v>9.1090057656833492E-2</v>
      </c>
      <c r="D34" s="395">
        <v>8.6476352295409384E-2</v>
      </c>
      <c r="E34" s="395">
        <v>7.877813931991598E-2</v>
      </c>
      <c r="F34" s="395">
        <v>7.2346985096633759E-2</v>
      </c>
      <c r="G34" s="396">
        <v>7.5224893482043892E-2</v>
      </c>
    </row>
    <row r="35" spans="1:7" ht="15" customHeight="1">
      <c r="A35" s="299"/>
      <c r="B35" s="33" t="s">
        <v>832</v>
      </c>
      <c r="C35" s="297"/>
      <c r="D35" s="297"/>
      <c r="E35" s="297"/>
      <c r="F35" s="297"/>
      <c r="G35" s="298"/>
    </row>
    <row r="36" spans="1:7" ht="15" customHeight="1">
      <c r="A36" s="130">
        <v>22</v>
      </c>
      <c r="B36" s="294" t="s">
        <v>816</v>
      </c>
      <c r="C36" s="397">
        <v>80913556.058466673</v>
      </c>
      <c r="D36" s="398">
        <v>68500084.217866674</v>
      </c>
      <c r="E36" s="398">
        <v>53452077.795366667</v>
      </c>
      <c r="F36" s="398">
        <v>46771416.965025008</v>
      </c>
      <c r="G36" s="399">
        <v>38943284.442725003</v>
      </c>
    </row>
    <row r="37" spans="1:7" ht="15">
      <c r="A37" s="130">
        <v>23</v>
      </c>
      <c r="B37" s="35" t="s">
        <v>817</v>
      </c>
      <c r="C37" s="397">
        <v>21163344.390396997</v>
      </c>
      <c r="D37" s="398">
        <v>18508590.977890171</v>
      </c>
      <c r="E37" s="398">
        <v>20985515.991662331</v>
      </c>
      <c r="F37" s="398">
        <v>28812806.214115329</v>
      </c>
      <c r="G37" s="399">
        <v>16516725.680910829</v>
      </c>
    </row>
    <row r="38" spans="1:7" thickBot="1">
      <c r="A38" s="131">
        <v>24</v>
      </c>
      <c r="B38" s="273" t="s">
        <v>815</v>
      </c>
      <c r="C38" s="400">
        <v>3.8232877831531069</v>
      </c>
      <c r="D38" s="401">
        <v>3.7009886003583361</v>
      </c>
      <c r="E38" s="401">
        <v>2.5470938058708441</v>
      </c>
      <c r="F38" s="401">
        <v>1.6232857229335682</v>
      </c>
      <c r="G38" s="402">
        <v>2.3578089988945945</v>
      </c>
    </row>
    <row r="39" spans="1:7">
      <c r="A39" s="21"/>
    </row>
    <row r="40" spans="1:7" ht="39.75">
      <c r="B40" s="293" t="s">
        <v>834</v>
      </c>
    </row>
    <row r="41" spans="1:7" ht="52.5">
      <c r="B41" s="343" t="s">
        <v>831</v>
      </c>
      <c r="D41" s="319"/>
      <c r="E41" s="319"/>
      <c r="F41" s="319"/>
      <c r="G41" s="31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3"/>
  <sheetViews>
    <sheetView showGridLines="0" zoomScale="80" zoomScaleNormal="80" workbookViewId="0">
      <pane xSplit="1" ySplit="5" topLeftCell="B6" activePane="bottomRight" state="frozen"/>
      <selection pane="topRight" activeCell="B1" sqref="B1"/>
      <selection pane="bottomLeft" activeCell="A5" sqref="A5"/>
      <selection pane="bottomRight" activeCell="C7" sqref="C7:H41"/>
    </sheetView>
  </sheetViews>
  <sheetFormatPr defaultRowHeight="15"/>
  <cols>
    <col min="1" max="1" width="10.85546875" style="2" customWidth="1"/>
    <col min="2" max="2" width="59.85546875" style="2" bestFit="1" customWidth="1"/>
    <col min="3" max="3" width="12.42578125" style="2" bestFit="1" customWidth="1"/>
    <col min="4" max="4" width="13.140625" style="2" bestFit="1" customWidth="1"/>
    <col min="5" max="6" width="12.42578125" style="2" bestFit="1" customWidth="1"/>
    <col min="7" max="7" width="13.140625" style="2" bestFit="1" customWidth="1"/>
    <col min="8" max="8" width="12.42578125" style="2" bestFit="1" customWidth="1"/>
  </cols>
  <sheetData>
    <row r="1" spans="1:8" ht="15.75">
      <c r="A1" s="18" t="s">
        <v>226</v>
      </c>
      <c r="B1" s="380" t="str">
        <f>Info!C2</f>
        <v>ფინკა ბანკი საქართველო სს</v>
      </c>
    </row>
    <row r="2" spans="1:8" ht="15.75">
      <c r="A2" s="18" t="s">
        <v>227</v>
      </c>
      <c r="B2" s="381">
        <f>'1. key ratios'!B2</f>
        <v>43555</v>
      </c>
    </row>
    <row r="3" spans="1:8" ht="15.75">
      <c r="A3" s="18"/>
    </row>
    <row r="4" spans="1:8" ht="16.5" thickBot="1">
      <c r="A4" s="36" t="s">
        <v>649</v>
      </c>
      <c r="B4" s="78" t="s">
        <v>282</v>
      </c>
      <c r="C4" s="36"/>
      <c r="D4" s="37"/>
      <c r="E4" s="37"/>
      <c r="F4" s="38"/>
      <c r="G4" s="38"/>
      <c r="H4" s="39" t="s">
        <v>130</v>
      </c>
    </row>
    <row r="5" spans="1:8" ht="15.75">
      <c r="A5" s="40"/>
      <c r="B5" s="41"/>
      <c r="C5" s="554" t="s">
        <v>232</v>
      </c>
      <c r="D5" s="555"/>
      <c r="E5" s="556"/>
      <c r="F5" s="554" t="s">
        <v>233</v>
      </c>
      <c r="G5" s="555"/>
      <c r="H5" s="557"/>
    </row>
    <row r="6" spans="1:8" ht="15.75">
      <c r="A6" s="42" t="s">
        <v>27</v>
      </c>
      <c r="B6" s="43" t="s">
        <v>190</v>
      </c>
      <c r="C6" s="44" t="s">
        <v>28</v>
      </c>
      <c r="D6" s="44" t="s">
        <v>131</v>
      </c>
      <c r="E6" s="44" t="s">
        <v>69</v>
      </c>
      <c r="F6" s="44" t="s">
        <v>28</v>
      </c>
      <c r="G6" s="44" t="s">
        <v>131</v>
      </c>
      <c r="H6" s="45" t="s">
        <v>69</v>
      </c>
    </row>
    <row r="7" spans="1:8" ht="15.75">
      <c r="A7" s="42">
        <v>1</v>
      </c>
      <c r="B7" s="46" t="s">
        <v>191</v>
      </c>
      <c r="C7" s="403">
        <v>6456920.3700000001</v>
      </c>
      <c r="D7" s="403">
        <v>6210812.4199999999</v>
      </c>
      <c r="E7" s="404">
        <v>12667732.789999999</v>
      </c>
      <c r="F7" s="405">
        <v>5082814.1900000004</v>
      </c>
      <c r="G7" s="406">
        <v>5642781.8200000003</v>
      </c>
      <c r="H7" s="407">
        <v>10725596.010000002</v>
      </c>
    </row>
    <row r="8" spans="1:8" ht="15.75">
      <c r="A8" s="42">
        <v>2</v>
      </c>
      <c r="B8" s="46" t="s">
        <v>192</v>
      </c>
      <c r="C8" s="403">
        <v>28229367.82</v>
      </c>
      <c r="D8" s="403">
        <v>13361987.49</v>
      </c>
      <c r="E8" s="404">
        <v>41591355.310000002</v>
      </c>
      <c r="F8" s="405">
        <v>6083495.04</v>
      </c>
      <c r="G8" s="406">
        <v>18443265.82</v>
      </c>
      <c r="H8" s="407">
        <v>24526760.859999999</v>
      </c>
    </row>
    <row r="9" spans="1:8" ht="15.75">
      <c r="A9" s="42">
        <v>3</v>
      </c>
      <c r="B9" s="46" t="s">
        <v>193</v>
      </c>
      <c r="C9" s="403">
        <v>368927.23</v>
      </c>
      <c r="D9" s="403">
        <v>14973756.4</v>
      </c>
      <c r="E9" s="404">
        <v>15342683.630000001</v>
      </c>
      <c r="F9" s="405">
        <v>119443.33000000002</v>
      </c>
      <c r="G9" s="406">
        <v>4784124.3400000008</v>
      </c>
      <c r="H9" s="407">
        <v>4903567.6700000009</v>
      </c>
    </row>
    <row r="10" spans="1:8" ht="15.75">
      <c r="A10" s="42">
        <v>4</v>
      </c>
      <c r="B10" s="46" t="s">
        <v>222</v>
      </c>
      <c r="C10" s="403">
        <v>0</v>
      </c>
      <c r="D10" s="403">
        <v>0</v>
      </c>
      <c r="E10" s="404">
        <v>0</v>
      </c>
      <c r="F10" s="405">
        <v>0</v>
      </c>
      <c r="G10" s="406">
        <v>0</v>
      </c>
      <c r="H10" s="407">
        <v>0</v>
      </c>
    </row>
    <row r="11" spans="1:8" ht="15.75">
      <c r="A11" s="42">
        <v>5</v>
      </c>
      <c r="B11" s="46" t="s">
        <v>194</v>
      </c>
      <c r="C11" s="403">
        <v>18345847.16</v>
      </c>
      <c r="D11" s="403">
        <v>0</v>
      </c>
      <c r="E11" s="404">
        <v>18345847.16</v>
      </c>
      <c r="F11" s="405">
        <v>13138904</v>
      </c>
      <c r="G11" s="406">
        <v>0</v>
      </c>
      <c r="H11" s="407">
        <v>13138904</v>
      </c>
    </row>
    <row r="12" spans="1:8" ht="15.75">
      <c r="A12" s="42">
        <v>6.1</v>
      </c>
      <c r="B12" s="47" t="s">
        <v>195</v>
      </c>
      <c r="C12" s="403">
        <v>205866558.41999835</v>
      </c>
      <c r="D12" s="403">
        <v>17233651.610000003</v>
      </c>
      <c r="E12" s="404">
        <v>223100210.02999836</v>
      </c>
      <c r="F12" s="405">
        <v>190320002.40999812</v>
      </c>
      <c r="G12" s="406">
        <v>36814850.410000041</v>
      </c>
      <c r="H12" s="407">
        <v>227134852.81999815</v>
      </c>
    </row>
    <row r="13" spans="1:8" ht="15.75">
      <c r="A13" s="42">
        <v>6.2</v>
      </c>
      <c r="B13" s="47" t="s">
        <v>196</v>
      </c>
      <c r="C13" s="403">
        <v>-9122315.1800000146</v>
      </c>
      <c r="D13" s="403">
        <v>-1691403.6999999981</v>
      </c>
      <c r="E13" s="404">
        <v>-10813718.880000012</v>
      </c>
      <c r="F13" s="405">
        <v>-6412107.3099999884</v>
      </c>
      <c r="G13" s="406">
        <v>-2401533.4100000011</v>
      </c>
      <c r="H13" s="407">
        <v>-8813640.7199999895</v>
      </c>
    </row>
    <row r="14" spans="1:8" ht="15.75">
      <c r="A14" s="42">
        <v>6</v>
      </c>
      <c r="B14" s="46" t="s">
        <v>197</v>
      </c>
      <c r="C14" s="404">
        <v>196744243.23999834</v>
      </c>
      <c r="D14" s="404">
        <v>15542247.910000006</v>
      </c>
      <c r="E14" s="404">
        <v>212286491.14999834</v>
      </c>
      <c r="F14" s="404">
        <v>183907895.09999812</v>
      </c>
      <c r="G14" s="404">
        <v>34413317.000000037</v>
      </c>
      <c r="H14" s="407">
        <v>218321212.09999815</v>
      </c>
    </row>
    <row r="15" spans="1:8" ht="15.75">
      <c r="A15" s="42">
        <v>7</v>
      </c>
      <c r="B15" s="46" t="s">
        <v>198</v>
      </c>
      <c r="C15" s="403">
        <v>4154358.1399999997</v>
      </c>
      <c r="D15" s="403">
        <v>143240.93000000002</v>
      </c>
      <c r="E15" s="404">
        <v>4297599.0699999994</v>
      </c>
      <c r="F15" s="405">
        <v>3592312.52</v>
      </c>
      <c r="G15" s="406">
        <v>329724.37</v>
      </c>
      <c r="H15" s="407">
        <v>3922036.89</v>
      </c>
    </row>
    <row r="16" spans="1:8" ht="15.75">
      <c r="A16" s="42">
        <v>8</v>
      </c>
      <c r="B16" s="46" t="s">
        <v>199</v>
      </c>
      <c r="C16" s="403">
        <v>138905</v>
      </c>
      <c r="D16" s="403" t="s">
        <v>938</v>
      </c>
      <c r="E16" s="404">
        <v>138905</v>
      </c>
      <c r="F16" s="405">
        <v>197376</v>
      </c>
      <c r="G16" s="406">
        <v>0</v>
      </c>
      <c r="H16" s="407">
        <v>197376</v>
      </c>
    </row>
    <row r="17" spans="1:8" ht="15.75">
      <c r="A17" s="42">
        <v>9</v>
      </c>
      <c r="B17" s="46" t="s">
        <v>200</v>
      </c>
      <c r="C17" s="403">
        <v>0</v>
      </c>
      <c r="D17" s="403">
        <v>0</v>
      </c>
      <c r="E17" s="404">
        <v>0</v>
      </c>
      <c r="F17" s="405">
        <v>0</v>
      </c>
      <c r="G17" s="406">
        <v>0</v>
      </c>
      <c r="H17" s="407">
        <v>0</v>
      </c>
    </row>
    <row r="18" spans="1:8" ht="15.75">
      <c r="A18" s="42">
        <v>10</v>
      </c>
      <c r="B18" s="46" t="s">
        <v>201</v>
      </c>
      <c r="C18" s="403">
        <v>12373911.529999999</v>
      </c>
      <c r="D18" s="403" t="s">
        <v>938</v>
      </c>
      <c r="E18" s="404">
        <v>12373911.529999999</v>
      </c>
      <c r="F18" s="405">
        <v>5738693.3999999966</v>
      </c>
      <c r="G18" s="406">
        <v>0</v>
      </c>
      <c r="H18" s="407">
        <v>5738693.3999999966</v>
      </c>
    </row>
    <row r="19" spans="1:8" ht="15.75">
      <c r="A19" s="42">
        <v>11</v>
      </c>
      <c r="B19" s="46" t="s">
        <v>202</v>
      </c>
      <c r="C19" s="403">
        <v>2639190.7399999998</v>
      </c>
      <c r="D19" s="403">
        <v>554066.1</v>
      </c>
      <c r="E19" s="404">
        <v>3193256.84</v>
      </c>
      <c r="F19" s="405">
        <v>2689889.9</v>
      </c>
      <c r="G19" s="406">
        <v>313170.64</v>
      </c>
      <c r="H19" s="407">
        <v>3003060.54</v>
      </c>
    </row>
    <row r="20" spans="1:8" ht="15.75">
      <c r="A20" s="42">
        <v>12</v>
      </c>
      <c r="B20" s="48" t="s">
        <v>203</v>
      </c>
      <c r="C20" s="404">
        <v>269451671.22999829</v>
      </c>
      <c r="D20" s="404">
        <v>50786111.250000007</v>
      </c>
      <c r="E20" s="404">
        <v>320237782.47999829</v>
      </c>
      <c r="F20" s="404">
        <v>220550823.47999814</v>
      </c>
      <c r="G20" s="404">
        <v>63926383.990000039</v>
      </c>
      <c r="H20" s="407">
        <v>284477207.46999818</v>
      </c>
    </row>
    <row r="21" spans="1:8" ht="15.75">
      <c r="A21" s="42"/>
      <c r="B21" s="43" t="s">
        <v>220</v>
      </c>
      <c r="C21" s="408"/>
      <c r="D21" s="408"/>
      <c r="E21" s="408"/>
      <c r="F21" s="409"/>
      <c r="G21" s="410"/>
      <c r="H21" s="411"/>
    </row>
    <row r="22" spans="1:8" ht="15.75">
      <c r="A22" s="42">
        <v>13</v>
      </c>
      <c r="B22" s="46" t="s">
        <v>204</v>
      </c>
      <c r="C22" s="403">
        <v>5000000</v>
      </c>
      <c r="D22" s="403">
        <v>0</v>
      </c>
      <c r="E22" s="404">
        <v>5000000</v>
      </c>
      <c r="F22" s="405">
        <v>5500000</v>
      </c>
      <c r="G22" s="406">
        <v>297620</v>
      </c>
      <c r="H22" s="407">
        <v>5797620</v>
      </c>
    </row>
    <row r="23" spans="1:8" ht="15.75">
      <c r="A23" s="42">
        <v>14</v>
      </c>
      <c r="B23" s="46" t="s">
        <v>205</v>
      </c>
      <c r="C23" s="403">
        <v>5572835.7599997045</v>
      </c>
      <c r="D23" s="403">
        <v>1819374.070000001</v>
      </c>
      <c r="E23" s="404">
        <v>7392209.8299997058</v>
      </c>
      <c r="F23" s="405">
        <v>3915052.2500000494</v>
      </c>
      <c r="G23" s="406">
        <v>1607806.9899999998</v>
      </c>
      <c r="H23" s="407">
        <v>5522859.2400000487</v>
      </c>
    </row>
    <row r="24" spans="1:8" ht="15.75">
      <c r="A24" s="42">
        <v>15</v>
      </c>
      <c r="B24" s="46" t="s">
        <v>206</v>
      </c>
      <c r="C24" s="403">
        <v>15168869.199999839</v>
      </c>
      <c r="D24" s="403">
        <v>6609399.04</v>
      </c>
      <c r="E24" s="404">
        <v>21778268.239999838</v>
      </c>
      <c r="F24" s="405">
        <v>8229640.779999882</v>
      </c>
      <c r="G24" s="406">
        <v>7647267.6099999808</v>
      </c>
      <c r="H24" s="407">
        <v>15876908.389999863</v>
      </c>
    </row>
    <row r="25" spans="1:8" ht="15.75">
      <c r="A25" s="42">
        <v>16</v>
      </c>
      <c r="B25" s="46" t="s">
        <v>207</v>
      </c>
      <c r="C25" s="403">
        <v>94447075.059999958</v>
      </c>
      <c r="D25" s="403">
        <v>32108433.29000001</v>
      </c>
      <c r="E25" s="404">
        <v>126555508.34999996</v>
      </c>
      <c r="F25" s="405">
        <v>43827185.079999998</v>
      </c>
      <c r="G25" s="406">
        <v>32328294.25</v>
      </c>
      <c r="H25" s="407">
        <v>76155479.329999998</v>
      </c>
    </row>
    <row r="26" spans="1:8" ht="15.75">
      <c r="A26" s="42">
        <v>17</v>
      </c>
      <c r="B26" s="46" t="s">
        <v>208</v>
      </c>
      <c r="C26" s="408"/>
      <c r="D26" s="408"/>
      <c r="E26" s="404">
        <v>0</v>
      </c>
      <c r="F26" s="409">
        <v>20000000</v>
      </c>
      <c r="G26" s="410">
        <v>0</v>
      </c>
      <c r="H26" s="407">
        <v>20000000</v>
      </c>
    </row>
    <row r="27" spans="1:8" ht="15.75">
      <c r="A27" s="42">
        <v>18</v>
      </c>
      <c r="B27" s="46" t="s">
        <v>209</v>
      </c>
      <c r="C27" s="403">
        <v>76020778.329999998</v>
      </c>
      <c r="D27" s="403">
        <v>11303880</v>
      </c>
      <c r="E27" s="404">
        <v>87324658.329999998</v>
      </c>
      <c r="F27" s="405">
        <v>62832062.229999997</v>
      </c>
      <c r="G27" s="406">
        <v>43668447.980000004</v>
      </c>
      <c r="H27" s="407">
        <v>106500510.21000001</v>
      </c>
    </row>
    <row r="28" spans="1:8" ht="15.75">
      <c r="A28" s="42">
        <v>19</v>
      </c>
      <c r="B28" s="46" t="s">
        <v>210</v>
      </c>
      <c r="C28" s="403">
        <v>6635731.5200000005</v>
      </c>
      <c r="D28" s="403">
        <v>1104430.8199999998</v>
      </c>
      <c r="E28" s="404">
        <v>7740162.3399999999</v>
      </c>
      <c r="F28" s="405">
        <v>3882291.48</v>
      </c>
      <c r="G28" s="406">
        <v>1443631.8599999999</v>
      </c>
      <c r="H28" s="407">
        <v>5325923.34</v>
      </c>
    </row>
    <row r="29" spans="1:8" ht="15.75">
      <c r="A29" s="42">
        <v>20</v>
      </c>
      <c r="B29" s="46" t="s">
        <v>132</v>
      </c>
      <c r="C29" s="403">
        <v>7372761.0200000005</v>
      </c>
      <c r="D29" s="403">
        <v>4275692.18</v>
      </c>
      <c r="E29" s="404">
        <v>11648453.199999999</v>
      </c>
      <c r="F29" s="405">
        <v>6446966.6999999993</v>
      </c>
      <c r="G29" s="406">
        <v>495680.06</v>
      </c>
      <c r="H29" s="407">
        <v>6942646.7599999988</v>
      </c>
    </row>
    <row r="30" spans="1:8" ht="15.75">
      <c r="A30" s="42">
        <v>21</v>
      </c>
      <c r="B30" s="46" t="s">
        <v>211</v>
      </c>
      <c r="C30" s="403">
        <v>0</v>
      </c>
      <c r="D30" s="403">
        <v>13457000</v>
      </c>
      <c r="E30" s="404">
        <v>13457000</v>
      </c>
      <c r="F30" s="405">
        <v>0</v>
      </c>
      <c r="G30" s="406">
        <v>5311680</v>
      </c>
      <c r="H30" s="407">
        <v>5311680</v>
      </c>
    </row>
    <row r="31" spans="1:8" ht="15.75">
      <c r="A31" s="42">
        <v>22</v>
      </c>
      <c r="B31" s="48" t="s">
        <v>212</v>
      </c>
      <c r="C31" s="404">
        <v>210218050.88999951</v>
      </c>
      <c r="D31" s="404">
        <v>70678209.400000006</v>
      </c>
      <c r="E31" s="404">
        <v>280896260.28999949</v>
      </c>
      <c r="F31" s="404">
        <v>154633198.51999989</v>
      </c>
      <c r="G31" s="404">
        <v>92800428.749999985</v>
      </c>
      <c r="H31" s="407">
        <v>247433627.26999986</v>
      </c>
    </row>
    <row r="32" spans="1:8" ht="15.75">
      <c r="A32" s="42"/>
      <c r="B32" s="43" t="s">
        <v>221</v>
      </c>
      <c r="C32" s="408"/>
      <c r="D32" s="408"/>
      <c r="E32" s="403"/>
      <c r="F32" s="409"/>
      <c r="G32" s="410"/>
      <c r="H32" s="411"/>
    </row>
    <row r="33" spans="1:8" ht="15.75">
      <c r="A33" s="42">
        <v>23</v>
      </c>
      <c r="B33" s="46" t="s">
        <v>213</v>
      </c>
      <c r="C33" s="403">
        <v>25643199.989999998</v>
      </c>
      <c r="D33" s="403" t="s">
        <v>938</v>
      </c>
      <c r="E33" s="404">
        <v>25643199.989999998</v>
      </c>
      <c r="F33" s="405">
        <v>20213599.989999998</v>
      </c>
      <c r="G33" s="410">
        <v>0</v>
      </c>
      <c r="H33" s="407">
        <v>20213599.989999998</v>
      </c>
    </row>
    <row r="34" spans="1:8" ht="15.75">
      <c r="A34" s="42">
        <v>24</v>
      </c>
      <c r="B34" s="46" t="s">
        <v>214</v>
      </c>
      <c r="C34" s="403">
        <v>0</v>
      </c>
      <c r="D34" s="403" t="s">
        <v>938</v>
      </c>
      <c r="E34" s="404">
        <v>0</v>
      </c>
      <c r="F34" s="405">
        <v>0</v>
      </c>
      <c r="G34" s="410">
        <v>0</v>
      </c>
      <c r="H34" s="407">
        <v>0</v>
      </c>
    </row>
    <row r="35" spans="1:8" ht="15.75">
      <c r="A35" s="42">
        <v>25</v>
      </c>
      <c r="B35" s="47" t="s">
        <v>215</v>
      </c>
      <c r="C35" s="403">
        <v>0</v>
      </c>
      <c r="D35" s="403" t="s">
        <v>938</v>
      </c>
      <c r="E35" s="404">
        <v>0</v>
      </c>
      <c r="F35" s="405">
        <v>0</v>
      </c>
      <c r="G35" s="410">
        <v>0</v>
      </c>
      <c r="H35" s="407">
        <v>0</v>
      </c>
    </row>
    <row r="36" spans="1:8" ht="15.75">
      <c r="A36" s="42">
        <v>26</v>
      </c>
      <c r="B36" s="46" t="s">
        <v>216</v>
      </c>
      <c r="C36" s="403">
        <v>0</v>
      </c>
      <c r="D36" s="403" t="s">
        <v>938</v>
      </c>
      <c r="E36" s="404">
        <v>0</v>
      </c>
      <c r="F36" s="405">
        <v>0</v>
      </c>
      <c r="G36" s="410">
        <v>0</v>
      </c>
      <c r="H36" s="407">
        <v>0</v>
      </c>
    </row>
    <row r="37" spans="1:8" ht="15.75">
      <c r="A37" s="42">
        <v>27</v>
      </c>
      <c r="B37" s="46" t="s">
        <v>217</v>
      </c>
      <c r="C37" s="403">
        <v>0</v>
      </c>
      <c r="D37" s="403" t="s">
        <v>938</v>
      </c>
      <c r="E37" s="404">
        <v>0</v>
      </c>
      <c r="F37" s="405">
        <v>0</v>
      </c>
      <c r="G37" s="410">
        <v>0</v>
      </c>
      <c r="H37" s="407">
        <v>0</v>
      </c>
    </row>
    <row r="38" spans="1:8" ht="15.75">
      <c r="A38" s="42">
        <v>28</v>
      </c>
      <c r="B38" s="46" t="s">
        <v>218</v>
      </c>
      <c r="C38" s="403">
        <v>13698322.720000003</v>
      </c>
      <c r="D38" s="403" t="s">
        <v>938</v>
      </c>
      <c r="E38" s="404">
        <v>13698322.720000003</v>
      </c>
      <c r="F38" s="405">
        <v>16829979.8204</v>
      </c>
      <c r="G38" s="410">
        <v>0</v>
      </c>
      <c r="H38" s="407">
        <v>16829979.8204</v>
      </c>
    </row>
    <row r="39" spans="1:8" ht="15.75">
      <c r="A39" s="42">
        <v>29</v>
      </c>
      <c r="B39" s="46" t="s">
        <v>234</v>
      </c>
      <c r="C39" s="403">
        <v>0</v>
      </c>
      <c r="D39" s="403" t="s">
        <v>938</v>
      </c>
      <c r="E39" s="404">
        <v>0</v>
      </c>
      <c r="F39" s="405">
        <v>0</v>
      </c>
      <c r="G39" s="410">
        <v>0</v>
      </c>
      <c r="H39" s="407">
        <v>0</v>
      </c>
    </row>
    <row r="40" spans="1:8" ht="15.75">
      <c r="A40" s="42">
        <v>30</v>
      </c>
      <c r="B40" s="48" t="s">
        <v>219</v>
      </c>
      <c r="C40" s="403">
        <v>39341522.710000001</v>
      </c>
      <c r="D40" s="403" t="s">
        <v>938</v>
      </c>
      <c r="E40" s="404">
        <v>39341522.710000001</v>
      </c>
      <c r="F40" s="405">
        <v>37043579.810399994</v>
      </c>
      <c r="G40" s="410">
        <v>0</v>
      </c>
      <c r="H40" s="407">
        <v>37043579.810399994</v>
      </c>
    </row>
    <row r="41" spans="1:8" ht="16.5" thickBot="1">
      <c r="A41" s="49">
        <v>31</v>
      </c>
      <c r="B41" s="50" t="s">
        <v>235</v>
      </c>
      <c r="C41" s="412">
        <v>249559573.59999952</v>
      </c>
      <c r="D41" s="412">
        <v>70678209.400000006</v>
      </c>
      <c r="E41" s="412">
        <v>320237782.99999952</v>
      </c>
      <c r="F41" s="412">
        <v>191676778.33039987</v>
      </c>
      <c r="G41" s="412">
        <v>92800428.749999985</v>
      </c>
      <c r="H41" s="413">
        <v>284477207.08039987</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67"/>
  <sheetViews>
    <sheetView showGridLines="0" zoomScale="80" zoomScaleNormal="80" workbookViewId="0">
      <pane xSplit="1" ySplit="6" topLeftCell="B7" activePane="bottomRight" state="frozen"/>
      <selection pane="topRight" activeCell="B1" sqref="B1"/>
      <selection pane="bottomLeft" activeCell="A6" sqref="A6"/>
      <selection pane="bottomRight" activeCell="C8" sqref="C8:H67"/>
    </sheetView>
  </sheetViews>
  <sheetFormatPr defaultColWidth="9.140625" defaultRowHeight="15"/>
  <cols>
    <col min="1" max="1" width="10.7109375" style="2" customWidth="1"/>
    <col min="2" max="2" width="103.140625" style="2" bestFit="1" customWidth="1"/>
    <col min="3" max="3" width="12.7109375" style="2" customWidth="1"/>
    <col min="4" max="4" width="14.28515625" style="2" bestFit="1" customWidth="1"/>
    <col min="5" max="6" width="12.7109375" style="2" customWidth="1"/>
    <col min="7" max="7" width="14.28515625" style="2" bestFit="1" customWidth="1"/>
    <col min="8" max="8" width="12.7109375" style="2" customWidth="1"/>
    <col min="9" max="9" width="8.85546875" customWidth="1"/>
    <col min="10" max="16384" width="9.140625" style="13"/>
  </cols>
  <sheetData>
    <row r="1" spans="1:8" ht="15.75">
      <c r="A1" s="18" t="s">
        <v>226</v>
      </c>
      <c r="B1" s="380" t="str">
        <f>Info!C2</f>
        <v>ფინკა ბანკი საქართველო სს</v>
      </c>
      <c r="C1" s="17"/>
    </row>
    <row r="2" spans="1:8" ht="15.75">
      <c r="A2" s="18" t="s">
        <v>227</v>
      </c>
      <c r="B2" s="381">
        <f>'1. key ratios'!B2</f>
        <v>43555</v>
      </c>
      <c r="C2" s="30"/>
      <c r="D2" s="19"/>
      <c r="E2" s="19"/>
      <c r="F2" s="19"/>
      <c r="G2" s="19"/>
      <c r="H2" s="19"/>
    </row>
    <row r="3" spans="1:8" ht="15.75">
      <c r="A3" s="18"/>
      <c r="B3" s="17"/>
      <c r="C3" s="30"/>
      <c r="D3" s="19"/>
      <c r="E3" s="19"/>
      <c r="F3" s="19"/>
      <c r="G3" s="19"/>
      <c r="H3" s="19"/>
    </row>
    <row r="4" spans="1:8" ht="16.5" thickBot="1">
      <c r="A4" s="52" t="s">
        <v>650</v>
      </c>
      <c r="B4" s="31" t="s">
        <v>260</v>
      </c>
      <c r="C4" s="38"/>
      <c r="D4" s="38"/>
      <c r="E4" s="38"/>
      <c r="F4" s="52"/>
      <c r="G4" s="52"/>
      <c r="H4" s="53" t="s">
        <v>130</v>
      </c>
    </row>
    <row r="5" spans="1:8" ht="15.75">
      <c r="A5" s="132"/>
      <c r="B5" s="133"/>
      <c r="C5" s="554" t="s">
        <v>232</v>
      </c>
      <c r="D5" s="555"/>
      <c r="E5" s="556"/>
      <c r="F5" s="554" t="s">
        <v>233</v>
      </c>
      <c r="G5" s="555"/>
      <c r="H5" s="557"/>
    </row>
    <row r="6" spans="1:8">
      <c r="A6" s="134" t="s">
        <v>27</v>
      </c>
      <c r="B6" s="54"/>
      <c r="C6" s="55" t="s">
        <v>28</v>
      </c>
      <c r="D6" s="55" t="s">
        <v>133</v>
      </c>
      <c r="E6" s="55" t="s">
        <v>69</v>
      </c>
      <c r="F6" s="55" t="s">
        <v>28</v>
      </c>
      <c r="G6" s="55" t="s">
        <v>133</v>
      </c>
      <c r="H6" s="135" t="s">
        <v>69</v>
      </c>
    </row>
    <row r="7" spans="1:8">
      <c r="A7" s="136"/>
      <c r="B7" s="57" t="s">
        <v>129</v>
      </c>
      <c r="C7" s="58"/>
      <c r="D7" s="58"/>
      <c r="E7" s="58"/>
      <c r="F7" s="58"/>
      <c r="G7" s="58"/>
      <c r="H7" s="137"/>
    </row>
    <row r="8" spans="1:8">
      <c r="A8" s="136">
        <v>1</v>
      </c>
      <c r="B8" s="59" t="s">
        <v>134</v>
      </c>
      <c r="C8" s="414">
        <v>362745.92</v>
      </c>
      <c r="D8" s="414">
        <v>55829.72</v>
      </c>
      <c r="E8" s="415">
        <v>418575.64</v>
      </c>
      <c r="F8" s="414">
        <v>82132.12</v>
      </c>
      <c r="G8" s="414">
        <v>51532.119999999995</v>
      </c>
      <c r="H8" s="416">
        <v>133664.24</v>
      </c>
    </row>
    <row r="9" spans="1:8">
      <c r="A9" s="136">
        <v>2</v>
      </c>
      <c r="B9" s="59" t="s">
        <v>135</v>
      </c>
      <c r="C9" s="417">
        <v>11803267.830000002</v>
      </c>
      <c r="D9" s="417">
        <v>560360.78</v>
      </c>
      <c r="E9" s="415">
        <v>12363628.610000001</v>
      </c>
      <c r="F9" s="417">
        <v>11485129.460000001</v>
      </c>
      <c r="G9" s="417">
        <v>1349640.3104000001</v>
      </c>
      <c r="H9" s="416">
        <v>12834769.770400001</v>
      </c>
    </row>
    <row r="10" spans="1:8">
      <c r="A10" s="136">
        <v>2.1</v>
      </c>
      <c r="B10" s="60" t="s">
        <v>136</v>
      </c>
      <c r="C10" s="414">
        <v>0</v>
      </c>
      <c r="D10" s="414">
        <v>0</v>
      </c>
      <c r="E10" s="415">
        <v>0</v>
      </c>
      <c r="F10" s="414">
        <v>0</v>
      </c>
      <c r="G10" s="414">
        <v>0</v>
      </c>
      <c r="H10" s="416">
        <v>0</v>
      </c>
    </row>
    <row r="11" spans="1:8">
      <c r="A11" s="136">
        <v>2.2000000000000002</v>
      </c>
      <c r="B11" s="60" t="s">
        <v>137</v>
      </c>
      <c r="C11" s="414">
        <v>234059.49999999994</v>
      </c>
      <c r="D11" s="414">
        <v>136523.99479999999</v>
      </c>
      <c r="E11" s="415">
        <v>370583.49479999993</v>
      </c>
      <c r="F11" s="414">
        <v>127053.30000000002</v>
      </c>
      <c r="G11" s="414">
        <v>234808.60140000001</v>
      </c>
      <c r="H11" s="416">
        <v>361861.90140000003</v>
      </c>
    </row>
    <row r="12" spans="1:8">
      <c r="A12" s="136">
        <v>2.2999999999999998</v>
      </c>
      <c r="B12" s="60" t="s">
        <v>138</v>
      </c>
      <c r="C12" s="414">
        <v>0</v>
      </c>
      <c r="D12" s="414">
        <v>0</v>
      </c>
      <c r="E12" s="415">
        <v>0</v>
      </c>
      <c r="F12" s="414">
        <v>7558.72</v>
      </c>
      <c r="G12" s="414">
        <v>287.0711</v>
      </c>
      <c r="H12" s="416">
        <v>7845.7911000000004</v>
      </c>
    </row>
    <row r="13" spans="1:8">
      <c r="A13" s="136">
        <v>2.4</v>
      </c>
      <c r="B13" s="60" t="s">
        <v>139</v>
      </c>
      <c r="C13" s="414">
        <v>11922.29</v>
      </c>
      <c r="D13" s="414">
        <v>6965.8752999999997</v>
      </c>
      <c r="E13" s="415">
        <v>18888.165300000001</v>
      </c>
      <c r="F13" s="414">
        <v>2996.96</v>
      </c>
      <c r="G13" s="414">
        <v>9154.8765999999996</v>
      </c>
      <c r="H13" s="416">
        <v>12151.836599999999</v>
      </c>
    </row>
    <row r="14" spans="1:8">
      <c r="A14" s="136">
        <v>2.5</v>
      </c>
      <c r="B14" s="60" t="s">
        <v>140</v>
      </c>
      <c r="C14" s="414">
        <v>5009.63</v>
      </c>
      <c r="D14" s="414">
        <v>1441.4859999999999</v>
      </c>
      <c r="E14" s="415">
        <v>6451.116</v>
      </c>
      <c r="F14" s="414">
        <v>6415.9</v>
      </c>
      <c r="G14" s="414">
        <v>794.35500000000002</v>
      </c>
      <c r="H14" s="416">
        <v>7210.2549999999992</v>
      </c>
    </row>
    <row r="15" spans="1:8">
      <c r="A15" s="136">
        <v>2.6</v>
      </c>
      <c r="B15" s="60" t="s">
        <v>141</v>
      </c>
      <c r="C15" s="414">
        <v>21256.989999999998</v>
      </c>
      <c r="D15" s="414">
        <v>13534.4512</v>
      </c>
      <c r="E15" s="415">
        <v>34791.441200000001</v>
      </c>
      <c r="F15" s="414">
        <v>11935.689999999999</v>
      </c>
      <c r="G15" s="414">
        <v>22829.254800000002</v>
      </c>
      <c r="H15" s="416">
        <v>34764.944799999997</v>
      </c>
    </row>
    <row r="16" spans="1:8">
      <c r="A16" s="136">
        <v>2.7</v>
      </c>
      <c r="B16" s="60" t="s">
        <v>142</v>
      </c>
      <c r="C16" s="414">
        <v>2296.0700000000002</v>
      </c>
      <c r="D16" s="414">
        <v>2475.4827</v>
      </c>
      <c r="E16" s="415">
        <v>4771.5527000000002</v>
      </c>
      <c r="F16" s="414">
        <v>4379.57</v>
      </c>
      <c r="G16" s="414">
        <v>5618.3144000000002</v>
      </c>
      <c r="H16" s="416">
        <v>9997.884399999999</v>
      </c>
    </row>
    <row r="17" spans="1:8">
      <c r="A17" s="136">
        <v>2.8</v>
      </c>
      <c r="B17" s="60" t="s">
        <v>143</v>
      </c>
      <c r="C17" s="414">
        <v>11525596.290000001</v>
      </c>
      <c r="D17" s="414">
        <v>398234.38</v>
      </c>
      <c r="E17" s="415">
        <v>11923830.670000002</v>
      </c>
      <c r="F17" s="414">
        <v>11321457.68</v>
      </c>
      <c r="G17" s="414">
        <v>1071775.6100000001</v>
      </c>
      <c r="H17" s="416">
        <v>12393233.289999999</v>
      </c>
    </row>
    <row r="18" spans="1:8">
      <c r="A18" s="136">
        <v>2.9</v>
      </c>
      <c r="B18" s="60" t="s">
        <v>144</v>
      </c>
      <c r="C18" s="414">
        <v>3127.06</v>
      </c>
      <c r="D18" s="414">
        <v>1185.1099999999999</v>
      </c>
      <c r="E18" s="415">
        <v>4312.17</v>
      </c>
      <c r="F18" s="414">
        <v>3331.6400000000003</v>
      </c>
      <c r="G18" s="414">
        <v>4372.2271000000001</v>
      </c>
      <c r="H18" s="416">
        <v>7703.8671000000004</v>
      </c>
    </row>
    <row r="19" spans="1:8">
      <c r="A19" s="136">
        <v>3</v>
      </c>
      <c r="B19" s="59" t="s">
        <v>145</v>
      </c>
      <c r="C19" s="414">
        <v>751969.18</v>
      </c>
      <c r="D19" s="414">
        <v>74436.37</v>
      </c>
      <c r="E19" s="415">
        <v>826405.55</v>
      </c>
      <c r="F19" s="414">
        <v>510283.37</v>
      </c>
      <c r="G19" s="414">
        <v>203976.77999999997</v>
      </c>
      <c r="H19" s="416">
        <v>714260.14999999991</v>
      </c>
    </row>
    <row r="20" spans="1:8">
      <c r="A20" s="136">
        <v>4</v>
      </c>
      <c r="B20" s="59" t="s">
        <v>146</v>
      </c>
      <c r="C20" s="414">
        <v>336307.43</v>
      </c>
      <c r="D20" s="414">
        <v>0</v>
      </c>
      <c r="E20" s="415">
        <v>336307.43</v>
      </c>
      <c r="F20" s="414">
        <v>281136.25</v>
      </c>
      <c r="G20" s="414">
        <v>0</v>
      </c>
      <c r="H20" s="416">
        <v>281136.25</v>
      </c>
    </row>
    <row r="21" spans="1:8">
      <c r="A21" s="136">
        <v>5</v>
      </c>
      <c r="B21" s="59" t="s">
        <v>147</v>
      </c>
      <c r="C21" s="414">
        <v>0</v>
      </c>
      <c r="D21" s="414">
        <v>0</v>
      </c>
      <c r="E21" s="415">
        <v>0</v>
      </c>
      <c r="F21" s="414">
        <v>0</v>
      </c>
      <c r="G21" s="414">
        <v>0</v>
      </c>
      <c r="H21" s="416">
        <v>0</v>
      </c>
    </row>
    <row r="22" spans="1:8">
      <c r="A22" s="136">
        <v>6</v>
      </c>
      <c r="B22" s="61" t="s">
        <v>148</v>
      </c>
      <c r="C22" s="417">
        <v>13254290.360000001</v>
      </c>
      <c r="D22" s="417">
        <v>690626.87</v>
      </c>
      <c r="E22" s="415">
        <v>13944917.23</v>
      </c>
      <c r="F22" s="417">
        <v>12358681.199999999</v>
      </c>
      <c r="G22" s="417">
        <v>1605149.2104</v>
      </c>
      <c r="H22" s="416">
        <v>13963830.410399999</v>
      </c>
    </row>
    <row r="23" spans="1:8">
      <c r="A23" s="136"/>
      <c r="B23" s="57" t="s">
        <v>127</v>
      </c>
      <c r="C23" s="418"/>
      <c r="D23" s="418"/>
      <c r="E23" s="419"/>
      <c r="F23" s="418"/>
      <c r="G23" s="418"/>
      <c r="H23" s="420"/>
    </row>
    <row r="24" spans="1:8">
      <c r="A24" s="136">
        <v>7</v>
      </c>
      <c r="B24" s="59" t="s">
        <v>149</v>
      </c>
      <c r="C24" s="414">
        <v>244416.72999999649</v>
      </c>
      <c r="D24" s="414">
        <v>25109.487599999997</v>
      </c>
      <c r="E24" s="415">
        <v>269526.21759999648</v>
      </c>
      <c r="F24" s="414">
        <v>163156.81999999972</v>
      </c>
      <c r="G24" s="414">
        <v>40749.540399999998</v>
      </c>
      <c r="H24" s="416">
        <v>203906.36039999971</v>
      </c>
    </row>
    <row r="25" spans="1:8">
      <c r="A25" s="136">
        <v>8</v>
      </c>
      <c r="B25" s="59" t="s">
        <v>150</v>
      </c>
      <c r="C25" s="414">
        <v>2616542.1900000037</v>
      </c>
      <c r="D25" s="414">
        <v>305087.80240000004</v>
      </c>
      <c r="E25" s="415">
        <v>2921629.9924000036</v>
      </c>
      <c r="F25" s="414">
        <v>1269447.4600000002</v>
      </c>
      <c r="G25" s="414">
        <v>358659.60959999997</v>
      </c>
      <c r="H25" s="416">
        <v>1628107.0696</v>
      </c>
    </row>
    <row r="26" spans="1:8">
      <c r="A26" s="136">
        <v>9</v>
      </c>
      <c r="B26" s="59" t="s">
        <v>151</v>
      </c>
      <c r="C26" s="414">
        <v>132534.24</v>
      </c>
      <c r="D26" s="414">
        <v>0</v>
      </c>
      <c r="E26" s="415">
        <v>132534.24</v>
      </c>
      <c r="F26" s="414">
        <v>15709.59</v>
      </c>
      <c r="G26" s="414">
        <v>2753.52</v>
      </c>
      <c r="H26" s="416">
        <v>18463.11</v>
      </c>
    </row>
    <row r="27" spans="1:8">
      <c r="A27" s="136">
        <v>10</v>
      </c>
      <c r="B27" s="59" t="s">
        <v>152</v>
      </c>
      <c r="C27" s="414">
        <v>0</v>
      </c>
      <c r="D27" s="414">
        <v>0</v>
      </c>
      <c r="E27" s="415">
        <v>0</v>
      </c>
      <c r="F27" s="414">
        <v>498082.18</v>
      </c>
      <c r="G27" s="414">
        <v>0</v>
      </c>
      <c r="H27" s="416">
        <v>498082.18</v>
      </c>
    </row>
    <row r="28" spans="1:8">
      <c r="A28" s="136">
        <v>11</v>
      </c>
      <c r="B28" s="59" t="s">
        <v>153</v>
      </c>
      <c r="C28" s="414">
        <v>2430822.9900000002</v>
      </c>
      <c r="D28" s="414">
        <v>448702.3</v>
      </c>
      <c r="E28" s="415">
        <v>2879525.29</v>
      </c>
      <c r="F28" s="414">
        <v>1843544.4300000002</v>
      </c>
      <c r="G28" s="414">
        <v>868053.52</v>
      </c>
      <c r="H28" s="416">
        <v>2711597.95</v>
      </c>
    </row>
    <row r="29" spans="1:8">
      <c r="A29" s="136">
        <v>12</v>
      </c>
      <c r="B29" s="59" t="s">
        <v>154</v>
      </c>
      <c r="C29" s="414">
        <v>95749.06</v>
      </c>
      <c r="D29" s="414">
        <v>105053.45000000001</v>
      </c>
      <c r="E29" s="415">
        <v>200802.51</v>
      </c>
      <c r="F29" s="414">
        <v>0</v>
      </c>
      <c r="G29" s="414">
        <v>0</v>
      </c>
      <c r="H29" s="416">
        <v>0</v>
      </c>
    </row>
    <row r="30" spans="1:8">
      <c r="A30" s="136">
        <v>13</v>
      </c>
      <c r="B30" s="62" t="s">
        <v>155</v>
      </c>
      <c r="C30" s="417">
        <v>5520065.21</v>
      </c>
      <c r="D30" s="417">
        <v>883953.04</v>
      </c>
      <c r="E30" s="415">
        <v>6404018.25</v>
      </c>
      <c r="F30" s="417">
        <v>3789940.48</v>
      </c>
      <c r="G30" s="417">
        <v>1270216.19</v>
      </c>
      <c r="H30" s="416">
        <v>5060156.67</v>
      </c>
    </row>
    <row r="31" spans="1:8">
      <c r="A31" s="136">
        <v>14</v>
      </c>
      <c r="B31" s="62" t="s">
        <v>156</v>
      </c>
      <c r="C31" s="417">
        <v>7734225.1500000013</v>
      </c>
      <c r="D31" s="417">
        <v>-193326.17000000004</v>
      </c>
      <c r="E31" s="415">
        <v>7540898.9800000014</v>
      </c>
      <c r="F31" s="417">
        <v>8568740.7199999988</v>
      </c>
      <c r="G31" s="417">
        <v>334933.02040000004</v>
      </c>
      <c r="H31" s="416">
        <v>8903673.7403999995</v>
      </c>
    </row>
    <row r="32" spans="1:8">
      <c r="A32" s="136"/>
      <c r="B32" s="57"/>
      <c r="C32" s="421"/>
      <c r="D32" s="422"/>
      <c r="E32" s="419"/>
      <c r="F32" s="422"/>
      <c r="G32" s="422"/>
      <c r="H32" s="420"/>
    </row>
    <row r="33" spans="1:8">
      <c r="A33" s="136"/>
      <c r="B33" s="57" t="s">
        <v>157</v>
      </c>
      <c r="C33" s="418"/>
      <c r="D33" s="418"/>
      <c r="E33" s="419"/>
      <c r="F33" s="418"/>
      <c r="G33" s="418"/>
      <c r="H33" s="420"/>
    </row>
    <row r="34" spans="1:8">
      <c r="A34" s="136">
        <v>15</v>
      </c>
      <c r="B34" s="56" t="s">
        <v>128</v>
      </c>
      <c r="C34" s="415">
        <v>1130249.94</v>
      </c>
      <c r="D34" s="415">
        <v>-532720.87</v>
      </c>
      <c r="E34" s="415">
        <v>597529.06999999995</v>
      </c>
      <c r="F34" s="415">
        <v>1078265.8399999999</v>
      </c>
      <c r="G34" s="415">
        <v>-918624.97999999986</v>
      </c>
      <c r="H34" s="416">
        <v>159640.85999999999</v>
      </c>
    </row>
    <row r="35" spans="1:8">
      <c r="A35" s="136">
        <v>15.1</v>
      </c>
      <c r="B35" s="60" t="s">
        <v>158</v>
      </c>
      <c r="C35" s="414">
        <v>1811468.48</v>
      </c>
      <c r="D35" s="414">
        <v>52429.61</v>
      </c>
      <c r="E35" s="415">
        <v>1863898.09</v>
      </c>
      <c r="F35" s="414">
        <v>1640570.1099999999</v>
      </c>
      <c r="G35" s="414">
        <v>41842.230000000003</v>
      </c>
      <c r="H35" s="416">
        <v>1682412.3399999999</v>
      </c>
    </row>
    <row r="36" spans="1:8">
      <c r="A36" s="136">
        <v>15.2</v>
      </c>
      <c r="B36" s="60" t="s">
        <v>159</v>
      </c>
      <c r="C36" s="414">
        <v>681218.54</v>
      </c>
      <c r="D36" s="414">
        <v>585150.48</v>
      </c>
      <c r="E36" s="415">
        <v>1266369.02</v>
      </c>
      <c r="F36" s="414">
        <v>562304.27</v>
      </c>
      <c r="G36" s="414">
        <v>960467.20999999985</v>
      </c>
      <c r="H36" s="416">
        <v>1522771.48</v>
      </c>
    </row>
    <row r="37" spans="1:8">
      <c r="A37" s="136">
        <v>16</v>
      </c>
      <c r="B37" s="59" t="s">
        <v>160</v>
      </c>
      <c r="C37" s="414">
        <v>0</v>
      </c>
      <c r="D37" s="414">
        <v>0</v>
      </c>
      <c r="E37" s="415">
        <v>0</v>
      </c>
      <c r="F37" s="414">
        <v>0</v>
      </c>
      <c r="G37" s="414">
        <v>0</v>
      </c>
      <c r="H37" s="416">
        <v>0</v>
      </c>
    </row>
    <row r="38" spans="1:8">
      <c r="A38" s="136">
        <v>17</v>
      </c>
      <c r="B38" s="59" t="s">
        <v>161</v>
      </c>
      <c r="C38" s="414">
        <v>0</v>
      </c>
      <c r="D38" s="414">
        <v>0</v>
      </c>
      <c r="E38" s="415">
        <v>0</v>
      </c>
      <c r="F38" s="414">
        <v>0</v>
      </c>
      <c r="G38" s="414">
        <v>0</v>
      </c>
      <c r="H38" s="416">
        <v>0</v>
      </c>
    </row>
    <row r="39" spans="1:8">
      <c r="A39" s="136">
        <v>18</v>
      </c>
      <c r="B39" s="59" t="s">
        <v>162</v>
      </c>
      <c r="C39" s="414">
        <v>0</v>
      </c>
      <c r="D39" s="414">
        <v>0</v>
      </c>
      <c r="E39" s="415">
        <v>0</v>
      </c>
      <c r="F39" s="414">
        <v>0</v>
      </c>
      <c r="G39" s="414">
        <v>0</v>
      </c>
      <c r="H39" s="416">
        <v>0</v>
      </c>
    </row>
    <row r="40" spans="1:8">
      <c r="A40" s="136">
        <v>19</v>
      </c>
      <c r="B40" s="59" t="s">
        <v>163</v>
      </c>
      <c r="C40" s="414">
        <v>46873.159999999996</v>
      </c>
      <c r="D40" s="414">
        <v>0</v>
      </c>
      <c r="E40" s="415">
        <v>46873.159999999996</v>
      </c>
      <c r="F40" s="414">
        <v>84387.66</v>
      </c>
      <c r="G40" s="414">
        <v>0</v>
      </c>
      <c r="H40" s="416">
        <v>84387.66</v>
      </c>
    </row>
    <row r="41" spans="1:8">
      <c r="A41" s="136">
        <v>20</v>
      </c>
      <c r="B41" s="59" t="s">
        <v>164</v>
      </c>
      <c r="C41" s="414">
        <v>-416687.55000000005</v>
      </c>
      <c r="D41" s="414">
        <v>0</v>
      </c>
      <c r="E41" s="415">
        <v>-416687.55000000005</v>
      </c>
      <c r="F41" s="414">
        <v>-1320857.0499999993</v>
      </c>
      <c r="G41" s="414">
        <v>0</v>
      </c>
      <c r="H41" s="416">
        <v>-1320857.0499999993</v>
      </c>
    </row>
    <row r="42" spans="1:8">
      <c r="A42" s="136">
        <v>21</v>
      </c>
      <c r="B42" s="59" t="s">
        <v>165</v>
      </c>
      <c r="C42" s="414">
        <v>672.24</v>
      </c>
      <c r="D42" s="414">
        <v>0</v>
      </c>
      <c r="E42" s="415">
        <v>672.24</v>
      </c>
      <c r="F42" s="414">
        <v>487.65999999999991</v>
      </c>
      <c r="G42" s="414">
        <v>0</v>
      </c>
      <c r="H42" s="416">
        <v>487.65999999999991</v>
      </c>
    </row>
    <row r="43" spans="1:8">
      <c r="A43" s="136">
        <v>22</v>
      </c>
      <c r="B43" s="59" t="s">
        <v>166</v>
      </c>
      <c r="C43" s="414">
        <v>0</v>
      </c>
      <c r="D43" s="414">
        <v>0</v>
      </c>
      <c r="E43" s="415">
        <v>0</v>
      </c>
      <c r="F43" s="414">
        <v>0</v>
      </c>
      <c r="G43" s="414">
        <v>0</v>
      </c>
      <c r="H43" s="416">
        <v>0</v>
      </c>
    </row>
    <row r="44" spans="1:8">
      <c r="A44" s="136">
        <v>23</v>
      </c>
      <c r="B44" s="59" t="s">
        <v>167</v>
      </c>
      <c r="C44" s="414">
        <v>119956.18</v>
      </c>
      <c r="D44" s="414">
        <v>329.17</v>
      </c>
      <c r="E44" s="415">
        <v>120285.34999999999</v>
      </c>
      <c r="F44" s="414">
        <v>138941.94999999998</v>
      </c>
      <c r="G44" s="414">
        <v>4338.8100000000004</v>
      </c>
      <c r="H44" s="416">
        <v>143280.75999999998</v>
      </c>
    </row>
    <row r="45" spans="1:8">
      <c r="A45" s="136">
        <v>24</v>
      </c>
      <c r="B45" s="62" t="s">
        <v>168</v>
      </c>
      <c r="C45" s="417">
        <v>881063.96999999974</v>
      </c>
      <c r="D45" s="417">
        <v>-532391.69999999995</v>
      </c>
      <c r="E45" s="415">
        <v>348672.26999999979</v>
      </c>
      <c r="F45" s="417">
        <v>-18773.939999999595</v>
      </c>
      <c r="G45" s="417">
        <v>-914286.16999999981</v>
      </c>
      <c r="H45" s="416">
        <v>-933060.1099999994</v>
      </c>
    </row>
    <row r="46" spans="1:8">
      <c r="A46" s="136"/>
      <c r="B46" s="57" t="s">
        <v>169</v>
      </c>
      <c r="C46" s="418"/>
      <c r="D46" s="418"/>
      <c r="E46" s="419"/>
      <c r="F46" s="418"/>
      <c r="G46" s="418"/>
      <c r="H46" s="420"/>
    </row>
    <row r="47" spans="1:8">
      <c r="A47" s="136">
        <v>25</v>
      </c>
      <c r="B47" s="59" t="s">
        <v>170</v>
      </c>
      <c r="C47" s="414">
        <v>27578.85</v>
      </c>
      <c r="D47" s="414">
        <v>16270.07</v>
      </c>
      <c r="E47" s="415">
        <v>43848.92</v>
      </c>
      <c r="F47" s="414">
        <v>39231.660000000003</v>
      </c>
      <c r="G47" s="414">
        <v>9385.65</v>
      </c>
      <c r="H47" s="416">
        <v>48617.310000000005</v>
      </c>
    </row>
    <row r="48" spans="1:8">
      <c r="A48" s="136">
        <v>26</v>
      </c>
      <c r="B48" s="59" t="s">
        <v>171</v>
      </c>
      <c r="C48" s="414">
        <v>295859.88000000006</v>
      </c>
      <c r="D48" s="414">
        <v>27007.31</v>
      </c>
      <c r="E48" s="415">
        <v>322867.19000000006</v>
      </c>
      <c r="F48" s="414">
        <v>248102.06999999998</v>
      </c>
      <c r="G48" s="414">
        <v>43558.909999999996</v>
      </c>
      <c r="H48" s="416">
        <v>291660.98</v>
      </c>
    </row>
    <row r="49" spans="1:9">
      <c r="A49" s="136">
        <v>27</v>
      </c>
      <c r="B49" s="59" t="s">
        <v>172</v>
      </c>
      <c r="C49" s="414">
        <v>3712819.4299999997</v>
      </c>
      <c r="D49" s="414">
        <v>0</v>
      </c>
      <c r="E49" s="415">
        <v>3712819.4299999997</v>
      </c>
      <c r="F49" s="414">
        <v>3714297.4</v>
      </c>
      <c r="G49" s="414">
        <v>0</v>
      </c>
      <c r="H49" s="416">
        <v>3714297.4</v>
      </c>
    </row>
    <row r="50" spans="1:9">
      <c r="A50" s="136">
        <v>28</v>
      </c>
      <c r="B50" s="59" t="s">
        <v>310</v>
      </c>
      <c r="C50" s="414">
        <v>14608.34</v>
      </c>
      <c r="D50" s="414">
        <v>0</v>
      </c>
      <c r="E50" s="415">
        <v>14608.34</v>
      </c>
      <c r="F50" s="414">
        <v>16869.599999999999</v>
      </c>
      <c r="G50" s="414">
        <v>0</v>
      </c>
      <c r="H50" s="416">
        <v>16869.599999999999</v>
      </c>
    </row>
    <row r="51" spans="1:9">
      <c r="A51" s="136">
        <v>29</v>
      </c>
      <c r="B51" s="59" t="s">
        <v>173</v>
      </c>
      <c r="C51" s="414">
        <v>1453592.5499999998</v>
      </c>
      <c r="D51" s="414">
        <v>0</v>
      </c>
      <c r="E51" s="415">
        <v>1453592.5499999998</v>
      </c>
      <c r="F51" s="414">
        <v>557945.57000000007</v>
      </c>
      <c r="G51" s="414">
        <v>0</v>
      </c>
      <c r="H51" s="416">
        <v>557945.57000000007</v>
      </c>
    </row>
    <row r="52" spans="1:9">
      <c r="A52" s="136">
        <v>30</v>
      </c>
      <c r="B52" s="59" t="s">
        <v>174</v>
      </c>
      <c r="C52" s="414">
        <v>646504.05000000005</v>
      </c>
      <c r="D52" s="414">
        <v>50121.29</v>
      </c>
      <c r="E52" s="415">
        <v>696625.34000000008</v>
      </c>
      <c r="F52" s="414">
        <v>1731298.5699999998</v>
      </c>
      <c r="G52" s="414">
        <v>46286.25</v>
      </c>
      <c r="H52" s="416">
        <v>1777584.8199999998</v>
      </c>
    </row>
    <row r="53" spans="1:9">
      <c r="A53" s="136">
        <v>31</v>
      </c>
      <c r="B53" s="62" t="s">
        <v>175</v>
      </c>
      <c r="C53" s="417">
        <v>6150963.0999999987</v>
      </c>
      <c r="D53" s="417">
        <v>93398.670000000013</v>
      </c>
      <c r="E53" s="415">
        <v>6244361.7699999986</v>
      </c>
      <c r="F53" s="417">
        <v>6307744.8699999992</v>
      </c>
      <c r="G53" s="417">
        <v>99230.81</v>
      </c>
      <c r="H53" s="416">
        <v>6406975.6799999988</v>
      </c>
    </row>
    <row r="54" spans="1:9">
      <c r="A54" s="136">
        <v>32</v>
      </c>
      <c r="B54" s="62" t="s">
        <v>176</v>
      </c>
      <c r="C54" s="417">
        <v>-5269899.129999999</v>
      </c>
      <c r="D54" s="417">
        <v>-625790.37</v>
      </c>
      <c r="E54" s="415">
        <v>-5895689.4999999991</v>
      </c>
      <c r="F54" s="417">
        <v>-6326518.8099999987</v>
      </c>
      <c r="G54" s="417">
        <v>-1013516.9799999997</v>
      </c>
      <c r="H54" s="416">
        <v>-7340035.7899999982</v>
      </c>
    </row>
    <row r="55" spans="1:9">
      <c r="A55" s="136"/>
      <c r="B55" s="57"/>
      <c r="C55" s="422"/>
      <c r="D55" s="422"/>
      <c r="E55" s="419"/>
      <c r="F55" s="422"/>
      <c r="G55" s="422"/>
      <c r="H55" s="420"/>
    </row>
    <row r="56" spans="1:9">
      <c r="A56" s="136">
        <v>33</v>
      </c>
      <c r="B56" s="62" t="s">
        <v>177</v>
      </c>
      <c r="C56" s="417">
        <v>2464326.0200000023</v>
      </c>
      <c r="D56" s="417">
        <v>-819116.54</v>
      </c>
      <c r="E56" s="415">
        <v>1645209.4800000023</v>
      </c>
      <c r="F56" s="417">
        <v>2242221.91</v>
      </c>
      <c r="G56" s="417">
        <v>-678583.95959999971</v>
      </c>
      <c r="H56" s="416">
        <v>1563637.9504000004</v>
      </c>
    </row>
    <row r="57" spans="1:9">
      <c r="A57" s="136"/>
      <c r="B57" s="57"/>
      <c r="C57" s="422"/>
      <c r="D57" s="422"/>
      <c r="E57" s="419"/>
      <c r="F57" s="422"/>
      <c r="G57" s="422"/>
      <c r="H57" s="420"/>
    </row>
    <row r="58" spans="1:9">
      <c r="A58" s="136">
        <v>34</v>
      </c>
      <c r="B58" s="59" t="s">
        <v>178</v>
      </c>
      <c r="C58" s="414">
        <v>3168241.4400000004</v>
      </c>
      <c r="D58" s="414">
        <v>0</v>
      </c>
      <c r="E58" s="415">
        <v>3168241.4400000004</v>
      </c>
      <c r="F58" s="414">
        <v>911451.21</v>
      </c>
      <c r="G58" s="414">
        <v>0</v>
      </c>
      <c r="H58" s="416">
        <v>911451.21</v>
      </c>
    </row>
    <row r="59" spans="1:9" s="214" customFormat="1">
      <c r="A59" s="136">
        <v>35</v>
      </c>
      <c r="B59" s="56" t="s">
        <v>179</v>
      </c>
      <c r="C59" s="414">
        <v>0</v>
      </c>
      <c r="D59" s="414">
        <v>0</v>
      </c>
      <c r="E59" s="415">
        <v>0</v>
      </c>
      <c r="F59" s="414">
        <v>0</v>
      </c>
      <c r="G59" s="414">
        <v>0</v>
      </c>
      <c r="H59" s="416">
        <v>0</v>
      </c>
      <c r="I59" s="213"/>
    </row>
    <row r="60" spans="1:9">
      <c r="A60" s="136">
        <v>36</v>
      </c>
      <c r="B60" s="59" t="s">
        <v>180</v>
      </c>
      <c r="C60" s="414">
        <v>21330</v>
      </c>
      <c r="D60" s="414">
        <v>0</v>
      </c>
      <c r="E60" s="415">
        <v>21330</v>
      </c>
      <c r="F60" s="414">
        <v>7228</v>
      </c>
      <c r="G60" s="414">
        <v>0</v>
      </c>
      <c r="H60" s="416">
        <v>7228</v>
      </c>
    </row>
    <row r="61" spans="1:9">
      <c r="A61" s="136">
        <v>37</v>
      </c>
      <c r="B61" s="62" t="s">
        <v>181</v>
      </c>
      <c r="C61" s="417">
        <v>3189571.4400000004</v>
      </c>
      <c r="D61" s="417">
        <v>0</v>
      </c>
      <c r="E61" s="415">
        <v>3189571.4400000004</v>
      </c>
      <c r="F61" s="417">
        <v>918679.21</v>
      </c>
      <c r="G61" s="417">
        <v>0</v>
      </c>
      <c r="H61" s="416">
        <v>918679.21</v>
      </c>
    </row>
    <row r="62" spans="1:9">
      <c r="A62" s="136"/>
      <c r="B62" s="63"/>
      <c r="C62" s="418"/>
      <c r="D62" s="418"/>
      <c r="E62" s="419"/>
      <c r="F62" s="418"/>
      <c r="G62" s="418"/>
      <c r="H62" s="420"/>
    </row>
    <row r="63" spans="1:9">
      <c r="A63" s="136">
        <v>38</v>
      </c>
      <c r="B63" s="64" t="s">
        <v>311</v>
      </c>
      <c r="C63" s="417">
        <v>-725245.41999999806</v>
      </c>
      <c r="D63" s="417">
        <v>-819116.54</v>
      </c>
      <c r="E63" s="415">
        <v>-1544361.9599999981</v>
      </c>
      <c r="F63" s="417">
        <v>1323542.7000000002</v>
      </c>
      <c r="G63" s="417">
        <v>-678583.95959999971</v>
      </c>
      <c r="H63" s="416">
        <v>644958.74040000048</v>
      </c>
    </row>
    <row r="64" spans="1:9">
      <c r="A64" s="134">
        <v>39</v>
      </c>
      <c r="B64" s="59" t="s">
        <v>182</v>
      </c>
      <c r="C64" s="423">
        <v>0</v>
      </c>
      <c r="D64" s="423">
        <v>0</v>
      </c>
      <c r="E64" s="415">
        <v>0</v>
      </c>
      <c r="F64" s="423">
        <v>39107.370000000003</v>
      </c>
      <c r="G64" s="423">
        <v>0</v>
      </c>
      <c r="H64" s="416">
        <v>39107.370000000003</v>
      </c>
    </row>
    <row r="65" spans="1:8">
      <c r="A65" s="136">
        <v>40</v>
      </c>
      <c r="B65" s="62" t="s">
        <v>183</v>
      </c>
      <c r="C65" s="417">
        <v>-725245.41999999806</v>
      </c>
      <c r="D65" s="417">
        <v>-819116.54</v>
      </c>
      <c r="E65" s="415">
        <v>-1544361.9599999981</v>
      </c>
      <c r="F65" s="417">
        <v>1284435.33</v>
      </c>
      <c r="G65" s="417">
        <v>-678583.95959999971</v>
      </c>
      <c r="H65" s="416">
        <v>605851.37040000036</v>
      </c>
    </row>
    <row r="66" spans="1:8">
      <c r="A66" s="134">
        <v>41</v>
      </c>
      <c r="B66" s="59" t="s">
        <v>184</v>
      </c>
      <c r="C66" s="423">
        <v>-1744.16</v>
      </c>
      <c r="D66" s="423">
        <v>0</v>
      </c>
      <c r="E66" s="415">
        <v>-1744.16</v>
      </c>
      <c r="F66" s="423">
        <v>479.87000000000012</v>
      </c>
      <c r="G66" s="423">
        <v>0</v>
      </c>
      <c r="H66" s="416">
        <v>479.87000000000012</v>
      </c>
    </row>
    <row r="67" spans="1:8" ht="15.75" thickBot="1">
      <c r="A67" s="138">
        <v>42</v>
      </c>
      <c r="B67" s="139" t="s">
        <v>185</v>
      </c>
      <c r="C67" s="424">
        <v>-726989.5799999981</v>
      </c>
      <c r="D67" s="424">
        <v>-819116.54</v>
      </c>
      <c r="E67" s="425">
        <v>-1546106.1199999982</v>
      </c>
      <c r="F67" s="424">
        <v>1284915.2000000002</v>
      </c>
      <c r="G67" s="424">
        <v>-678583.95959999971</v>
      </c>
      <c r="H67" s="426">
        <v>606331.24040000048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53"/>
  <sheetViews>
    <sheetView showGridLines="0" zoomScale="80" zoomScaleNormal="80" workbookViewId="0">
      <selection activeCell="C7" sqref="C7:H53"/>
    </sheetView>
  </sheetViews>
  <sheetFormatPr defaultRowHeight="15"/>
  <cols>
    <col min="1" max="1" width="9.5703125" bestFit="1" customWidth="1"/>
    <col min="2" max="2" width="109.85546875" customWidth="1"/>
    <col min="3" max="8" width="12.7109375" customWidth="1"/>
  </cols>
  <sheetData>
    <row r="1" spans="1:8">
      <c r="A1" s="2" t="s">
        <v>226</v>
      </c>
      <c r="B1" s="380" t="str">
        <f>Info!C2</f>
        <v>ფინკა ბანკი საქართველო სს</v>
      </c>
    </row>
    <row r="2" spans="1:8">
      <c r="A2" s="2" t="s">
        <v>227</v>
      </c>
      <c r="B2" s="381">
        <f>'1. key ratios'!B2</f>
        <v>43555</v>
      </c>
    </row>
    <row r="3" spans="1:8">
      <c r="A3" s="2"/>
    </row>
    <row r="4" spans="1:8" ht="16.5" thickBot="1">
      <c r="A4" s="2" t="s">
        <v>651</v>
      </c>
      <c r="B4" s="2"/>
      <c r="C4" s="223"/>
      <c r="D4" s="223"/>
      <c r="E4" s="223"/>
      <c r="F4" s="224"/>
      <c r="G4" s="224"/>
      <c r="H4" s="225" t="s">
        <v>130</v>
      </c>
    </row>
    <row r="5" spans="1:8" ht="15.75">
      <c r="A5" s="558" t="s">
        <v>27</v>
      </c>
      <c r="B5" s="560" t="s">
        <v>283</v>
      </c>
      <c r="C5" s="562" t="s">
        <v>232</v>
      </c>
      <c r="D5" s="562"/>
      <c r="E5" s="562"/>
      <c r="F5" s="562" t="s">
        <v>233</v>
      </c>
      <c r="G5" s="562"/>
      <c r="H5" s="563"/>
    </row>
    <row r="6" spans="1:8">
      <c r="A6" s="559"/>
      <c r="B6" s="561"/>
      <c r="C6" s="44" t="s">
        <v>28</v>
      </c>
      <c r="D6" s="44" t="s">
        <v>131</v>
      </c>
      <c r="E6" s="44" t="s">
        <v>69</v>
      </c>
      <c r="F6" s="44" t="s">
        <v>28</v>
      </c>
      <c r="G6" s="44" t="s">
        <v>131</v>
      </c>
      <c r="H6" s="45" t="s">
        <v>69</v>
      </c>
    </row>
    <row r="7" spans="1:8" s="3" customFormat="1">
      <c r="A7" s="226">
        <v>1</v>
      </c>
      <c r="B7" s="227" t="s">
        <v>791</v>
      </c>
      <c r="C7" s="427">
        <v>448179.12</v>
      </c>
      <c r="D7" s="427">
        <v>22903.919999999998</v>
      </c>
      <c r="E7" s="427">
        <v>471083.04</v>
      </c>
      <c r="F7" s="427">
        <v>546581.26</v>
      </c>
      <c r="G7" s="427">
        <v>59829.34</v>
      </c>
      <c r="H7" s="428">
        <v>606410.6</v>
      </c>
    </row>
    <row r="8" spans="1:8" s="3" customFormat="1">
      <c r="A8" s="226">
        <v>1.1000000000000001</v>
      </c>
      <c r="B8" s="228" t="s">
        <v>315</v>
      </c>
      <c r="C8" s="406">
        <v>0</v>
      </c>
      <c r="D8" s="406">
        <v>0</v>
      </c>
      <c r="E8" s="429">
        <v>0</v>
      </c>
      <c r="F8" s="406">
        <v>0</v>
      </c>
      <c r="G8" s="406">
        <v>0</v>
      </c>
      <c r="H8" s="407">
        <v>0</v>
      </c>
    </row>
    <row r="9" spans="1:8" s="3" customFormat="1">
      <c r="A9" s="226">
        <v>1.2</v>
      </c>
      <c r="B9" s="228" t="s">
        <v>316</v>
      </c>
      <c r="C9" s="406">
        <v>0</v>
      </c>
      <c r="D9" s="406">
        <v>0</v>
      </c>
      <c r="E9" s="429">
        <v>0</v>
      </c>
      <c r="F9" s="406">
        <v>0</v>
      </c>
      <c r="G9" s="406">
        <v>0</v>
      </c>
      <c r="H9" s="407">
        <v>0</v>
      </c>
    </row>
    <row r="10" spans="1:8" s="3" customFormat="1">
      <c r="A10" s="226">
        <v>1.3</v>
      </c>
      <c r="B10" s="228" t="s">
        <v>317</v>
      </c>
      <c r="C10" s="406">
        <v>448179.12</v>
      </c>
      <c r="D10" s="406">
        <v>22903.919999999998</v>
      </c>
      <c r="E10" s="429">
        <v>471083.04</v>
      </c>
      <c r="F10" s="406">
        <v>546581.26</v>
      </c>
      <c r="G10" s="406">
        <v>59829.34</v>
      </c>
      <c r="H10" s="407">
        <v>606410.6</v>
      </c>
    </row>
    <row r="11" spans="1:8" s="3" customFormat="1">
      <c r="A11" s="226">
        <v>1.4</v>
      </c>
      <c r="B11" s="228" t="s">
        <v>318</v>
      </c>
      <c r="C11" s="406">
        <v>0</v>
      </c>
      <c r="D11" s="406">
        <v>0</v>
      </c>
      <c r="E11" s="429">
        <v>0</v>
      </c>
      <c r="F11" s="406">
        <v>0</v>
      </c>
      <c r="G11" s="406">
        <v>0</v>
      </c>
      <c r="H11" s="407">
        <v>0</v>
      </c>
    </row>
    <row r="12" spans="1:8" s="3" customFormat="1">
      <c r="A12" s="226">
        <v>2</v>
      </c>
      <c r="B12" s="227" t="s">
        <v>319</v>
      </c>
      <c r="C12" s="406">
        <v>0</v>
      </c>
      <c r="D12" s="406">
        <v>0</v>
      </c>
      <c r="E12" s="429">
        <v>0</v>
      </c>
      <c r="F12" s="406">
        <v>0</v>
      </c>
      <c r="G12" s="406">
        <v>0</v>
      </c>
      <c r="H12" s="407">
        <v>0</v>
      </c>
    </row>
    <row r="13" spans="1:8" s="3" customFormat="1">
      <c r="A13" s="226">
        <v>3</v>
      </c>
      <c r="B13" s="227" t="s">
        <v>320</v>
      </c>
      <c r="C13" s="427">
        <v>0</v>
      </c>
      <c r="D13" s="427">
        <v>0</v>
      </c>
      <c r="E13" s="427">
        <v>0</v>
      </c>
      <c r="F13" s="427">
        <v>16713000</v>
      </c>
      <c r="G13" s="427">
        <v>982656.72</v>
      </c>
      <c r="H13" s="428">
        <v>17695656.719999999</v>
      </c>
    </row>
    <row r="14" spans="1:8" s="3" customFormat="1">
      <c r="A14" s="226">
        <v>3.1</v>
      </c>
      <c r="B14" s="228" t="s">
        <v>321</v>
      </c>
      <c r="C14" s="406">
        <v>0</v>
      </c>
      <c r="D14" s="406">
        <v>0</v>
      </c>
      <c r="E14" s="429">
        <v>0</v>
      </c>
      <c r="F14" s="406">
        <v>16713000</v>
      </c>
      <c r="G14" s="406">
        <v>982656.72</v>
      </c>
      <c r="H14" s="407">
        <v>17695656.719999999</v>
      </c>
    </row>
    <row r="15" spans="1:8" s="3" customFormat="1">
      <c r="A15" s="226">
        <v>3.2</v>
      </c>
      <c r="B15" s="228" t="s">
        <v>322</v>
      </c>
      <c r="C15" s="406">
        <v>0</v>
      </c>
      <c r="D15" s="406">
        <v>0</v>
      </c>
      <c r="E15" s="429">
        <v>0</v>
      </c>
      <c r="F15" s="406">
        <v>0</v>
      </c>
      <c r="G15" s="406">
        <v>0</v>
      </c>
      <c r="H15" s="407">
        <v>0</v>
      </c>
    </row>
    <row r="16" spans="1:8" s="3" customFormat="1">
      <c r="A16" s="226">
        <v>4</v>
      </c>
      <c r="B16" s="227" t="s">
        <v>323</v>
      </c>
      <c r="C16" s="427">
        <v>622248629.1900003</v>
      </c>
      <c r="D16" s="427">
        <v>78946922.579999849</v>
      </c>
      <c r="E16" s="427">
        <v>701195551.7700001</v>
      </c>
      <c r="F16" s="427">
        <v>479463946.56000042</v>
      </c>
      <c r="G16" s="427">
        <v>135161262.83999977</v>
      </c>
      <c r="H16" s="428">
        <v>614625209.40000021</v>
      </c>
    </row>
    <row r="17" spans="1:8" s="3" customFormat="1">
      <c r="A17" s="226">
        <v>4.0999999999999996</v>
      </c>
      <c r="B17" s="228" t="s">
        <v>324</v>
      </c>
      <c r="C17" s="406">
        <v>622248629.1900003</v>
      </c>
      <c r="D17" s="406">
        <v>78946922.579999849</v>
      </c>
      <c r="E17" s="429">
        <v>701195551.7700001</v>
      </c>
      <c r="F17" s="406">
        <v>479463946.56000042</v>
      </c>
      <c r="G17" s="406">
        <v>135161262.83999977</v>
      </c>
      <c r="H17" s="407">
        <v>614625209.40000021</v>
      </c>
    </row>
    <row r="18" spans="1:8" s="3" customFormat="1">
      <c r="A18" s="226">
        <v>4.2</v>
      </c>
      <c r="B18" s="228" t="s">
        <v>325</v>
      </c>
      <c r="C18" s="406">
        <v>0</v>
      </c>
      <c r="D18" s="406">
        <v>0</v>
      </c>
      <c r="E18" s="429">
        <v>0</v>
      </c>
      <c r="F18" s="406">
        <v>0</v>
      </c>
      <c r="G18" s="406">
        <v>0</v>
      </c>
      <c r="H18" s="407">
        <v>0</v>
      </c>
    </row>
    <row r="19" spans="1:8" s="3" customFormat="1">
      <c r="A19" s="226">
        <v>5</v>
      </c>
      <c r="B19" s="227" t="s">
        <v>326</v>
      </c>
      <c r="C19" s="406">
        <v>56854463.369999997</v>
      </c>
      <c r="D19" s="406">
        <v>43781897.110000037</v>
      </c>
      <c r="E19" s="429">
        <v>100636360.48000003</v>
      </c>
      <c r="F19" s="406">
        <v>45356763.359999999</v>
      </c>
      <c r="G19" s="406">
        <v>70286291.629999951</v>
      </c>
      <c r="H19" s="407">
        <v>115643054.98999995</v>
      </c>
    </row>
    <row r="20" spans="1:8" s="3" customFormat="1">
      <c r="A20" s="226">
        <v>5.0999999999999996</v>
      </c>
      <c r="B20" s="228" t="s">
        <v>327</v>
      </c>
      <c r="C20" s="427">
        <v>937101.51</v>
      </c>
      <c r="D20" s="427">
        <v>90779.09</v>
      </c>
      <c r="E20" s="427">
        <v>1027880.6</v>
      </c>
      <c r="F20" s="427">
        <v>529324.46000000008</v>
      </c>
      <c r="G20" s="427">
        <v>107434.82</v>
      </c>
      <c r="H20" s="428">
        <v>636759.28</v>
      </c>
    </row>
    <row r="21" spans="1:8" s="3" customFormat="1">
      <c r="A21" s="226">
        <v>5.2</v>
      </c>
      <c r="B21" s="228" t="s">
        <v>328</v>
      </c>
      <c r="C21" s="406">
        <v>0</v>
      </c>
      <c r="D21" s="406">
        <v>0</v>
      </c>
      <c r="E21" s="429">
        <v>0</v>
      </c>
      <c r="F21" s="406">
        <v>0</v>
      </c>
      <c r="G21" s="406">
        <v>0</v>
      </c>
      <c r="H21" s="407">
        <v>0</v>
      </c>
    </row>
    <row r="22" spans="1:8" s="3" customFormat="1">
      <c r="A22" s="226">
        <v>5.3</v>
      </c>
      <c r="B22" s="228" t="s">
        <v>329</v>
      </c>
      <c r="C22" s="427">
        <v>55750919.859999999</v>
      </c>
      <c r="D22" s="427">
        <v>43617104.520000033</v>
      </c>
      <c r="E22" s="427">
        <v>99368024.380000025</v>
      </c>
      <c r="F22" s="427">
        <v>44601736.899999999</v>
      </c>
      <c r="G22" s="427">
        <v>69908444.009999961</v>
      </c>
      <c r="H22" s="428">
        <v>114510180.90999997</v>
      </c>
    </row>
    <row r="23" spans="1:8" s="3" customFormat="1">
      <c r="A23" s="226" t="s">
        <v>330</v>
      </c>
      <c r="B23" s="229" t="s">
        <v>331</v>
      </c>
      <c r="C23" s="406">
        <v>46008830.399999999</v>
      </c>
      <c r="D23" s="406">
        <v>34122349.68000003</v>
      </c>
      <c r="E23" s="429">
        <v>80131180.080000028</v>
      </c>
      <c r="F23" s="406">
        <v>36282387</v>
      </c>
      <c r="G23" s="406">
        <v>53352578.179999977</v>
      </c>
      <c r="H23" s="407">
        <v>89634965.179999977</v>
      </c>
    </row>
    <row r="24" spans="1:8" s="3" customFormat="1">
      <c r="A24" s="226" t="s">
        <v>332</v>
      </c>
      <c r="B24" s="229" t="s">
        <v>333</v>
      </c>
      <c r="C24" s="406">
        <v>4519102.0600000005</v>
      </c>
      <c r="D24" s="406">
        <v>3690124.71</v>
      </c>
      <c r="E24" s="429">
        <v>8209226.7700000005</v>
      </c>
      <c r="F24" s="406">
        <v>3550389</v>
      </c>
      <c r="G24" s="406">
        <v>8603999.3099999949</v>
      </c>
      <c r="H24" s="407">
        <v>12154388.309999995</v>
      </c>
    </row>
    <row r="25" spans="1:8" s="3" customFormat="1">
      <c r="A25" s="226" t="s">
        <v>334</v>
      </c>
      <c r="B25" s="230" t="s">
        <v>335</v>
      </c>
      <c r="C25" s="406">
        <v>0</v>
      </c>
      <c r="D25" s="406">
        <v>0</v>
      </c>
      <c r="E25" s="429">
        <v>0</v>
      </c>
      <c r="F25" s="406">
        <v>0</v>
      </c>
      <c r="G25" s="406">
        <v>0</v>
      </c>
      <c r="H25" s="407">
        <v>0</v>
      </c>
    </row>
    <row r="26" spans="1:8" s="3" customFormat="1">
      <c r="A26" s="226" t="s">
        <v>336</v>
      </c>
      <c r="B26" s="229" t="s">
        <v>337</v>
      </c>
      <c r="C26" s="406">
        <v>5197403.4000000004</v>
      </c>
      <c r="D26" s="406">
        <v>5469828.0500000026</v>
      </c>
      <c r="E26" s="429">
        <v>10667231.450000003</v>
      </c>
      <c r="F26" s="406">
        <v>4743376.9000000004</v>
      </c>
      <c r="G26" s="406">
        <v>7255319.3599999994</v>
      </c>
      <c r="H26" s="407">
        <v>11998696.26</v>
      </c>
    </row>
    <row r="27" spans="1:8" s="3" customFormat="1">
      <c r="A27" s="226" t="s">
        <v>338</v>
      </c>
      <c r="B27" s="229" t="s">
        <v>339</v>
      </c>
      <c r="C27" s="406">
        <v>25584</v>
      </c>
      <c r="D27" s="406">
        <v>334802.07999999996</v>
      </c>
      <c r="E27" s="429">
        <v>360386.07999999996</v>
      </c>
      <c r="F27" s="406">
        <v>25584</v>
      </c>
      <c r="G27" s="406">
        <v>696547.15999999992</v>
      </c>
      <c r="H27" s="407">
        <v>722131.15999999992</v>
      </c>
    </row>
    <row r="28" spans="1:8" s="3" customFormat="1">
      <c r="A28" s="226">
        <v>5.4</v>
      </c>
      <c r="B28" s="228" t="s">
        <v>340</v>
      </c>
      <c r="C28" s="406">
        <v>166442</v>
      </c>
      <c r="D28" s="406">
        <v>74013.5</v>
      </c>
      <c r="E28" s="429">
        <v>240455.5</v>
      </c>
      <c r="F28" s="406">
        <v>225702</v>
      </c>
      <c r="G28" s="406">
        <v>270412.80000000005</v>
      </c>
      <c r="H28" s="407">
        <v>496114.80000000005</v>
      </c>
    </row>
    <row r="29" spans="1:8" s="3" customFormat="1">
      <c r="A29" s="226">
        <v>5.5</v>
      </c>
      <c r="B29" s="228" t="s">
        <v>341</v>
      </c>
      <c r="C29" s="406">
        <v>0</v>
      </c>
      <c r="D29" s="406">
        <v>0</v>
      </c>
      <c r="E29" s="429">
        <v>0</v>
      </c>
      <c r="F29" s="406">
        <v>0</v>
      </c>
      <c r="G29" s="406">
        <v>0</v>
      </c>
      <c r="H29" s="407">
        <v>0</v>
      </c>
    </row>
    <row r="30" spans="1:8" s="3" customFormat="1">
      <c r="A30" s="226">
        <v>5.6</v>
      </c>
      <c r="B30" s="228" t="s">
        <v>342</v>
      </c>
      <c r="C30" s="406">
        <v>0</v>
      </c>
      <c r="D30" s="406">
        <v>0</v>
      </c>
      <c r="E30" s="429">
        <v>0</v>
      </c>
      <c r="F30" s="406">
        <v>0</v>
      </c>
      <c r="G30" s="406">
        <v>0</v>
      </c>
      <c r="H30" s="407">
        <v>0</v>
      </c>
    </row>
    <row r="31" spans="1:8" s="3" customFormat="1">
      <c r="A31" s="226">
        <v>5.7</v>
      </c>
      <c r="B31" s="228" t="s">
        <v>343</v>
      </c>
      <c r="C31" s="406">
        <v>0</v>
      </c>
      <c r="D31" s="406">
        <v>0</v>
      </c>
      <c r="E31" s="429">
        <v>0</v>
      </c>
      <c r="F31" s="406">
        <v>0</v>
      </c>
      <c r="G31" s="406">
        <v>0</v>
      </c>
      <c r="H31" s="407">
        <v>0</v>
      </c>
    </row>
    <row r="32" spans="1:8" s="3" customFormat="1">
      <c r="A32" s="226">
        <v>6</v>
      </c>
      <c r="B32" s="227" t="s">
        <v>344</v>
      </c>
      <c r="C32" s="427">
        <v>-1096350</v>
      </c>
      <c r="D32" s="427">
        <v>0</v>
      </c>
      <c r="E32" s="427">
        <v>-1096350</v>
      </c>
      <c r="F32" s="427">
        <v>-3071210</v>
      </c>
      <c r="G32" s="427">
        <v>0</v>
      </c>
      <c r="H32" s="428">
        <v>-3071210</v>
      </c>
    </row>
    <row r="33" spans="1:8" s="3" customFormat="1">
      <c r="A33" s="226">
        <v>6.1</v>
      </c>
      <c r="B33" s="228" t="s">
        <v>792</v>
      </c>
      <c r="C33" s="406">
        <v>16715700</v>
      </c>
      <c r="D33" s="406">
        <v>0</v>
      </c>
      <c r="E33" s="429">
        <v>16715700</v>
      </c>
      <c r="F33" s="406">
        <v>28876120</v>
      </c>
      <c r="G33" s="406">
        <v>0</v>
      </c>
      <c r="H33" s="407">
        <v>28876120</v>
      </c>
    </row>
    <row r="34" spans="1:8" s="3" customFormat="1">
      <c r="A34" s="226">
        <v>6.2</v>
      </c>
      <c r="B34" s="228" t="s">
        <v>345</v>
      </c>
      <c r="C34" s="406">
        <v>-17812050</v>
      </c>
      <c r="D34" s="406">
        <v>0</v>
      </c>
      <c r="E34" s="429">
        <v>-17812050</v>
      </c>
      <c r="F34" s="406">
        <v>-31947330</v>
      </c>
      <c r="G34" s="406">
        <v>0</v>
      </c>
      <c r="H34" s="407">
        <v>-31947330</v>
      </c>
    </row>
    <row r="35" spans="1:8" s="3" customFormat="1">
      <c r="A35" s="226">
        <v>6.3</v>
      </c>
      <c r="B35" s="228" t="s">
        <v>346</v>
      </c>
      <c r="C35" s="406">
        <v>0</v>
      </c>
      <c r="D35" s="406">
        <v>0</v>
      </c>
      <c r="E35" s="429">
        <v>0</v>
      </c>
      <c r="F35" s="406">
        <v>0</v>
      </c>
      <c r="G35" s="406">
        <v>0</v>
      </c>
      <c r="H35" s="407">
        <v>0</v>
      </c>
    </row>
    <row r="36" spans="1:8" s="3" customFormat="1">
      <c r="A36" s="226">
        <v>6.4</v>
      </c>
      <c r="B36" s="228" t="s">
        <v>347</v>
      </c>
      <c r="C36" s="406">
        <v>0</v>
      </c>
      <c r="D36" s="406">
        <v>0</v>
      </c>
      <c r="E36" s="429">
        <v>0</v>
      </c>
      <c r="F36" s="406">
        <v>0</v>
      </c>
      <c r="G36" s="406">
        <v>0</v>
      </c>
      <c r="H36" s="407">
        <v>0</v>
      </c>
    </row>
    <row r="37" spans="1:8" s="3" customFormat="1">
      <c r="A37" s="226">
        <v>6.5</v>
      </c>
      <c r="B37" s="228" t="s">
        <v>348</v>
      </c>
      <c r="C37" s="406">
        <v>0</v>
      </c>
      <c r="D37" s="406">
        <v>0</v>
      </c>
      <c r="E37" s="429">
        <v>0</v>
      </c>
      <c r="F37" s="406">
        <v>0</v>
      </c>
      <c r="G37" s="406">
        <v>0</v>
      </c>
      <c r="H37" s="407">
        <v>0</v>
      </c>
    </row>
    <row r="38" spans="1:8" s="3" customFormat="1">
      <c r="A38" s="226">
        <v>6.6</v>
      </c>
      <c r="B38" s="228" t="s">
        <v>349</v>
      </c>
      <c r="C38" s="406">
        <v>0</v>
      </c>
      <c r="D38" s="406">
        <v>0</v>
      </c>
      <c r="E38" s="429">
        <v>0</v>
      </c>
      <c r="F38" s="406">
        <v>0</v>
      </c>
      <c r="G38" s="406">
        <v>0</v>
      </c>
      <c r="H38" s="407">
        <v>0</v>
      </c>
    </row>
    <row r="39" spans="1:8" s="3" customFormat="1" ht="25.5">
      <c r="A39" s="226">
        <v>6.7</v>
      </c>
      <c r="B39" s="228" t="s">
        <v>350</v>
      </c>
      <c r="C39" s="406">
        <v>0</v>
      </c>
      <c r="D39" s="406">
        <v>0</v>
      </c>
      <c r="E39" s="429">
        <v>0</v>
      </c>
      <c r="F39" s="406">
        <v>0</v>
      </c>
      <c r="G39" s="406">
        <v>0</v>
      </c>
      <c r="H39" s="407">
        <v>0</v>
      </c>
    </row>
    <row r="40" spans="1:8" s="3" customFormat="1">
      <c r="A40" s="226">
        <v>7</v>
      </c>
      <c r="B40" s="227" t="s">
        <v>351</v>
      </c>
      <c r="C40" s="427">
        <v>20604350.299999997</v>
      </c>
      <c r="D40" s="427">
        <v>9744830.7291000001</v>
      </c>
      <c r="E40" s="427">
        <v>30349181.029099997</v>
      </c>
      <c r="F40" s="427">
        <v>16571241.4</v>
      </c>
      <c r="G40" s="427">
        <v>8774788.9800000004</v>
      </c>
      <c r="H40" s="428">
        <v>25346030.380000003</v>
      </c>
    </row>
    <row r="41" spans="1:8" s="3" customFormat="1">
      <c r="A41" s="226">
        <v>7.1</v>
      </c>
      <c r="B41" s="228" t="s">
        <v>352</v>
      </c>
      <c r="C41" s="406">
        <v>2056391.6799999995</v>
      </c>
      <c r="D41" s="406">
        <v>258629.78000000003</v>
      </c>
      <c r="E41" s="429">
        <v>2315021.4599999995</v>
      </c>
      <c r="F41" s="406">
        <v>1095990.370000002</v>
      </c>
      <c r="G41" s="406">
        <v>270343.33000000007</v>
      </c>
      <c r="H41" s="407">
        <v>1366333.700000002</v>
      </c>
    </row>
    <row r="42" spans="1:8" s="3" customFormat="1" ht="25.5">
      <c r="A42" s="226">
        <v>7.2</v>
      </c>
      <c r="B42" s="228" t="s">
        <v>353</v>
      </c>
      <c r="C42" s="406">
        <v>369261.52000000014</v>
      </c>
      <c r="D42" s="406">
        <v>21375.099099999999</v>
      </c>
      <c r="E42" s="429">
        <v>390636.61910000013</v>
      </c>
      <c r="F42" s="406">
        <v>234821.32999999955</v>
      </c>
      <c r="G42" s="406">
        <v>27802.999100000001</v>
      </c>
      <c r="H42" s="407">
        <v>262624.32909999957</v>
      </c>
    </row>
    <row r="43" spans="1:8" s="3" customFormat="1" ht="25.5">
      <c r="A43" s="226">
        <v>7.3</v>
      </c>
      <c r="B43" s="228" t="s">
        <v>354</v>
      </c>
      <c r="C43" s="406">
        <v>13875918.1</v>
      </c>
      <c r="D43" s="406">
        <v>8085331.5500000007</v>
      </c>
      <c r="E43" s="429">
        <v>21961249.649999999</v>
      </c>
      <c r="F43" s="406">
        <v>12927123.890000001</v>
      </c>
      <c r="G43" s="406">
        <v>7421327.4299999997</v>
      </c>
      <c r="H43" s="407">
        <v>20348451.32</v>
      </c>
    </row>
    <row r="44" spans="1:8" s="3" customFormat="1" ht="25.5">
      <c r="A44" s="226">
        <v>7.4</v>
      </c>
      <c r="B44" s="228" t="s">
        <v>355</v>
      </c>
      <c r="C44" s="406">
        <v>4302779</v>
      </c>
      <c r="D44" s="406">
        <v>1379494.2999999998</v>
      </c>
      <c r="E44" s="429">
        <v>5682273.2999999998</v>
      </c>
      <c r="F44" s="406">
        <v>3644117.51</v>
      </c>
      <c r="G44" s="406">
        <v>1353461.55</v>
      </c>
      <c r="H44" s="407">
        <v>4997579.0599999996</v>
      </c>
    </row>
    <row r="45" spans="1:8" s="3" customFormat="1">
      <c r="A45" s="226">
        <v>8</v>
      </c>
      <c r="B45" s="227" t="s">
        <v>356</v>
      </c>
      <c r="C45" s="427">
        <v>0</v>
      </c>
      <c r="D45" s="427">
        <v>1705801.9463013697</v>
      </c>
      <c r="E45" s="427">
        <v>1705801.9463013697</v>
      </c>
      <c r="F45" s="427">
        <v>996084</v>
      </c>
      <c r="G45" s="427">
        <v>2807513.5737599991</v>
      </c>
      <c r="H45" s="428">
        <v>3803597.5737599991</v>
      </c>
    </row>
    <row r="46" spans="1:8" s="3" customFormat="1">
      <c r="A46" s="226">
        <v>8.1</v>
      </c>
      <c r="B46" s="228" t="s">
        <v>357</v>
      </c>
      <c r="C46" s="406">
        <v>0</v>
      </c>
      <c r="D46" s="406">
        <v>0</v>
      </c>
      <c r="E46" s="429">
        <v>0</v>
      </c>
      <c r="F46" s="406">
        <v>996084</v>
      </c>
      <c r="G46" s="406">
        <v>1945572.7737599991</v>
      </c>
      <c r="H46" s="407">
        <v>2941656.7737599993</v>
      </c>
    </row>
    <row r="47" spans="1:8" s="3" customFormat="1">
      <c r="A47" s="226">
        <v>8.1999999999999993</v>
      </c>
      <c r="B47" s="228" t="s">
        <v>358</v>
      </c>
      <c r="C47" s="406">
        <v>0</v>
      </c>
      <c r="D47" s="406">
        <v>678232.79999999993</v>
      </c>
      <c r="E47" s="429">
        <v>678232.79999999993</v>
      </c>
      <c r="F47" s="406"/>
      <c r="G47" s="406">
        <v>608428.80000000005</v>
      </c>
      <c r="H47" s="407">
        <v>608428.80000000005</v>
      </c>
    </row>
    <row r="48" spans="1:8" s="3" customFormat="1">
      <c r="A48" s="226">
        <v>8.3000000000000007</v>
      </c>
      <c r="B48" s="228" t="s">
        <v>359</v>
      </c>
      <c r="C48" s="406">
        <v>0</v>
      </c>
      <c r="D48" s="406">
        <v>678232.79999999993</v>
      </c>
      <c r="E48" s="429">
        <v>678232.79999999993</v>
      </c>
      <c r="F48" s="406"/>
      <c r="G48" s="406">
        <v>253512</v>
      </c>
      <c r="H48" s="407">
        <v>253512</v>
      </c>
    </row>
    <row r="49" spans="1:8" s="3" customFormat="1">
      <c r="A49" s="226">
        <v>8.4</v>
      </c>
      <c r="B49" s="228" t="s">
        <v>360</v>
      </c>
      <c r="C49" s="406">
        <v>0</v>
      </c>
      <c r="D49" s="406">
        <v>349336.34630136989</v>
      </c>
      <c r="E49" s="429">
        <v>349336.34630136989</v>
      </c>
      <c r="F49" s="406"/>
      <c r="G49" s="406"/>
      <c r="H49" s="407">
        <v>0</v>
      </c>
    </row>
    <row r="50" spans="1:8" s="3" customFormat="1">
      <c r="A50" s="226">
        <v>8.5</v>
      </c>
      <c r="B50" s="228" t="s">
        <v>361</v>
      </c>
      <c r="C50" s="406">
        <v>0</v>
      </c>
      <c r="D50" s="406">
        <v>0</v>
      </c>
      <c r="E50" s="429">
        <v>0</v>
      </c>
      <c r="F50" s="406"/>
      <c r="G50" s="406"/>
      <c r="H50" s="407">
        <v>0</v>
      </c>
    </row>
    <row r="51" spans="1:8" s="3" customFormat="1">
      <c r="A51" s="226">
        <v>8.6</v>
      </c>
      <c r="B51" s="228" t="s">
        <v>362</v>
      </c>
      <c r="C51" s="406">
        <v>0</v>
      </c>
      <c r="D51" s="406">
        <v>0</v>
      </c>
      <c r="E51" s="429">
        <v>0</v>
      </c>
      <c r="F51" s="406"/>
      <c r="G51" s="406"/>
      <c r="H51" s="407">
        <v>0</v>
      </c>
    </row>
    <row r="52" spans="1:8" s="3" customFormat="1">
      <c r="A52" s="226">
        <v>8.6999999999999993</v>
      </c>
      <c r="B52" s="228" t="s">
        <v>363</v>
      </c>
      <c r="C52" s="406">
        <v>0</v>
      </c>
      <c r="D52" s="406">
        <v>0</v>
      </c>
      <c r="E52" s="429">
        <v>0</v>
      </c>
      <c r="F52" s="406"/>
      <c r="G52" s="406"/>
      <c r="H52" s="407">
        <v>0</v>
      </c>
    </row>
    <row r="53" spans="1:8" s="3" customFormat="1" ht="15.75" thickBot="1">
      <c r="A53" s="231">
        <v>9</v>
      </c>
      <c r="B53" s="232" t="s">
        <v>364</v>
      </c>
      <c r="C53" s="430">
        <v>0</v>
      </c>
      <c r="D53" s="430">
        <v>0</v>
      </c>
      <c r="E53" s="431">
        <v>0</v>
      </c>
      <c r="F53" s="430"/>
      <c r="G53" s="430"/>
      <c r="H53" s="41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8"/>
  <sheetViews>
    <sheetView showGridLines="0" zoomScale="80" zoomScaleNormal="80" workbookViewId="0">
      <pane xSplit="1" ySplit="4" topLeftCell="B5" activePane="bottomRight" state="frozen"/>
      <selection activeCell="L18" sqref="L18"/>
      <selection pane="topRight" activeCell="L18" sqref="L18"/>
      <selection pane="bottomLeft" activeCell="L18" sqref="L18"/>
      <selection pane="bottomRight" activeCell="C6" sqref="C6"/>
    </sheetView>
  </sheetViews>
  <sheetFormatPr defaultColWidth="9.140625" defaultRowHeight="12.75"/>
  <cols>
    <col min="1" max="1" width="11.42578125" style="2" customWidth="1"/>
    <col min="2" max="2" width="160" style="2" bestFit="1" customWidth="1"/>
    <col min="3" max="4" width="12.7109375" style="2" customWidth="1"/>
    <col min="5" max="11" width="9.7109375" style="13" customWidth="1"/>
    <col min="12" max="16384" width="9.140625" style="13"/>
  </cols>
  <sheetData>
    <row r="1" spans="1:8" ht="15">
      <c r="A1" s="18" t="s">
        <v>226</v>
      </c>
      <c r="B1" s="380" t="str">
        <f>Info!C2</f>
        <v>ფინკა ბანკი საქართველო სს</v>
      </c>
      <c r="C1" s="17"/>
      <c r="D1" s="319"/>
    </row>
    <row r="2" spans="1:8" ht="15">
      <c r="A2" s="18" t="s">
        <v>227</v>
      </c>
      <c r="B2" s="381">
        <f>'1. key ratios'!B2</f>
        <v>43555</v>
      </c>
      <c r="C2" s="30"/>
      <c r="D2" s="19"/>
      <c r="E2" s="12"/>
      <c r="F2" s="12"/>
      <c r="G2" s="12"/>
      <c r="H2" s="12"/>
    </row>
    <row r="3" spans="1:8" ht="15">
      <c r="A3" s="18"/>
      <c r="B3" s="17"/>
      <c r="C3" s="30"/>
      <c r="D3" s="19"/>
      <c r="E3" s="12"/>
      <c r="F3" s="12"/>
      <c r="G3" s="12"/>
      <c r="H3" s="12"/>
    </row>
    <row r="4" spans="1:8" ht="15" customHeight="1" thickBot="1">
      <c r="A4" s="220" t="s">
        <v>652</v>
      </c>
      <c r="B4" s="221" t="s">
        <v>225</v>
      </c>
      <c r="C4" s="220"/>
      <c r="D4" s="222" t="s">
        <v>130</v>
      </c>
    </row>
    <row r="5" spans="1:8" ht="15" customHeight="1">
      <c r="A5" s="218" t="s">
        <v>27</v>
      </c>
      <c r="B5" s="219"/>
      <c r="C5" s="439">
        <v>43555</v>
      </c>
      <c r="D5" s="439">
        <v>43465</v>
      </c>
    </row>
    <row r="6" spans="1:8" ht="15" customHeight="1">
      <c r="A6" s="344">
        <v>1</v>
      </c>
      <c r="B6" s="345" t="s">
        <v>230</v>
      </c>
      <c r="C6" s="432">
        <v>197900512.42169854</v>
      </c>
      <c r="D6" s="433">
        <v>200202227.23605505</v>
      </c>
    </row>
    <row r="7" spans="1:8" ht="15" customHeight="1">
      <c r="A7" s="344">
        <v>1.1000000000000001</v>
      </c>
      <c r="B7" s="346" t="s">
        <v>22</v>
      </c>
      <c r="C7" s="434">
        <v>196861361.38684854</v>
      </c>
      <c r="D7" s="435">
        <v>199102006.91315505</v>
      </c>
    </row>
    <row r="8" spans="1:8" ht="14.25">
      <c r="A8" s="344" t="s">
        <v>290</v>
      </c>
      <c r="B8" s="347" t="s">
        <v>646</v>
      </c>
      <c r="C8" s="434">
        <v>454989.44</v>
      </c>
      <c r="D8" s="435">
        <v>388088.4</v>
      </c>
    </row>
    <row r="9" spans="1:8" ht="15" customHeight="1">
      <c r="A9" s="344">
        <v>1.2</v>
      </c>
      <c r="B9" s="346" t="s">
        <v>23</v>
      </c>
      <c r="C9" s="434">
        <v>231731.03485</v>
      </c>
      <c r="D9" s="435">
        <v>297240.32290000003</v>
      </c>
    </row>
    <row r="10" spans="1:8" ht="15" customHeight="1">
      <c r="A10" s="344">
        <v>1.3</v>
      </c>
      <c r="B10" s="348" t="s">
        <v>78</v>
      </c>
      <c r="C10" s="436">
        <v>807420</v>
      </c>
      <c r="D10" s="435">
        <v>802980</v>
      </c>
    </row>
    <row r="11" spans="1:8" ht="15" customHeight="1">
      <c r="A11" s="344">
        <v>2</v>
      </c>
      <c r="B11" s="345" t="s">
        <v>231</v>
      </c>
      <c r="C11" s="434">
        <v>2537845.7794759995</v>
      </c>
      <c r="D11" s="435">
        <v>242681.3278</v>
      </c>
    </row>
    <row r="12" spans="1:8" ht="15" customHeight="1">
      <c r="A12" s="358">
        <v>3</v>
      </c>
      <c r="B12" s="359" t="s">
        <v>229</v>
      </c>
      <c r="C12" s="436">
        <v>66343501.516437508</v>
      </c>
      <c r="D12" s="435">
        <v>66343501.516437508</v>
      </c>
    </row>
    <row r="13" spans="1:8" ht="15" thickBot="1">
      <c r="A13" s="141">
        <v>4</v>
      </c>
      <c r="B13" s="142" t="s">
        <v>291</v>
      </c>
      <c r="C13" s="437">
        <v>266781859.71761203</v>
      </c>
      <c r="D13" s="438">
        <v>266788410.08029255</v>
      </c>
    </row>
    <row r="14" spans="1:8">
      <c r="B14" s="24"/>
    </row>
    <row r="15" spans="1:8">
      <c r="B15" s="112"/>
    </row>
    <row r="16" spans="1:8">
      <c r="B16" s="112"/>
    </row>
    <row r="17" spans="2:2">
      <c r="B17" s="112"/>
    </row>
    <row r="18" spans="2:2">
      <c r="B18" s="1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6"/>
  <sheetViews>
    <sheetView showGridLines="0" zoomScale="80" zoomScaleNormal="80" workbookViewId="0">
      <pane xSplit="1" ySplit="4" topLeftCell="B5" activePane="bottomRight" state="frozen"/>
      <selection pane="topRight" activeCell="B1" sqref="B1"/>
      <selection pane="bottomLeft" activeCell="A4" sqref="A4"/>
      <selection pane="bottomRight" activeCell="B6" sqref="B6:B9"/>
    </sheetView>
  </sheetViews>
  <sheetFormatPr defaultRowHeight="15"/>
  <cols>
    <col min="1" max="1" width="9.5703125" style="2" bestFit="1" customWidth="1"/>
    <col min="2" max="2" width="90.42578125" style="2" bestFit="1" customWidth="1"/>
    <col min="3" max="3" width="64.42578125" style="2" bestFit="1" customWidth="1"/>
  </cols>
  <sheetData>
    <row r="1" spans="1:3">
      <c r="A1" s="2" t="s">
        <v>226</v>
      </c>
      <c r="B1" s="380" t="str">
        <f>Info!C2</f>
        <v>ფინკა ბანკი საქართველო სს</v>
      </c>
    </row>
    <row r="2" spans="1:3">
      <c r="A2" s="2" t="s">
        <v>227</v>
      </c>
      <c r="B2" s="381">
        <f>'1. key ratios'!B2</f>
        <v>43555</v>
      </c>
    </row>
    <row r="4" spans="1:3" ht="16.5" customHeight="1" thickBot="1">
      <c r="A4" s="256" t="s">
        <v>653</v>
      </c>
      <c r="B4" s="66" t="s">
        <v>186</v>
      </c>
      <c r="C4" s="14"/>
    </row>
    <row r="5" spans="1:3" ht="15.75">
      <c r="A5" s="11"/>
      <c r="B5" s="564" t="s">
        <v>187</v>
      </c>
      <c r="C5" s="565"/>
    </row>
    <row r="6" spans="1:3">
      <c r="A6" s="440">
        <v>1</v>
      </c>
      <c r="B6" s="441" t="s">
        <v>916</v>
      </c>
      <c r="C6" s="69"/>
    </row>
    <row r="7" spans="1:3">
      <c r="A7" s="440">
        <v>2</v>
      </c>
      <c r="B7" s="441" t="s">
        <v>917</v>
      </c>
      <c r="C7" s="69"/>
    </row>
    <row r="8" spans="1:3">
      <c r="A8" s="440">
        <v>3</v>
      </c>
      <c r="B8" s="441" t="s">
        <v>918</v>
      </c>
      <c r="C8" s="69"/>
    </row>
    <row r="9" spans="1:3">
      <c r="A9" s="440">
        <v>4</v>
      </c>
      <c r="B9" s="441" t="s">
        <v>939</v>
      </c>
      <c r="C9" s="69"/>
    </row>
    <row r="10" spans="1:3">
      <c r="A10" s="15"/>
      <c r="B10" s="566"/>
      <c r="C10" s="567"/>
    </row>
    <row r="11" spans="1:3" ht="15.75">
      <c r="A11" s="15"/>
      <c r="B11" s="568" t="s">
        <v>188</v>
      </c>
      <c r="C11" s="569"/>
    </row>
    <row r="12" spans="1:3" ht="15.75">
      <c r="A12" s="440">
        <v>1</v>
      </c>
      <c r="B12" s="441" t="s">
        <v>919</v>
      </c>
      <c r="C12" s="67"/>
    </row>
    <row r="13" spans="1:3" ht="15.75">
      <c r="A13" s="440">
        <v>2</v>
      </c>
      <c r="B13" s="441" t="s">
        <v>920</v>
      </c>
      <c r="C13" s="67"/>
    </row>
    <row r="14" spans="1:3" ht="15.75">
      <c r="A14" s="440">
        <v>3</v>
      </c>
      <c r="B14" s="441" t="s">
        <v>921</v>
      </c>
      <c r="C14" s="67"/>
    </row>
    <row r="15" spans="1:3" ht="15.75">
      <c r="A15" s="440">
        <v>4</v>
      </c>
      <c r="B15" s="441" t="s">
        <v>922</v>
      </c>
      <c r="C15" s="67"/>
    </row>
    <row r="16" spans="1:3" ht="15.75" customHeight="1">
      <c r="A16" s="15"/>
      <c r="B16" s="28"/>
      <c r="C16" s="29"/>
    </row>
    <row r="17" spans="1:3" ht="30" customHeight="1">
      <c r="A17" s="15"/>
      <c r="B17" s="570" t="s">
        <v>189</v>
      </c>
      <c r="C17" s="571"/>
    </row>
    <row r="18" spans="1:3">
      <c r="A18" s="440">
        <v>1</v>
      </c>
      <c r="B18" s="441" t="s">
        <v>923</v>
      </c>
      <c r="C18" s="442">
        <v>1</v>
      </c>
    </row>
    <row r="19" spans="1:3" ht="15.75" customHeight="1">
      <c r="A19" s="15"/>
      <c r="B19" s="68"/>
      <c r="C19" s="69"/>
    </row>
    <row r="20" spans="1:3" ht="29.25" customHeight="1">
      <c r="A20" s="15"/>
      <c r="B20" s="570" t="s">
        <v>312</v>
      </c>
      <c r="C20" s="571"/>
    </row>
    <row r="21" spans="1:3">
      <c r="A21" s="440">
        <v>1</v>
      </c>
      <c r="B21" s="441" t="s">
        <v>924</v>
      </c>
      <c r="C21" s="443" t="s">
        <v>925</v>
      </c>
    </row>
    <row r="22" spans="1:3">
      <c r="A22" s="444">
        <v>2</v>
      </c>
      <c r="B22" s="445" t="s">
        <v>926</v>
      </c>
      <c r="C22" s="446" t="s">
        <v>927</v>
      </c>
    </row>
    <row r="23" spans="1:3">
      <c r="A23" s="444">
        <v>3</v>
      </c>
      <c r="B23" s="445" t="s">
        <v>928</v>
      </c>
      <c r="C23" s="446" t="s">
        <v>929</v>
      </c>
    </row>
    <row r="24" spans="1:3">
      <c r="A24" s="444">
        <v>4</v>
      </c>
      <c r="B24" s="445" t="s">
        <v>930</v>
      </c>
      <c r="C24" s="446" t="s">
        <v>931</v>
      </c>
    </row>
    <row r="25" spans="1:3">
      <c r="A25" s="444">
        <v>5</v>
      </c>
      <c r="B25" s="445" t="s">
        <v>932</v>
      </c>
      <c r="C25" s="443" t="s">
        <v>933</v>
      </c>
    </row>
    <row r="26" spans="1:3" ht="16.5" thickBot="1">
      <c r="A26" s="16"/>
      <c r="B26" s="70"/>
      <c r="C26" s="71"/>
    </row>
  </sheetData>
  <mergeCells count="5">
    <mergeCell ref="B5:C5"/>
    <mergeCell ref="B10:C10"/>
    <mergeCell ref="B11:C11"/>
    <mergeCell ref="B20:C20"/>
    <mergeCell ref="B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7"/>
  <sheetViews>
    <sheetView showGridLines="0" zoomScale="80" zoomScaleNormal="80"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11.140625" style="2" customWidth="1"/>
    <col min="2" max="2" width="122.42578125" style="2" customWidth="1"/>
    <col min="3" max="3" width="31.5703125" style="2" customWidth="1"/>
    <col min="4" max="4" width="27.42578125" style="2" customWidth="1"/>
    <col min="5" max="5" width="33" style="2" customWidth="1"/>
    <col min="6" max="6" width="12" bestFit="1" customWidth="1"/>
    <col min="7" max="7" width="12.5703125" bestFit="1" customWidth="1"/>
  </cols>
  <sheetData>
    <row r="1" spans="1:7" ht="15.75">
      <c r="A1" s="18" t="s">
        <v>226</v>
      </c>
      <c r="B1" s="380" t="str">
        <f>Info!C2</f>
        <v>ფინკა ბანკი საქართველო სს</v>
      </c>
    </row>
    <row r="2" spans="1:7" s="22" customFormat="1" ht="15.75" customHeight="1">
      <c r="A2" s="22" t="s">
        <v>227</v>
      </c>
      <c r="B2" s="381">
        <f>'1. key ratios'!B2</f>
        <v>43555</v>
      </c>
    </row>
    <row r="3" spans="1:7" s="22" customFormat="1" ht="15.75" customHeight="1"/>
    <row r="4" spans="1:7" s="22" customFormat="1" ht="15.75" customHeight="1" thickBot="1">
      <c r="A4" s="257" t="s">
        <v>654</v>
      </c>
      <c r="B4" s="258" t="s">
        <v>301</v>
      </c>
      <c r="C4" s="197"/>
      <c r="D4" s="197"/>
      <c r="E4" s="198" t="s">
        <v>130</v>
      </c>
    </row>
    <row r="5" spans="1:7" s="125" customFormat="1" ht="17.45" customHeight="1">
      <c r="A5" s="334"/>
      <c r="B5" s="335"/>
      <c r="C5" s="196" t="s">
        <v>0</v>
      </c>
      <c r="D5" s="196" t="s">
        <v>1</v>
      </c>
      <c r="E5" s="336" t="s">
        <v>2</v>
      </c>
    </row>
    <row r="6" spans="1:7" s="165" customFormat="1" ht="14.45" customHeight="1">
      <c r="A6" s="337"/>
      <c r="B6" s="572" t="s">
        <v>269</v>
      </c>
      <c r="C6" s="572" t="s">
        <v>268</v>
      </c>
      <c r="D6" s="573" t="s">
        <v>267</v>
      </c>
      <c r="E6" s="574"/>
      <c r="G6"/>
    </row>
    <row r="7" spans="1:7" s="165" customFormat="1" ht="51">
      <c r="A7" s="337"/>
      <c r="B7" s="572"/>
      <c r="C7" s="572"/>
      <c r="D7" s="332" t="s">
        <v>266</v>
      </c>
      <c r="E7" s="333" t="s">
        <v>829</v>
      </c>
      <c r="G7"/>
    </row>
    <row r="8" spans="1:7">
      <c r="A8" s="338">
        <v>1</v>
      </c>
      <c r="B8" s="339" t="s">
        <v>191</v>
      </c>
      <c r="C8" s="447">
        <v>12667732.789999999</v>
      </c>
      <c r="D8" s="447"/>
      <c r="E8" s="448">
        <v>12667732.789999999</v>
      </c>
    </row>
    <row r="9" spans="1:7">
      <c r="A9" s="338">
        <v>2</v>
      </c>
      <c r="B9" s="339" t="s">
        <v>192</v>
      </c>
      <c r="C9" s="447">
        <v>41591355.310000002</v>
      </c>
      <c r="D9" s="447"/>
      <c r="E9" s="448">
        <v>41591355.310000002</v>
      </c>
    </row>
    <row r="10" spans="1:7">
      <c r="A10" s="338">
        <v>3</v>
      </c>
      <c r="B10" s="339" t="s">
        <v>265</v>
      </c>
      <c r="C10" s="447">
        <v>15342683.630000001</v>
      </c>
      <c r="D10" s="447"/>
      <c r="E10" s="448">
        <v>15342683.630000001</v>
      </c>
    </row>
    <row r="11" spans="1:7">
      <c r="A11" s="338">
        <v>4</v>
      </c>
      <c r="B11" s="339" t="s">
        <v>222</v>
      </c>
      <c r="C11" s="447">
        <v>0</v>
      </c>
      <c r="D11" s="447"/>
      <c r="E11" s="448">
        <v>0</v>
      </c>
    </row>
    <row r="12" spans="1:7">
      <c r="A12" s="338">
        <v>5</v>
      </c>
      <c r="B12" s="339" t="s">
        <v>194</v>
      </c>
      <c r="C12" s="447">
        <v>18345847.16</v>
      </c>
      <c r="D12" s="447"/>
      <c r="E12" s="448">
        <v>18345847.16</v>
      </c>
    </row>
    <row r="13" spans="1:7">
      <c r="A13" s="338">
        <v>6.1</v>
      </c>
      <c r="B13" s="339" t="s">
        <v>195</v>
      </c>
      <c r="C13" s="449">
        <v>223100210.02999836</v>
      </c>
      <c r="D13" s="447"/>
      <c r="E13" s="448">
        <v>223100210.02999836</v>
      </c>
    </row>
    <row r="14" spans="1:7">
      <c r="A14" s="338">
        <v>6.2</v>
      </c>
      <c r="B14" s="340" t="s">
        <v>196</v>
      </c>
      <c r="C14" s="449">
        <v>-10813718.880000012</v>
      </c>
      <c r="D14" s="447"/>
      <c r="E14" s="448">
        <v>-10813718.880000012</v>
      </c>
    </row>
    <row r="15" spans="1:7">
      <c r="A15" s="338">
        <v>6</v>
      </c>
      <c r="B15" s="339" t="s">
        <v>264</v>
      </c>
      <c r="C15" s="447">
        <v>212286491.14999834</v>
      </c>
      <c r="D15" s="447"/>
      <c r="E15" s="448">
        <v>212286491.14999834</v>
      </c>
    </row>
    <row r="16" spans="1:7">
      <c r="A16" s="338">
        <v>7</v>
      </c>
      <c r="B16" s="339" t="s">
        <v>198</v>
      </c>
      <c r="C16" s="447">
        <v>4297599.0699999994</v>
      </c>
      <c r="D16" s="447"/>
      <c r="E16" s="448">
        <v>4297599.0699999994</v>
      </c>
    </row>
    <row r="17" spans="1:7">
      <c r="A17" s="338">
        <v>8</v>
      </c>
      <c r="B17" s="339" t="s">
        <v>199</v>
      </c>
      <c r="C17" s="447">
        <v>138905</v>
      </c>
      <c r="D17" s="447"/>
      <c r="E17" s="448">
        <v>138905</v>
      </c>
      <c r="F17" s="6"/>
      <c r="G17" s="6"/>
    </row>
    <row r="18" spans="1:7">
      <c r="A18" s="338">
        <v>9</v>
      </c>
      <c r="B18" s="339" t="s">
        <v>200</v>
      </c>
      <c r="C18" s="447">
        <v>0</v>
      </c>
      <c r="D18" s="447"/>
      <c r="E18" s="448">
        <v>0</v>
      </c>
      <c r="G18" s="6"/>
    </row>
    <row r="19" spans="1:7">
      <c r="A19" s="338">
        <v>10</v>
      </c>
      <c r="B19" s="339" t="s">
        <v>201</v>
      </c>
      <c r="C19" s="447">
        <v>12373911.529999999</v>
      </c>
      <c r="D19" s="447">
        <v>1411262.54</v>
      </c>
      <c r="E19" s="448">
        <v>10962648.989999998</v>
      </c>
      <c r="G19" s="6"/>
    </row>
    <row r="20" spans="1:7">
      <c r="A20" s="338">
        <v>11</v>
      </c>
      <c r="B20" s="339" t="s">
        <v>202</v>
      </c>
      <c r="C20" s="447">
        <v>3193256.84</v>
      </c>
      <c r="D20" s="447"/>
      <c r="E20" s="448">
        <v>3193256.84</v>
      </c>
    </row>
    <row r="21" spans="1:7" ht="33.75" customHeight="1" thickBot="1">
      <c r="A21" s="341"/>
      <c r="B21" s="342" t="s">
        <v>793</v>
      </c>
      <c r="C21" s="450">
        <v>320237782.47999829</v>
      </c>
      <c r="D21" s="450">
        <v>1411262.54</v>
      </c>
      <c r="E21" s="451">
        <v>318826519.93999833</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showGridLines="0" zoomScale="80" zoomScaleNormal="8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39.710937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226</v>
      </c>
      <c r="B1" s="380" t="str">
        <f>Info!C2</f>
        <v>ფინკა ბანკი საქართველო სს</v>
      </c>
    </row>
    <row r="2" spans="1:6" s="22" customFormat="1" ht="15.75" customHeight="1">
      <c r="A2" s="22" t="s">
        <v>227</v>
      </c>
      <c r="B2" s="381">
        <f>'1. key ratios'!B2</f>
        <v>43555</v>
      </c>
      <c r="C2"/>
      <c r="D2"/>
      <c r="E2"/>
      <c r="F2"/>
    </row>
    <row r="3" spans="1:6" s="22" customFormat="1" ht="15.75" customHeight="1">
      <c r="C3"/>
      <c r="D3"/>
      <c r="E3"/>
      <c r="F3"/>
    </row>
    <row r="4" spans="1:6" s="22" customFormat="1" ht="26.25" thickBot="1">
      <c r="A4" s="22" t="s">
        <v>655</v>
      </c>
      <c r="B4" s="204" t="s">
        <v>305</v>
      </c>
      <c r="C4" s="198" t="s">
        <v>130</v>
      </c>
      <c r="D4"/>
      <c r="E4"/>
      <c r="F4"/>
    </row>
    <row r="5" spans="1:6" ht="26.25">
      <c r="A5" s="199">
        <v>1</v>
      </c>
      <c r="B5" s="200" t="s">
        <v>691</v>
      </c>
      <c r="C5" s="452">
        <v>318826519.93999833</v>
      </c>
    </row>
    <row r="6" spans="1:6" s="189" customFormat="1">
      <c r="A6" s="124">
        <v>2.1</v>
      </c>
      <c r="B6" s="206" t="s">
        <v>306</v>
      </c>
      <c r="C6" s="453">
        <v>471083.0417</v>
      </c>
    </row>
    <row r="7" spans="1:6" s="4" customFormat="1" outlineLevel="1">
      <c r="A7" s="205">
        <v>2.2000000000000002</v>
      </c>
      <c r="B7" s="201" t="s">
        <v>307</v>
      </c>
      <c r="C7" s="454">
        <v>16148400</v>
      </c>
    </row>
    <row r="8" spans="1:6" s="4" customFormat="1" ht="26.25">
      <c r="A8" s="205">
        <v>3</v>
      </c>
      <c r="B8" s="202" t="s">
        <v>692</v>
      </c>
      <c r="C8" s="455">
        <v>335446002.98169833</v>
      </c>
    </row>
    <row r="9" spans="1:6" s="189" customFormat="1">
      <c r="A9" s="124">
        <v>4</v>
      </c>
      <c r="B9" s="209" t="s">
        <v>302</v>
      </c>
      <c r="C9" s="453">
        <v>4008775.6499999799</v>
      </c>
    </row>
    <row r="10" spans="1:6" s="4" customFormat="1" outlineLevel="1">
      <c r="A10" s="205">
        <v>5.0999999999999996</v>
      </c>
      <c r="B10" s="201" t="s">
        <v>313</v>
      </c>
      <c r="C10" s="454">
        <v>-239352.00685000001</v>
      </c>
    </row>
    <row r="11" spans="1:6" s="4" customFormat="1" ht="25.5" outlineLevel="1">
      <c r="A11" s="205">
        <v>5.2</v>
      </c>
      <c r="B11" s="201" t="s">
        <v>314</v>
      </c>
      <c r="C11" s="454">
        <v>-15340980</v>
      </c>
    </row>
    <row r="12" spans="1:6" s="4" customFormat="1">
      <c r="A12" s="205">
        <v>6</v>
      </c>
      <c r="B12" s="207" t="s">
        <v>303</v>
      </c>
      <c r="C12" s="456">
        <v>0</v>
      </c>
    </row>
    <row r="13" spans="1:6" s="4" customFormat="1" ht="15.75" thickBot="1">
      <c r="A13" s="208">
        <v>7</v>
      </c>
      <c r="B13" s="203" t="s">
        <v>304</v>
      </c>
      <c r="C13" s="457">
        <v>323874446.62484831</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WE88zQeH1PCANmlRxNN2bc/o7wb+lbu5XRYuTEe7yps=</DigestValue>
    </Reference>
    <Reference Type="http://www.w3.org/2000/09/xmldsig#Object" URI="#idOfficeObject">
      <DigestMethod Algorithm="http://www.w3.org/2001/04/xmlenc#sha256"/>
      <DigestValue>78TZlDgNm3XUsC5iJUzQqrmWs5Mnguaw0nZIumP76fQ=</DigestValue>
    </Reference>
    <Reference Type="http://uri.etsi.org/01903#SignedProperties" URI="#idSignedProperties">
      <Transforms>
        <Transform Algorithm="http://www.w3.org/TR/2001/REC-xml-c14n-20010315"/>
      </Transforms>
      <DigestMethod Algorithm="http://www.w3.org/2001/04/xmlenc#sha256"/>
      <DigestValue>zPyAh1AzHxfMMmsKj8dZEU2/e2l0ZcVcInmgLcDz4yY=</DigestValue>
    </Reference>
  </SignedInfo>
  <SignatureValue>SnwNx1e9x59j7ZeJQzyap/SvDJYKjuYK9Uwgg9ScmLJ5hqJYOrNG1pHdeRusN5q5wQDr37i2ROWg
8HWs7TrqM1hBViWm3RrlMcXj/rFkHLaQ28QLii7ndQhoOAYiswpwVCo0OIuN+xiJERB1ebmhcaDv
0WfbY3cJTDlNwvE9m1OALwtzeNe1OlmXPhcFpEPETIjX3EHujzRoBGoBb/ROUHDLSIX1o6Djkbrf
Tfguv/+jRCDGnLaik4Rp4xZXQ9BlL9ZNcw/ZOOEMMGzeOcesBLy7Be9dbICeoayzw1ihHK7xd4oo
LdIcSndvYgEAoS1ygk7pm3bV71KIMl5zcpMepg==</SignatureValue>
  <KeyInfo>
    <X509Data>
      <X509Certificate>MIIGRjCCBS6gAwIBAgIKLcp3FgACAAAsITANBgkqhkiG9w0BAQsFADBKMRIwEAYKCZImiZPyLGQBGRYCZ2UxEzARBgoJkiaJk/IsZAEZFgNuYmcxHzAdBgNVBAMTFk5CRyBDbGFzcyAyIElOVCBTdWIgQ0EwHhcNMTcwODE0MTE0ODIyWhcNMTkwODE0MTE0ODIyWjBEMR8wHQYDVQQKExZGSU5DQSBCYW5rIEdlb3JnaWEgSlNDMSEwHwYDVQQDExhCRkcgLSBLZXRldmFuIE5hZGliYWlkemUwggEiMA0GCSqGSIb3DQEBAQUAA4IBDwAwggEKAoIBAQDYHrRW51lHU/B/UghMNGeazabOh6g1OwUdBw4S/e0zViuyyGGA80B8tUu+1lk7SuKNDjz7o03BNKWFNMQGQ3iHkjVPUsB9U5/KmRvlNtRvRhp4vXM14WyAE5ujIGwSlGyaBi/+i1xGFg006pFfELTW7H/44pOeTSZWam+B6iowRb6pTX0hsXnKR+wV53DWEbjgzLW1LduP6oupyj1GbdjySeqd5tIwY4C8a+kt+xs7mKsWW4hlJFoQ2bDvxmQxBGtdD9O2UD9RUkcLC1UjQl/Z4qoB+Z22FKPvoBEDgG/7SW1RszowbXPavDFaIDXiFPrU6FWRUDC78BEOL4ViBR49AgMBAAGjggMyMIIDLjA8BgkrBgEEAYI3FQcELzAtBiUrBgEEAYI3FQjmsmCDjfVEhoGZCYO4oUqDvoRxBIPEkTOEg4hdAgFkAgEdMB0GA1UdJQQWMBQGCCsGAQUFBwMCBggrBgEFBQcDBDALBgNVHQ8EBAMCB4AwJwYJKwYBBAGCNxUKBBowGDAKBggrBgEFBQcDAjAKBggrBgEFBQcDBDAdBgNVHQ4EFgQUqfbPNTfMJLB3olDXU7bquJZNO1c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HNJH2csnPHfY2Q3aPZm2zSOF5zIcZXK7tTKvO9EAKm76MF0Uv35wFuDR2G81scFrN32/JZXsJxEZccZLgfHTGp7hiJiwqw3IRVNgr09pqPPt7cH1sJkKnPbczZq99iMV/N1EtVOIivpTMgJVGhhM43NevZoGpJ3q/fa0GvWrEItVQW2wbunE/H1BcCUuRxW+AnlhzU+TK2AUJBSEFYHEgbyL2DE5t9Uml4M4jrxcz1xxhc0gyMUssvM+LC5Gq0oSfP+Ciiur/jziU8plqJb5cwUJ8tBmLt+qMIBiOWnrWuWY/pdwwXr7O/vVqA2+VsraR960oHGKweHDx5i6BA8xr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m9Gg9CXri3anl2kGttuBSGmslVpZsFpYZDnYjmy9ERw=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lBD/uemQZpvOvJVkcGROpft9EDNUjNnkKWLJRvROZ1E=</DigestValue>
      </Reference>
      <Reference URI="/xl/sharedStrings.xml?ContentType=application/vnd.openxmlformats-officedocument.spreadsheetml.sharedStrings+xml">
        <DigestMethod Algorithm="http://www.w3.org/2001/04/xmlenc#sha256"/>
        <DigestValue>Ir2f41l0UmjmLbadgKwfTuqzlkpqG48x5y4tlXh3T8s=</DigestValue>
      </Reference>
      <Reference URI="/xl/styles.xml?ContentType=application/vnd.openxmlformats-officedocument.spreadsheetml.styles+xml">
        <DigestMethod Algorithm="http://www.w3.org/2001/04/xmlenc#sha256"/>
        <DigestValue>c8JfvQ4oLUBXSNfl+fxHHA0OvA84evPtatvttNitJUQ=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SJN3n1DRRpMxnlroHvUtse6n5lOrMcuynzUWHleaneY=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KGUuFLNF7Kk+aq8/IafbOiz/4+CGgMc2yVMgxFCMCWY=</DigestValue>
      </Reference>
      <Reference URI="/xl/worksheets/sheet10.xml?ContentType=application/vnd.openxmlformats-officedocument.spreadsheetml.worksheet+xml">
        <DigestMethod Algorithm="http://www.w3.org/2001/04/xmlenc#sha256"/>
        <DigestValue>BqPjH2qSUsnGjkq32I/xxfXYx/lexWEXGRIZx9vaDqA=</DigestValue>
      </Reference>
      <Reference URI="/xl/worksheets/sheet11.xml?ContentType=application/vnd.openxmlformats-officedocument.spreadsheetml.worksheet+xml">
        <DigestMethod Algorithm="http://www.w3.org/2001/04/xmlenc#sha256"/>
        <DigestValue>Lz1x6hb09neTVlG0FD+Zdtu4hURpPSNaT0GfliWbWd4=</DigestValue>
      </Reference>
      <Reference URI="/xl/worksheets/sheet12.xml?ContentType=application/vnd.openxmlformats-officedocument.spreadsheetml.worksheet+xml">
        <DigestMethod Algorithm="http://www.w3.org/2001/04/xmlenc#sha256"/>
        <DigestValue>5S3fuoCYn9IaW7Urv9YyU7iRYuLScyALOwWXoUdupvI=</DigestValue>
      </Reference>
      <Reference URI="/xl/worksheets/sheet13.xml?ContentType=application/vnd.openxmlformats-officedocument.spreadsheetml.worksheet+xml">
        <DigestMethod Algorithm="http://www.w3.org/2001/04/xmlenc#sha256"/>
        <DigestValue>3mn69zaZoaZURKwWEQeE6jAb6UcptzIoPKjBk69Pw0c=</DigestValue>
      </Reference>
      <Reference URI="/xl/worksheets/sheet14.xml?ContentType=application/vnd.openxmlformats-officedocument.spreadsheetml.worksheet+xml">
        <DigestMethod Algorithm="http://www.w3.org/2001/04/xmlenc#sha256"/>
        <DigestValue>UGZ0d8ELqiHFnuetP/mgt9d0JG8dHaYbf0SFomsOOII=</DigestValue>
      </Reference>
      <Reference URI="/xl/worksheets/sheet15.xml?ContentType=application/vnd.openxmlformats-officedocument.spreadsheetml.worksheet+xml">
        <DigestMethod Algorithm="http://www.w3.org/2001/04/xmlenc#sha256"/>
        <DigestValue>kOkAFPvsOA8XehzfuY/la4h8Fp2eADgV2LAp9sLh+U4=</DigestValue>
      </Reference>
      <Reference URI="/xl/worksheets/sheet16.xml?ContentType=application/vnd.openxmlformats-officedocument.spreadsheetml.worksheet+xml">
        <DigestMethod Algorithm="http://www.w3.org/2001/04/xmlenc#sha256"/>
        <DigestValue>C4c2grRRdv3qefqac6DppOeR3Hf1JquDxpYe3WAkSfw=</DigestValue>
      </Reference>
      <Reference URI="/xl/worksheets/sheet17.xml?ContentType=application/vnd.openxmlformats-officedocument.spreadsheetml.worksheet+xml">
        <DigestMethod Algorithm="http://www.w3.org/2001/04/xmlenc#sha256"/>
        <DigestValue>lpij6rRL4RlVoVKnXwReWhGYdaipyd24XEv3Wv3p/HM=</DigestValue>
      </Reference>
      <Reference URI="/xl/worksheets/sheet18.xml?ContentType=application/vnd.openxmlformats-officedocument.spreadsheetml.worksheet+xml">
        <DigestMethod Algorithm="http://www.w3.org/2001/04/xmlenc#sha256"/>
        <DigestValue>ex9HOtitq20ECg/udfRBeRLHQTp4EHoFp/77tixKoRM=</DigestValue>
      </Reference>
      <Reference URI="/xl/worksheets/sheet19.xml?ContentType=application/vnd.openxmlformats-officedocument.spreadsheetml.worksheet+xml">
        <DigestMethod Algorithm="http://www.w3.org/2001/04/xmlenc#sha256"/>
        <DigestValue>4Fw1h/sjfszjfw8VuL0dDLs7mIRB3Qmm7rYq9rDNlYc=</DigestValue>
      </Reference>
      <Reference URI="/xl/worksheets/sheet2.xml?ContentType=application/vnd.openxmlformats-officedocument.spreadsheetml.worksheet+xml">
        <DigestMethod Algorithm="http://www.w3.org/2001/04/xmlenc#sha256"/>
        <DigestValue>d075/o4umm9+TFuSTZ64BoAGysQzgsoT2j/ixzcquQ8=</DigestValue>
      </Reference>
      <Reference URI="/xl/worksheets/sheet3.xml?ContentType=application/vnd.openxmlformats-officedocument.spreadsheetml.worksheet+xml">
        <DigestMethod Algorithm="http://www.w3.org/2001/04/xmlenc#sha256"/>
        <DigestValue>3R89ufLOp/4RO6/ylo85GewFk4RBvfQ+PtnlB9DwGSQ=</DigestValue>
      </Reference>
      <Reference URI="/xl/worksheets/sheet4.xml?ContentType=application/vnd.openxmlformats-officedocument.spreadsheetml.worksheet+xml">
        <DigestMethod Algorithm="http://www.w3.org/2001/04/xmlenc#sha256"/>
        <DigestValue>2RRcyplr2BtSILqLl7puI3fw4uo7/heuwZdUPVpq/xk=</DigestValue>
      </Reference>
      <Reference URI="/xl/worksheets/sheet5.xml?ContentType=application/vnd.openxmlformats-officedocument.spreadsheetml.worksheet+xml">
        <DigestMethod Algorithm="http://www.w3.org/2001/04/xmlenc#sha256"/>
        <DigestValue>0mryOR/HbkT/TkDWOeXzxRR4p5cUzkesGb65wmQk42A=</DigestValue>
      </Reference>
      <Reference URI="/xl/worksheets/sheet6.xml?ContentType=application/vnd.openxmlformats-officedocument.spreadsheetml.worksheet+xml">
        <DigestMethod Algorithm="http://www.w3.org/2001/04/xmlenc#sha256"/>
        <DigestValue>+3/65sAQLvXZvb10Cy5hIZVpqqRV/AYGPHxAw5D4t3E=</DigestValue>
      </Reference>
      <Reference URI="/xl/worksheets/sheet7.xml?ContentType=application/vnd.openxmlformats-officedocument.spreadsheetml.worksheet+xml">
        <DigestMethod Algorithm="http://www.w3.org/2001/04/xmlenc#sha256"/>
        <DigestValue>wknqvQ69eyFVXjT0iA5/uO1vggw9NkDy32ufJ1AFREs=</DigestValue>
      </Reference>
      <Reference URI="/xl/worksheets/sheet8.xml?ContentType=application/vnd.openxmlformats-officedocument.spreadsheetml.worksheet+xml">
        <DigestMethod Algorithm="http://www.w3.org/2001/04/xmlenc#sha256"/>
        <DigestValue>sK14/8JzIH0dlo/89TV7FEgmHy8oJSPpFRBMjOv2scc=</DigestValue>
      </Reference>
      <Reference URI="/xl/worksheets/sheet9.xml?ContentType=application/vnd.openxmlformats-officedocument.spreadsheetml.worksheet+xml">
        <DigestMethod Algorithm="http://www.w3.org/2001/04/xmlenc#sha256"/>
        <DigestValue>5ZiNKHgxN8HlLXWmuEJl8cdrnQZVLNxZywebTzDitQM=</DigestValue>
      </Reference>
    </Manifest>
    <SignatureProperties>
      <SignatureProperty Id="idSignatureTime" Target="#idPackageSignature">
        <mdssi:SignatureTime xmlns:mdssi="http://schemas.openxmlformats.org/package/2006/digital-signature">
          <mdssi:Format>YYYY-MM-DDThh:mm:ssTZD</mdssi:Format>
          <mdssi:Value>2019-08-02T07:15:06Z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2019-08-02T07:15:06Z</xd:SigningTime>
          <xd:SigningCertificate>
            <xd:Cert>
              <xd:CertDigest>
                <DigestMethod Algorithm="http://www.w3.org/2001/04/xmlenc#sha256"/>
                <DigestValue>ixQDD+Wnu8gVH5nOarGPCbt0f00DI+4lHvQK+ClksBY=</DigestValue>
              </xd:CertDigest>
              <xd:IssuerSerial>
                <X509IssuerName>CN=NBG Class 2 INT Sub CA, DC=nbg, DC=ge</X509IssuerName>
                <X509SerialNumber>216241315078171955047457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185f+E2XgWj48nWDmLo832IUbZHv8CjW5ann8Ac5Lj4=</DigestValue>
    </Reference>
    <Reference Type="http://www.w3.org/2000/09/xmldsig#Object" URI="#idOfficeObject">
      <DigestMethod Algorithm="http://www.w3.org/2001/04/xmlenc#sha256"/>
      <DigestValue>78TZlDgNm3XUsC5iJUzQqrmWs5Mnguaw0nZIumP76fQ=</DigestValue>
    </Reference>
    <Reference Type="http://uri.etsi.org/01903#SignedProperties" URI="#idSignedProperties">
      <Transforms>
        <Transform Algorithm="http://www.w3.org/TR/2001/REC-xml-c14n-20010315"/>
      </Transforms>
      <DigestMethod Algorithm="http://www.w3.org/2001/04/xmlenc#sha256"/>
      <DigestValue>dGy3YQLHjtLdYjHb6xjjsYQ81rMQHUBaoXO2k70KWF4=</DigestValue>
    </Reference>
  </SignedInfo>
  <SignatureValue>aArpdxVe9g+yKcQdYbF8KM6vSKIjWO+qweTIIMsLw/4fnPKqaSY+MDIgmas65zeYJBM5EEWwkaKL
4GRfmABrmiLExDXTTq8aBd+N4siX10mD7Euy6U8FKU8F4o+OW83g2+CpLIkkBBOeb2lvidnfMzVX
DlZv3UVLxjr9QowAEejCcXTFcdtmnf5qiE3XGiMC4WH/cCpObyv39N03IpuLYmKzeJ848QLQVQ/w
nT0CNDhao/f7hmQxRAWRq+9BqAyznRcyi8iHsyJ5orVNVSEIFQIJg9cmoU9wLt7u/yxh2SoYL0h1
tt+dJm+ED9I9Av3+D4RXuXxFC4wonXsAYCxXKA==</SignatureValue>
  <KeyInfo>
    <X509Data>
      <X509Certificate>MIIGQDCCBSigAwIBAgIKFS6YwgACAAEx6DANBgkqhkiG9w0BAQsFADBKMRIwEAYKCZImiZPyLGQBGRYCZ2UxEzARBgoJkiaJk/IsZAEZFgNuYmcxHzAdBgNVBAMTFk5CRyBDbGFzcyAyIElOVCBTdWIgQ0EwHhcNMTkwNTIxMDYzOTI0WhcNMjEwNTIwMDYzOTI0WjA+MR8wHQYDVQQKExZGSU5DQSBCYW5rIEdlb3JnaWEgSlNDMRswGQYDVQQDExJCRkcgLSBMaWthIEdvZ2FkemUwggEiMA0GCSqGSIb3DQEBAQUAA4IBDwAwggEKAoIBAQDkevz9kcw75f/ZSr125AXQyexLqQv7fAFbU9nUgEOCrOno4ZgxR+z8zWhU41fBPxVuJLqdGGmtdI++dxGT3t2AV9ZS5tMVWWEdD/UD73LMOImixUK9sS6PLouHX2proDq2mrxNIDCQiFLJVF5BEuMJX+LlBCQHfp22JH9l5gBDSMpd9Y+/monKPDm7tOvhWsXvUFYkMX1a+9Xv3Vk22H3h8vroGfsEWv4E9ivNgTptgwmmjpyddO01pwQ7DMb0+Gul1VCAIzYfJ+xd81cfOozZNkytsYhIsvn9VULgu/1ZcimXDAjqTpm9ne7xhlbBy3H5hsBR1cAzEJ1mJ89WYLrvAgMBAAGjggMyMIIDLjA8BgkrBgEEAYI3FQcELzAtBiUrBgEEAYI3FQjmsmCDjfVEhoGZCYO4oUqDvoRxBIPEkTOEg4hdAgFkAgEjMB0GA1UdJQQWMBQGCCsGAQUFBwMCBggrBgEFBQcDBDALBgNVHQ8EBAMCB4AwJwYJKwYBBAGCNxUKBBowGDAKBggrBgEFBQcDAjAKBggrBgEFBQcDBDAdBgNVHQ4EFgQUgHKPe+uS3C6Y4QaDSJfmc0Fwu9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KG8+ynloRwKCR1nSlso/XJZ8dPfCbIquUUoVp4nt5823+GKoGmRXIt6iLYiiPHcMe8tef2XvQucNBqWZ3QSxK39iGoP4wMOcLcHXu/exbIEHt7WD0WFXyADTJuVjWe2kri7Z3WhZrBnvE5EIGTn/Y/zk70i0NxBnffP0LIQhH0yp0vhsaIkQvMiJreghfAOEzIXPoW76aN15TI5kANPADfPruiOuARYFr0wZPuEBDoHrnckPbnMVhGXuOOLWXQoUOdOVt7M9aFXURo23+3Es/0y1ILJy0ak1+8c1CQYxTru9ZmnkyeCQMbIcS4pFyC1LWr7zw5LkyIqhUlRYQ/QCA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m9Gg9CXri3anl2kGttuBSGmslVpZsFpYZDnYjmy9ERw=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lBD/uemQZpvOvJVkcGROpft9EDNUjNnkKWLJRvROZ1E=</DigestValue>
      </Reference>
      <Reference URI="/xl/sharedStrings.xml?ContentType=application/vnd.openxmlformats-officedocument.spreadsheetml.sharedStrings+xml">
        <DigestMethod Algorithm="http://www.w3.org/2001/04/xmlenc#sha256"/>
        <DigestValue>Ir2f41l0UmjmLbadgKwfTuqzlkpqG48x5y4tlXh3T8s=</DigestValue>
      </Reference>
      <Reference URI="/xl/styles.xml?ContentType=application/vnd.openxmlformats-officedocument.spreadsheetml.styles+xml">
        <DigestMethod Algorithm="http://www.w3.org/2001/04/xmlenc#sha256"/>
        <DigestValue>c8JfvQ4oLUBXSNfl+fxHHA0OvA84evPtatvttNitJUQ=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SJN3n1DRRpMxnlroHvUtse6n5lOrMcuynzUWHleaneY=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KGUuFLNF7Kk+aq8/IafbOiz/4+CGgMc2yVMgxFCMCWY=</DigestValue>
      </Reference>
      <Reference URI="/xl/worksheets/sheet10.xml?ContentType=application/vnd.openxmlformats-officedocument.spreadsheetml.worksheet+xml">
        <DigestMethod Algorithm="http://www.w3.org/2001/04/xmlenc#sha256"/>
        <DigestValue>BqPjH2qSUsnGjkq32I/xxfXYx/lexWEXGRIZx9vaDqA=</DigestValue>
      </Reference>
      <Reference URI="/xl/worksheets/sheet11.xml?ContentType=application/vnd.openxmlformats-officedocument.spreadsheetml.worksheet+xml">
        <DigestMethod Algorithm="http://www.w3.org/2001/04/xmlenc#sha256"/>
        <DigestValue>Lz1x6hb09neTVlG0FD+Zdtu4hURpPSNaT0GfliWbWd4=</DigestValue>
      </Reference>
      <Reference URI="/xl/worksheets/sheet12.xml?ContentType=application/vnd.openxmlformats-officedocument.spreadsheetml.worksheet+xml">
        <DigestMethod Algorithm="http://www.w3.org/2001/04/xmlenc#sha256"/>
        <DigestValue>5S3fuoCYn9IaW7Urv9YyU7iRYuLScyALOwWXoUdupvI=</DigestValue>
      </Reference>
      <Reference URI="/xl/worksheets/sheet13.xml?ContentType=application/vnd.openxmlformats-officedocument.spreadsheetml.worksheet+xml">
        <DigestMethod Algorithm="http://www.w3.org/2001/04/xmlenc#sha256"/>
        <DigestValue>3mn69zaZoaZURKwWEQeE6jAb6UcptzIoPKjBk69Pw0c=</DigestValue>
      </Reference>
      <Reference URI="/xl/worksheets/sheet14.xml?ContentType=application/vnd.openxmlformats-officedocument.spreadsheetml.worksheet+xml">
        <DigestMethod Algorithm="http://www.w3.org/2001/04/xmlenc#sha256"/>
        <DigestValue>UGZ0d8ELqiHFnuetP/mgt9d0JG8dHaYbf0SFomsOOII=</DigestValue>
      </Reference>
      <Reference URI="/xl/worksheets/sheet15.xml?ContentType=application/vnd.openxmlformats-officedocument.spreadsheetml.worksheet+xml">
        <DigestMethod Algorithm="http://www.w3.org/2001/04/xmlenc#sha256"/>
        <DigestValue>kOkAFPvsOA8XehzfuY/la4h8Fp2eADgV2LAp9sLh+U4=</DigestValue>
      </Reference>
      <Reference URI="/xl/worksheets/sheet16.xml?ContentType=application/vnd.openxmlformats-officedocument.spreadsheetml.worksheet+xml">
        <DigestMethod Algorithm="http://www.w3.org/2001/04/xmlenc#sha256"/>
        <DigestValue>C4c2grRRdv3qefqac6DppOeR3Hf1JquDxpYe3WAkSfw=</DigestValue>
      </Reference>
      <Reference URI="/xl/worksheets/sheet17.xml?ContentType=application/vnd.openxmlformats-officedocument.spreadsheetml.worksheet+xml">
        <DigestMethod Algorithm="http://www.w3.org/2001/04/xmlenc#sha256"/>
        <DigestValue>lpij6rRL4RlVoVKnXwReWhGYdaipyd24XEv3Wv3p/HM=</DigestValue>
      </Reference>
      <Reference URI="/xl/worksheets/sheet18.xml?ContentType=application/vnd.openxmlformats-officedocument.spreadsheetml.worksheet+xml">
        <DigestMethod Algorithm="http://www.w3.org/2001/04/xmlenc#sha256"/>
        <DigestValue>ex9HOtitq20ECg/udfRBeRLHQTp4EHoFp/77tixKoRM=</DigestValue>
      </Reference>
      <Reference URI="/xl/worksheets/sheet19.xml?ContentType=application/vnd.openxmlformats-officedocument.spreadsheetml.worksheet+xml">
        <DigestMethod Algorithm="http://www.w3.org/2001/04/xmlenc#sha256"/>
        <DigestValue>4Fw1h/sjfszjfw8VuL0dDLs7mIRB3Qmm7rYq9rDNlYc=</DigestValue>
      </Reference>
      <Reference URI="/xl/worksheets/sheet2.xml?ContentType=application/vnd.openxmlformats-officedocument.spreadsheetml.worksheet+xml">
        <DigestMethod Algorithm="http://www.w3.org/2001/04/xmlenc#sha256"/>
        <DigestValue>d075/o4umm9+TFuSTZ64BoAGysQzgsoT2j/ixzcquQ8=</DigestValue>
      </Reference>
      <Reference URI="/xl/worksheets/sheet3.xml?ContentType=application/vnd.openxmlformats-officedocument.spreadsheetml.worksheet+xml">
        <DigestMethod Algorithm="http://www.w3.org/2001/04/xmlenc#sha256"/>
        <DigestValue>3R89ufLOp/4RO6/ylo85GewFk4RBvfQ+PtnlB9DwGSQ=</DigestValue>
      </Reference>
      <Reference URI="/xl/worksheets/sheet4.xml?ContentType=application/vnd.openxmlformats-officedocument.spreadsheetml.worksheet+xml">
        <DigestMethod Algorithm="http://www.w3.org/2001/04/xmlenc#sha256"/>
        <DigestValue>2RRcyplr2BtSILqLl7puI3fw4uo7/heuwZdUPVpq/xk=</DigestValue>
      </Reference>
      <Reference URI="/xl/worksheets/sheet5.xml?ContentType=application/vnd.openxmlformats-officedocument.spreadsheetml.worksheet+xml">
        <DigestMethod Algorithm="http://www.w3.org/2001/04/xmlenc#sha256"/>
        <DigestValue>0mryOR/HbkT/TkDWOeXzxRR4p5cUzkesGb65wmQk42A=</DigestValue>
      </Reference>
      <Reference URI="/xl/worksheets/sheet6.xml?ContentType=application/vnd.openxmlformats-officedocument.spreadsheetml.worksheet+xml">
        <DigestMethod Algorithm="http://www.w3.org/2001/04/xmlenc#sha256"/>
        <DigestValue>+3/65sAQLvXZvb10Cy5hIZVpqqRV/AYGPHxAw5D4t3E=</DigestValue>
      </Reference>
      <Reference URI="/xl/worksheets/sheet7.xml?ContentType=application/vnd.openxmlformats-officedocument.spreadsheetml.worksheet+xml">
        <DigestMethod Algorithm="http://www.w3.org/2001/04/xmlenc#sha256"/>
        <DigestValue>wknqvQ69eyFVXjT0iA5/uO1vggw9NkDy32ufJ1AFREs=</DigestValue>
      </Reference>
      <Reference URI="/xl/worksheets/sheet8.xml?ContentType=application/vnd.openxmlformats-officedocument.spreadsheetml.worksheet+xml">
        <DigestMethod Algorithm="http://www.w3.org/2001/04/xmlenc#sha256"/>
        <DigestValue>sK14/8JzIH0dlo/89TV7FEgmHy8oJSPpFRBMjOv2scc=</DigestValue>
      </Reference>
      <Reference URI="/xl/worksheets/sheet9.xml?ContentType=application/vnd.openxmlformats-officedocument.spreadsheetml.worksheet+xml">
        <DigestMethod Algorithm="http://www.w3.org/2001/04/xmlenc#sha256"/>
        <DigestValue>5ZiNKHgxN8HlLXWmuEJl8cdrnQZVLNxZywebTzDitQM=</DigestValue>
      </Reference>
    </Manifest>
    <SignatureProperties>
      <SignatureProperty Id="idSignatureTime" Target="#idPackageSignature">
        <mdssi:SignatureTime xmlns:mdssi="http://schemas.openxmlformats.org/package/2006/digital-signature">
          <mdssi:Format>YYYY-MM-DDThh:mm:ssTZD</mdssi:Format>
          <mdssi:Value>2019-08-02T07:15:54Z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2019-08-02T07:15:54Z</xd:SigningTime>
          <xd:SigningCertificate>
            <xd:Cert>
              <xd:CertDigest>
                <DigestMethod Algorithm="http://www.w3.org/2001/04/xmlenc#sha256"/>
                <DigestValue>s+ISDzwn4BmcDdEiLmquNLYBPbPjPBLzBSTGHRiRBcs=</DigestValue>
              </xd:CertDigest>
              <xd:IssuerSerial>
                <X509IssuerName>CN=NBG Class 2 INT Sub CA, DC=nbg, DC=ge</X509IssuerName>
                <X509SerialNumber>100029253728101025788392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2019-08-02T07:14:37Z</dcterms:modified>
</cp:coreProperties>
</file>