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_xmlsignatures/sig2.xml" ContentType="application/vnd.openxmlformats-package.digital-signature-xmlsignature+xml"/>
  <Override PartName="/_xmlsignatures/sig1.xml" ContentType="application/vnd.openxmlformats-package.digital-signature-xmlsignatur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digital-signature/origin" Target="_xmlsignatures/origin.sigs"/><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3040" windowHeight="7755" tabRatio="919" activeTab="10"/>
  </bookViews>
  <sheets>
    <sheet name="Info" sheetId="70" r:id="rId1"/>
    <sheet name="1. key ratios" sheetId="6" r:id="rId2"/>
    <sheet name="2. RC" sheetId="62" r:id="rId3"/>
    <sheet name="3. PL" sheetId="53" r:id="rId4"/>
    <sheet name="4. Off-Balance" sheetId="75" r:id="rId5"/>
    <sheet name="5. RWA" sheetId="71" r:id="rId6"/>
    <sheet name="6. Administrators-shareholders" sheetId="52" r:id="rId7"/>
    <sheet name="7. LI1" sheetId="72" r:id="rId8"/>
    <sheet name="8. LI2" sheetId="73" r:id="rId9"/>
    <sheet name="9. Capital" sheetId="28" r:id="rId10"/>
    <sheet name="10. CC2" sheetId="69" r:id="rId11"/>
    <sheet name="11. CRWA" sheetId="35" r:id="rId12"/>
    <sheet name="12. CRM" sheetId="64" r:id="rId13"/>
    <sheet name="13. CRME" sheetId="74" r:id="rId14"/>
    <sheet name="14. LCR" sheetId="36" r:id="rId15"/>
    <sheet name="15. CCR" sheetId="37" r:id="rId16"/>
    <sheet name="Instruction" sheetId="76" state="hidden" r:id="rId17"/>
    <sheet name="Sheet1" sheetId="78" state="hidden" r:id="rId18"/>
  </sheets>
  <externalReferences>
    <externalReference r:id="rId19"/>
    <externalReference r:id="rId20"/>
    <externalReference r:id="rId21"/>
  </externalReferences>
  <definedNames>
    <definedName name="_cur1">'[1]Appl (2)'!$F$2:$F$7200</definedName>
    <definedName name="_cur2">'[1]Appl (2)'!$H$2:$H$7200</definedName>
    <definedName name="_xlnm._FilterDatabase" localSheetId="4" hidden="1">'4. Off-Balance'!$B$6:$H$53</definedName>
    <definedName name="_xlnm._FilterDatabase" localSheetId="16" hidden="1">Instruction!$A$108:$C$266</definedName>
    <definedName name="_sum1">'[1]Appl (2)'!$E$2:$E$7200</definedName>
    <definedName name="_sum2">'[1]Appl (2)'!$G$2:$G$7200</definedName>
    <definedName name="ACC_BALACC">#REF!</definedName>
    <definedName name="ACC_CRS" localSheetId="4">#REF!</definedName>
    <definedName name="ACC_CRS">#REF!</definedName>
    <definedName name="ACC_DBS" localSheetId="4">#REF!</definedName>
    <definedName name="ACC_DBS">#REF!</definedName>
    <definedName name="ACC_ISO" localSheetId="4">#REF!</definedName>
    <definedName name="ACC_ISO">#REF!</definedName>
    <definedName name="ACC_SALDO" localSheetId="4">#REF!</definedName>
    <definedName name="ACC_SALDO">#REF!</definedName>
    <definedName name="BS_BALACC" localSheetId="4">#REF!</definedName>
    <definedName name="BS_BALACC">#REF!</definedName>
    <definedName name="BS_BALANCE" localSheetId="4">#REF!</definedName>
    <definedName name="BS_BALANCE">#REF!</definedName>
    <definedName name="BS_CR" localSheetId="4">#REF!</definedName>
    <definedName name="BS_CR">#REF!</definedName>
    <definedName name="BS_CR_EQU" localSheetId="4">#REF!</definedName>
    <definedName name="BS_CR_EQU">#REF!</definedName>
    <definedName name="BS_DB" localSheetId="4">#REF!</definedName>
    <definedName name="BS_DB">#REF!</definedName>
    <definedName name="BS_DB_EQU" localSheetId="4">#REF!</definedName>
    <definedName name="BS_DB_EQU">#REF!</definedName>
    <definedName name="BS_DT" localSheetId="4">#REF!</definedName>
    <definedName name="BS_DT">#REF!</definedName>
    <definedName name="BS_ISO" localSheetId="4">#REF!</definedName>
    <definedName name="BS_ISO">#REF!</definedName>
    <definedName name="CurrentDate" localSheetId="4">#REF!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62913"/>
</workbook>
</file>

<file path=xl/calcChain.xml><?xml version="1.0" encoding="utf-8"?>
<calcChain xmlns="http://schemas.openxmlformats.org/spreadsheetml/2006/main">
  <c r="B1" i="35" l="1"/>
  <c r="C5" i="71" l="1"/>
  <c r="D5" i="71"/>
  <c r="B2" i="37"/>
  <c r="B1" i="37"/>
  <c r="B2" i="36"/>
  <c r="B1" i="36"/>
  <c r="B2" i="74"/>
  <c r="B1" i="74"/>
  <c r="B2" i="64"/>
  <c r="B1" i="64"/>
  <c r="B2" i="35"/>
  <c r="B2" i="69"/>
  <c r="B1" i="69"/>
  <c r="B2" i="28"/>
  <c r="B1" i="28"/>
  <c r="B2" i="73"/>
  <c r="B1" i="73"/>
  <c r="B2" i="72"/>
  <c r="B1" i="72"/>
  <c r="B2" i="52"/>
  <c r="B1" i="52"/>
  <c r="B2" i="71"/>
  <c r="B1" i="71"/>
  <c r="B2" i="75"/>
  <c r="B1" i="75"/>
  <c r="B2" i="53"/>
  <c r="B1" i="53"/>
  <c r="B2" i="62"/>
  <c r="B1" i="62"/>
  <c r="C5" i="6"/>
  <c r="D5" i="6" s="1"/>
  <c r="E5" i="6" s="1"/>
  <c r="F5" i="6" s="1"/>
  <c r="G5" i="6" s="1"/>
  <c r="D6" i="71" l="1"/>
  <c r="D13" i="71" s="1"/>
  <c r="C6" i="71"/>
  <c r="C13" i="71" l="1"/>
  <c r="E21" i="72" l="1"/>
  <c r="C5" i="73" s="1"/>
  <c r="C21" i="72" l="1"/>
  <c r="D21" i="72" l="1"/>
  <c r="V7" i="64" l="1"/>
  <c r="T21" i="64" l="1"/>
  <c r="U21" i="64"/>
  <c r="V9" i="64"/>
  <c r="C8" i="73" l="1"/>
  <c r="C13" i="73" s="1"/>
  <c r="C21" i="64" l="1"/>
  <c r="D21" i="64"/>
  <c r="E21" i="64"/>
  <c r="F21" i="64"/>
  <c r="G21" i="64"/>
  <c r="H21" i="64"/>
  <c r="I21" i="64"/>
  <c r="J21" i="64"/>
  <c r="K21" i="64"/>
  <c r="L21" i="64"/>
  <c r="M21" i="64"/>
  <c r="N21" i="64"/>
  <c r="O21" i="64"/>
  <c r="P21" i="64"/>
  <c r="Q21" i="64"/>
  <c r="R21" i="64"/>
  <c r="S21" i="64"/>
  <c r="V8" i="64" l="1"/>
  <c r="V10" i="64"/>
  <c r="V11" i="64"/>
  <c r="V12" i="64"/>
  <c r="V13" i="64"/>
  <c r="V14" i="64"/>
  <c r="V15" i="64"/>
  <c r="V16" i="64"/>
  <c r="V17" i="64"/>
  <c r="V18" i="64"/>
  <c r="V19" i="64"/>
  <c r="V20" i="64"/>
  <c r="V21" i="64" l="1"/>
</calcChain>
</file>

<file path=xl/sharedStrings.xml><?xml version="1.0" encoding="utf-8"?>
<sst xmlns="http://schemas.openxmlformats.org/spreadsheetml/2006/main" count="1138" uniqueCount="877">
  <si>
    <t>a</t>
  </si>
  <si>
    <t>b</t>
  </si>
  <si>
    <t>c</t>
  </si>
  <si>
    <t>d</t>
  </si>
  <si>
    <t>e</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</si>
  <si>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</si>
  <si>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</si>
  <si>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</si>
  <si>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</si>
  <si>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</si>
  <si>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</si>
  <si>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</si>
  <si>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</si>
  <si>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</si>
  <si>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</si>
  <si>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</si>
  <si>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</si>
  <si>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</si>
  <si>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</si>
  <si>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</si>
  <si>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</si>
  <si>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</si>
  <si>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საბალანსო ელემენტები</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</si>
  <si>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</si>
  <si>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</si>
  <si>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</si>
  <si>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</si>
  <si>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</si>
  <si>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</si>
  <si>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</si>
  <si>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</si>
  <si>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</si>
  <si>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</si>
  <si>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</si>
  <si>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</si>
  <si>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</si>
  <si>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</si>
  <si>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</si>
  <si>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</si>
  <si>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</si>
  <si>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</si>
  <si>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</si>
  <si>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</si>
  <si>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</si>
  <si>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</si>
  <si>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</si>
  <si>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</si>
  <si>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</si>
  <si>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</si>
  <si>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</si>
  <si>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</si>
  <si>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</si>
  <si>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</si>
  <si>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</si>
  <si>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</si>
  <si>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</si>
  <si>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</si>
  <si>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</si>
  <si>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</si>
  <si>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</si>
  <si>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</si>
  <si>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</si>
  <si>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</si>
  <si>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</si>
  <si>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</si>
  <si>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</si>
  <si>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</si>
  <si>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</si>
  <si>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</si>
  <si>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</si>
  <si>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</si>
  <si>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</si>
  <si>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</si>
  <si>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</si>
  <si>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</si>
  <si>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</si>
  <si>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</si>
  <si>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</si>
  <si>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</si>
  <si>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</si>
  <si>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</si>
  <si>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</si>
  <si>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</si>
  <si>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</si>
  <si>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</si>
  <si>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</si>
  <si>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</si>
  <si>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</si>
  <si>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</si>
  <si>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</si>
  <si>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ბანკთაშორისი სესხები</t>
  </si>
  <si>
    <t>რეპო ოპერაციების ფარგლებში გაცემული სესხები</t>
  </si>
  <si>
    <t>სახელმწიფო ორგანიზაციები</t>
  </si>
  <si>
    <t xml:space="preserve">საფინანსო ინსტიტუტები </t>
  </si>
  <si>
    <t>ლომბარდული სესხები</t>
  </si>
  <si>
    <t>უძრავი ქონების დეველოპმენტი</t>
  </si>
  <si>
    <t>უძრავი ქონების მენეჯმენტი</t>
  </si>
  <si>
    <t>სამშენებლო კომპანიები (არა დეველოპერები)</t>
  </si>
  <si>
    <t>სამშენებლო მასალების მოპოვება, წარმოება და ვაჭრობა</t>
  </si>
  <si>
    <t>სამომხმარებლო საქონლის წარმოება</t>
  </si>
  <si>
    <t>ხანგრძლივი მოხმარების სამომხმარებლო პროდუქციის წარმოება და ვაჭრობა</t>
  </si>
  <si>
    <t>ვაჭრობა (სხვა)</t>
  </si>
  <si>
    <t>წარმოება (სხვა)</t>
  </si>
  <si>
    <t>სასტუმროები და ტურიზმი</t>
  </si>
  <si>
    <t>რესტორნები, ბარები, კაფეები და სწრაფი კვების ობიექტები</t>
  </si>
  <si>
    <t>მძიმე მრეწველობა</t>
  </si>
  <si>
    <t>ენერგეტიკა</t>
  </si>
  <si>
    <t>ავტომობილების დილერები</t>
  </si>
  <si>
    <t>ჯანდაცვა</t>
  </si>
  <si>
    <t>ფარმაცევტიკა</t>
  </si>
  <si>
    <t>ტელეკომუნიკაცია</t>
  </si>
  <si>
    <t>სერვისი</t>
  </si>
  <si>
    <t>სოფლის მეურნეობის სექტორი</t>
  </si>
  <si>
    <t>საცალო პროდუქტები</t>
  </si>
  <si>
    <t>ავტო–სესხები</t>
  </si>
  <si>
    <t>მომენტალური განვადება</t>
  </si>
  <si>
    <t>ოვერდრაფტები</t>
  </si>
  <si>
    <t>საკრედიტო ბარათები</t>
  </si>
  <si>
    <t>სესხები ბინის რემონტისათვის</t>
  </si>
  <si>
    <t>ექსპორტიორები</t>
  </si>
  <si>
    <t>საკრედიტო პორტფელი (ბანკთაშორისი სესხების გარეშე)</t>
  </si>
  <si>
    <t>კორპორატიული სესხები</t>
  </si>
  <si>
    <t>სესხები მცირე და საშუალო ბიზნესზე</t>
  </si>
  <si>
    <t>საცალო სესხები</t>
  </si>
  <si>
    <t>იპოთეკური სესხები</t>
  </si>
  <si>
    <t>პირველადი კაპიტალი</t>
  </si>
  <si>
    <t>კაპიტალის კოეფიციენტები</t>
  </si>
  <si>
    <t>საპროცენტო ხარჯები</t>
  </si>
  <si>
    <t>წმინდა საკომისიო და სხვა შემოსავლები მომსახურეობის მიხედვით</t>
  </si>
  <si>
    <t>საპროცენტო შემოსავლები</t>
  </si>
  <si>
    <t>ლარებით</t>
  </si>
  <si>
    <t>უცხ.ვალუტა</t>
  </si>
  <si>
    <t>სხვა ვალდებულებები</t>
  </si>
  <si>
    <t>უცხ. ვალუტა</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</si>
  <si>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</si>
  <si>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</si>
  <si>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</si>
  <si>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</si>
  <si>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</si>
  <si>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</si>
  <si>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</si>
  <si>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</si>
  <si>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</si>
  <si>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</si>
  <si>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</si>
  <si>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</si>
  <si>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</si>
  <si>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</si>
  <si>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</si>
  <si>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</si>
  <si>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</si>
  <si>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</si>
  <si>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</si>
  <si>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</si>
  <si>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</si>
  <si>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</si>
  <si>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</si>
  <si>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</si>
  <si>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</si>
  <si>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</si>
  <si>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</si>
  <si>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</si>
  <si>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</si>
  <si>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</si>
  <si>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</si>
  <si>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</si>
  <si>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</si>
  <si>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</si>
  <si>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</si>
  <si>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</si>
  <si>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</si>
  <si>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</si>
  <si>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</si>
  <si>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</si>
  <si>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</si>
  <si>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</si>
  <si>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</si>
  <si>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</si>
  <si>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</si>
  <si>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</si>
  <si>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</si>
  <si>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</si>
  <si>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</si>
  <si>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</si>
  <si>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</si>
  <si>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</si>
  <si>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</si>
  <si>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</si>
  <si>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</si>
  <si>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</si>
  <si>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</si>
  <si>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</si>
  <si>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</si>
  <si>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</si>
  <si>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</si>
  <si>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</si>
  <si>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</si>
  <si>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</si>
  <si>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</si>
  <si>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</si>
  <si>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</si>
  <si>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</si>
  <si>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</si>
  <si>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</si>
  <si>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</si>
  <si>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</si>
  <si>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</si>
  <si>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</si>
  <si>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</si>
  <si>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</si>
  <si>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</si>
  <si>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</si>
  <si>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</si>
  <si>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</si>
  <si>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</si>
  <si>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</si>
  <si>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</si>
  <si>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</si>
  <si>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</si>
  <si>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</si>
  <si>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ვალდებულებები</t>
  </si>
  <si>
    <t>სააქციო კაპიტალი</t>
  </si>
  <si>
    <t>ფასიანი ქაღალდები დილინგური ოპერაციებისათვის</t>
  </si>
  <si>
    <t>საზედამხედველო კაპიტალი (მოცულობა, ლარი)</t>
  </si>
  <si>
    <t>რისკის მიხედვით შეწონილი რისკის პოზიციები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</si>
  <si>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</si>
  <si>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</si>
  <si>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</si>
  <si>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</si>
  <si>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</si>
  <si>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</si>
  <si>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</si>
  <si>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</si>
  <si>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</si>
  <si>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აქტივების გადაფასების რეზერვები</t>
  </si>
  <si>
    <t>მთლიანი ვალდებულებები და სააქციო კაპიტალი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</si>
  <si>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</si>
  <si>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</si>
  <si>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</si>
  <si>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</si>
  <si>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</si>
  <si>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</si>
  <si>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</si>
  <si>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</si>
  <si>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</si>
  <si>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</si>
  <si>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</si>
  <si>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</si>
  <si>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</si>
  <si>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</si>
  <si>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</si>
  <si>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</si>
  <si>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</si>
  <si>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</si>
  <si>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</si>
  <si>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</si>
  <si>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</si>
  <si>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</si>
  <si>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</si>
  <si>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</si>
  <si>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მოგება - ზარალის ანგარიშგება</t>
  </si>
  <si>
    <t>ძირითადი მაჩვენებლები</t>
  </si>
  <si>
    <t>წმინდა საპროცენტო მარჟა</t>
  </si>
  <si>
    <t xml:space="preserve">   </t>
  </si>
  <si>
    <t xml:space="preserve">წმინდა სესხები </t>
  </si>
  <si>
    <t xml:space="preserve">ფულადი სახსრები სხვა ბანკებში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</si>
  <si>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</si>
  <si>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</si>
  <si>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</si>
  <si>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სტანდარტიზებული საზედამხედველო ანგარიშგების საბალანსო ელემენტები </t>
  </si>
  <si>
    <t xml:space="preserve">    მინუს: გამოსყიდული აქციები</t>
  </si>
  <si>
    <t>მათ შორის მეორად საზედამხედველო კაპიტალში ჩასათვლელი ინსტრუმენტები</t>
  </si>
  <si>
    <t>მათ შორის არამატერიალური აქტივები</t>
  </si>
  <si>
    <t>მათ შორის 10%-ზე ნაკლები  წილობრივი მფლობელობა, რომელიც შეზღუდულად აღიარდება</t>
  </si>
  <si>
    <t>მათ შორის მნიშვნელოვანი ინვესტიციები, რომლებიც შეზღუდულად აღიარდება</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</si>
  <si>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</si>
  <si>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g</t>
  </si>
  <si>
    <t>h</t>
  </si>
  <si>
    <t>i</t>
  </si>
  <si>
    <t>j</t>
  </si>
  <si>
    <t>k</t>
  </si>
  <si>
    <t>l</t>
  </si>
  <si>
    <t xml:space="preserve"> საბალანსო უწყისი</t>
  </si>
  <si>
    <t>ბალანსგარეშე ანგარიშგების უწყისი</t>
  </si>
  <si>
    <t xml:space="preserve">მათ შორის 10 %-იანი წილობრივი მფლობელობა ფინანსურ  დაწესებულებებში  </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</si>
  <si>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</si>
  <si>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</si>
  <si>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</si>
  <si>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</si>
  <si>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</si>
  <si>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</si>
  <si>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</si>
  <si>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</si>
  <si>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</si>
  <si>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</si>
  <si>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</si>
  <si>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</si>
  <si>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</si>
  <si>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</si>
  <si>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</si>
  <si>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</si>
  <si>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</si>
  <si>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</si>
  <si>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სხვა კორექტირებების ეფექტი (ასეთის არსებობის შემთხვევაში)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</si>
  <si>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</si>
  <si>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</si>
  <si>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</si>
  <si>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</si>
  <si>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</si>
  <si>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</si>
  <si>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ძირითადი საშუალებების საექსპლუატაციო ხარჯები</t>
  </si>
  <si>
    <t>მოგება გადასახადის გადახდამდე და გაუთვალისწინებელ შემოსავალ–ხარჯებამდე</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</si>
  <si>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</si>
  <si>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</si>
  <si>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</si>
  <si>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</si>
  <si>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</si>
  <si>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</si>
  <si>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</si>
  <si>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</si>
  <si>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</si>
  <si>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</si>
  <si>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</si>
  <si>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</si>
  <si>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</si>
  <si>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</si>
  <si>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</si>
  <si>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</si>
  <si>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</si>
  <si>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</si>
  <si>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</si>
  <si>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</si>
  <si>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</si>
  <si>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</si>
  <si>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</si>
  <si>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</si>
  <si>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</si>
  <si>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</si>
  <si>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</si>
  <si>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</si>
  <si>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</si>
  <si>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</si>
  <si>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</si>
  <si>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</si>
  <si>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</si>
  <si>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</si>
  <si>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</si>
  <si>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</si>
  <si>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</si>
  <si>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</si>
  <si>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</si>
  <si>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</si>
  <si>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</si>
  <si>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</si>
  <si>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</si>
  <si>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</si>
  <si>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</si>
  <si>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</si>
  <si>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</si>
  <si>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</si>
  <si>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</si>
  <si>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</si>
  <si>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</si>
  <si>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</si>
  <si>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</si>
  <si>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</si>
  <si>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</si>
  <si>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(T), (T-1), (T-2), (T-3), (T-4) სვეტებში ბანკებმა უნდა გაამჟღავნოს საანგარიშგებო პერიოდისა (კვარტლის) და  წინა 4 კვარტლის შესაბამისი მონაცემები.</t>
  </si>
  <si>
    <t>თუ რომელიმე მაჩვენებელი, ახალი სტანდარტის შესაბამისად, ქვეყნდება პირველად, (მაგალითად ბაზელ III-ზე დაფუძნებული ჩარჩოს შესაბამისი კაპიტალი) ბანკები არ არიან ვალდებულნი, შეავსონ წინა ოთხი კვარტალის შესაბამისი ველები.</t>
  </si>
  <si>
    <t>მთლიანი აქტივები – საბალანსო უწყისით გათვალისწინებული მთლიანი აქტივები;</t>
  </si>
  <si>
    <t>მთლიანი ვალდებულებები – საბალანსო უწყისით გათვალისწინებული მთლიანი ვალდებულებები;</t>
  </si>
  <si>
    <t>სააქციო კაპიტალი – საბალანსო უწყისით გათვალისწინებული სააქციო კაპიტალი;</t>
  </si>
  <si>
    <t>მთლიანი საპროცენტო შემოსავლები – წლიურად გადაანგარიშებული მთლიანი საპროცენტო შემოსავლები;</t>
  </si>
  <si>
    <t>მთლიანი საპროცენტო ხარჯები – წლიურად გადაანგარიშებული მთლიანი საპროცენტო ხარჯები;</t>
  </si>
  <si>
    <t>საოპერაციო შედეგი – წლიურად გადაანგარიშებული ბანკის ყოველდღიური საოპერაციო საქმიანობისგან მიღებული შედეგი, რომელიც გამოითვლება როგორც წმინდა საპროცენტო შემოსავალს მიმატებული მთლიანი არასაპროცენტო შემოსავლები გარდა დილინგური ფასიანი ქაღალდებიდან, საინვესტიციო ფასიანი ქაღალდებიდან, სავალუტო სახსრების გადაფასებიდან და ქონების გაყიდვიდან მიღებული მოგება/ზარალისა, და გამოკლებული მთლიანი არასაპროცენტო ხარჯები;</t>
  </si>
  <si>
    <t>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</si>
  <si>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(13) 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</si>
  <si>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</si>
  <si>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(14) 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</si>
  <si>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</si>
  <si>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(15) 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</si>
  <si>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მთლიანი სესხები – საბალანსო უწყისით გათვალისწინებული მთლიანი სესხები;</t>
  </si>
  <si>
    <t>სშდრ – საბალანსო უწყისით გათვალისწინებული სესხების შესაძლო დანაკარგების რეზერვი, რომელიც იქმნება ბანკის მიერ სესხების შესაძლო დანაკარგების დასაფარავად, არაიდენტიფიცირებული და იდენტიფიცირებული ზარალისათვის;</t>
  </si>
  <si>
    <t>უმოქმედო სესხები – მთლიანი სესხებიდან ბანკის მიერ არასტანდარტული, საეჭვო და უიმედო კატეგორიად კლასიფიცირებული სესხების ჯამი;</t>
  </si>
  <si>
    <t>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</si>
  <si>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(20) 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</si>
  <si>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ლიკვიდური აქტივები – ეროვნული ბანკის მიერ დადგენილი წესით განსაზღვრული ფულადი სახსრები და ისეთი სახის აქტივები, რომლებსაც აქვთ ფულად სახსრებად მყისიერად (სწრაფად) გადაქცევის უნარი და შესაძლებლობა;</t>
  </si>
  <si>
    <t>მიმდინარე და მოთხოვნამდე დეპოზიტები – საბალანსო უწყისით გათვალისწინებული მიმდინარე ანგარიშებისა და მოთხოვნამდე დეპოზიტების ჯამი;</t>
  </si>
  <si>
    <t>მიმდინარე და მოთხოვნამდე დეპოზიტები – საბალანსო უწყისით გათვალისწინებული მიმდინარე და მოთხოვნამდე დეპოზიტების ჯამი;</t>
  </si>
  <si>
    <t>წმინდა მოგება – ბანკის მოგება-ზარალის უწყისით გათვალისწინებული წმინდა მოგება;</t>
  </si>
  <si>
    <t>ცხრილებში მოთხოვნილი ინფორმაცია მჟღავნდება ეროვნული ბანკის ანგარიშთა გეგმის მიხედვით</t>
  </si>
  <si>
    <t>1.1 სტრიქონში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</si>
  <si>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1.1 მწკრივში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</si>
  <si>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1.2 სტრიქონში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</si>
  <si>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1.2 მწკრივში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</si>
  <si>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1.3 სტრიქონში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</si>
  <si>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1.3 მწკრივში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</si>
  <si>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1.4 სტრიქონში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სტრიქონებში.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</si>
  <si>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1.4 მწკრივში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მწკრივებში.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</si>
  <si>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მე-2 სტრიქონში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</si>
  <si>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მე-2 მწკრივში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</si>
  <si>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მე-3 სტრიქონში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</si>
  <si>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მე-3 მწკრივში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</si>
  <si>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მე-4 სტრიქონში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სტრიქონებში უნდა ჩაიწეროს უზრუნველყოფის შესაბამისი ტიპის ჯამური ნომინალური ღირებულება</t>
  </si>
  <si>
    <t>მე-4 მწკრივში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მწკრივებში უნდა ჩაიწეროს უზრუნველყოფის შესაბამისი ტიპის ჯამური ნომინალური ღირებულება</t>
  </si>
  <si>
    <t>მე-5 სტრიქონში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სტრიქონის ჩათვლით შესაბამის ველში</t>
  </si>
  <si>
    <t>მე-5 მწკრივში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მწკრივის ჩათვლით შესაბამის ველში</t>
  </si>
  <si>
    <t>მე-6 სტრიქონში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სტრიქონის ჩათვლით შესაბამის ველში</t>
  </si>
  <si>
    <t>მე-6 მწკრივში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მწკრივის ჩათვლით შესაბამის ველში</t>
  </si>
  <si>
    <t>მე-7 მწკრივში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მისარები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მწკრივის ჩათვლით შესაბამის ველში</t>
  </si>
  <si>
    <t>მე-8 მწკრივში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მწკრივის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მწკრივის ჩათვლით შესაბამის ველში. ამასთან 8.1 მწკრივში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t>
  </si>
  <si>
    <t>მე-9 სტრიქონში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</si>
  <si>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მე-9 მწკრივში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</si>
  <si>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1.4, 5.3.5, 5.7, 6.6- და 6.7-ე სტრიქონების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სტრიქონს დაურთოს განმარტებები.</t>
  </si>
  <si>
    <t>1.4, 5.3.5, 5.7, 6.6- და 6.7-ე მწკრივების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მწკრივს დაურთოს განმარტებები.</t>
  </si>
  <si>
    <t>(a) რისკის მიხედვით შეწონილი რისკის პოზიციები საანგარიშგებო პერიოდის (კვარტალის) ბოლოს, გაანგარიშებული ბაზელ III-ზე დაფუძნებული ჩარჩოს შესაბამისად. იმ შემთხვევებში, როცა საზედამხედველო ჩარჩო არ განსაზღვრავს რისკის მიხედვით შეწონილ რისკის პოზიციებს და მიემართება პირდაპირ კაპიტალის ხარჯებს, ბანკებმა უნდა მიუთითონ რისკის მიხედვით შეწონილი რისკის პოზიციების გამოთვლილი ოდენობა (კაპიტალის ხარჯი გაყონ 10.5%-ზე)</t>
  </si>
  <si>
    <t>(1.1.1) სტრიქონი -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</si>
  <si>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(4) ის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</si>
  <si>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სტრიქონები:</t>
  </si>
  <si>
    <t>სტრიქონების თანმიმდევრობა მკაცრად მიჰყვება საზედამხედველო ანგარიშგების მიზნებისთვის გამოყენებული სტანდარტიზებული საბალანსო უწყისის ფორმატს.</t>
  </si>
  <si>
    <t>სვეტები: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</si>
  <si>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ოდენობებს. </t>
  </si>
  <si>
    <t>(b) სვეტში წარმოდგენილი უნდა იყოს ელემენტების ოდენობები, რომლებზეც არ ვრცელდება კაპიტალის მოთხოვნა, ან რომლებიც დაქვითულია საზედამხედველო კაპიტალიდან კომერციული ბანკების კაპიტალის ადეკვატურობის მოთხოვნების შესახებ დებულების მე-7 მუხლის მიხედვით. აღნიშნულ სვეტში შევსებული ოდენობები უნდა ედრებოდეს საზედამხედველო კაპიტალის ცხრილში (Capital) ძირითადი პირველადი კაპიტალის, დამატებითი პირველადი კაპიტალის და მეორადი კაპიტალის შესაბამის საზედამხედველო კორექტირებებს (გარდა იმ კორექტირებებისა, რომლებიც არ ეხება აქტივებს).</t>
  </si>
  <si>
    <t>(c) სვეტში წარმოდგენილი უნდა იყოს ელემენტების ოდენობები,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</si>
  <si>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1-ელ სტრიქონში (საკრედიტო რისკის მიხედვით შეწოვას დაქვემდებარებული საბალანსო ელემენტების ჯამური ღირებულება კორექტირებებამდე) წარმოდგენილი ინფორმაცია უნდა ემთხვეოდეს LI 1 ცხრილის "e" სვეტში წარმოდგენილ ჯამურ ოდენობას.</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</si>
  <si>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CR4))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</si>
  <si>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2.2 სტრიქონი (კონტრაგენტთან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 (ცხრილი CCR)) მოიცავს იმ ელემენტების ნომინალურ ღირებულებას, რომლებიც ექვემდებარება კონტრაგენტთან დაკავშირებული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მე-16 თავის მიხედვით.</t>
  </si>
  <si>
    <t>მე-3 სტრიქონი (საკრედიტო რისკით შეწოვას დაქვემდებარებული საბალანსო და არა-საბალანსო ელემენტების ჯამური ღირებულება კორექტირებებამდე) მოიცავს (1)-დან (2.2)-მდე სტრიქონების ოდენობების ჯამს</t>
  </si>
  <si>
    <t>მე-4 სტრიქონი (კაპიტალის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 მოიცავს საერთო რეზერვთან (და სხვა რეზერვთან) დაკავშირებულ კორექტირებებს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</si>
  <si>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CR4))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</si>
  <si>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 xml:space="preserve">5.2 სტრიქონი (კონტრაგენტთან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 მოიცავს ინსტრუმენტის ნომინალური ღირებულების შემცირების ეფექტს კაპიტალის ადეკვატურობის დებულების 50-ე მუხლის მე-4 პუნქტის მიხედვით </t>
  </si>
  <si>
    <t>მე-6 სტრიქონი (სხვა კორექტირებების ეფექტი (ასეთის არსებობის შემთხვევაში)) მოიცავს ყველა სხვა აუცილებელ კორექტირებას, რაც საჭიროა საზედამხედველო მიზნებისთვის საკრედიტო რისკის მიხედვით შეწონვას დაქვემდებარებული რისკის პოზიციების მიღებისთვის (რაც მითითებულია მე-8 სტრიქონში)</t>
  </si>
  <si>
    <t>ცხრილში მოთხოვნილი ინფორმაცია შეესაბამება ბაზელ III-ის ჩარჩოზე დაფუძნებულ კაპიტალის ადეკვატურობის დებულებას.</t>
  </si>
  <si>
    <t>ამ ცხრილის მიზანია საბალანსო ელემენტებიდან გამოაჩინოს ის ნაწილები რომლების მონაწილეობას ღებულობენ საზედამხედველო კაპიტალის ფორმირებაში: მისი შემადგენელი კომპონენტების (მაგ. გაუნაწილებელი მოგება, სუბორდინირებული ვალი და ა.შ.) თუ დაქვითვების სახით (მაგ. გუდვილი, ინვესტიციები და ა.შ)</t>
  </si>
  <si>
    <t>მე-2 სვეტში (საბალანსო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</si>
  <si>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გარკვეულ შემთხვევებში, საჭირო იქნება საბალანსო ელემენტების განვრცობა, რათა მოხდეს იდენტიფიცირება ყველა იმ ელემენტისა, რომელიც მე-9 ცხრილშია (Capital) მოცემული.</t>
  </si>
  <si>
    <t>ზემოთ მოცემულ მაგალითში წარმოდგენილია განვრცობის შემთხვევაც.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</si>
  <si>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კავშირი ცხრილებს შორის</t>
  </si>
  <si>
    <t>ა) CC2 ცხრილის საბალანსო უწყისის ელემენტების შესაბამისი ოდენობები გავრცობამდე უნდა ემთხვეოდეს LI 1 ცხრილის (a) სვეტის შესაბამის ოდენობებს</t>
  </si>
  <si>
    <t>ბ) CC2-ში ყოველი დამატებული ელემენტისთვის მინიჭებული უნდა იყოს Capital ცხრილის შესაბამისი ელემენტის მინიშნება</t>
  </si>
  <si>
    <t>გ) CC2 ცხრილის მიზნებისთვის, განვრცობა არ ნიშნავს აუცილებლად ჩაშლას. შესაბამისად, არ არის სავალდებულო, რომ ახალი (განვრცობილი) ელემენტების ჯამი ედრებოდეს შესაბამისი საბალანსო მუხლის შესაბამის ოდენობას.</t>
  </si>
  <si>
    <t>I</t>
  </si>
  <si>
    <t>მონაცემები ივსება ანგარიშგების თარიღისთვის, ამასთან, ყველა მაჩვენებელი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</si>
  <si>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II</t>
  </si>
  <si>
    <t>კორპორატიულ, მცირე და საშუალო, მიკრო და საცალო სეგმენტებად სესხების დაყოფა უნდა მოხდეს ბანკში არსებული მეთოდოლოგიის მიხედვით</t>
  </si>
  <si>
    <t>III</t>
  </si>
  <si>
    <t>კორპორატიული და მცირე და საშუალო მსესხებლების შემთხვევაში სასესხო დავალიანების ნაშთი უნდა აისახოს იმ სექტორში (3-დან 29-მდე ველები), საიდანაც მას გააჩნია ძირითადი ბიზნეს შემოსავლები, რითიც დაგეგმილია ვალდებულების მომსახურება (დაფარვის წყაროს მიხედვით)</t>
  </si>
  <si>
    <t>IV</t>
  </si>
  <si>
    <t>საცალო პროდუქტების შემთხვევაში სასესხო დავალიანების ნაშთი უნდა აისახოს შესაბამის პროდუქტში მიზნობრიობის მიხედვით (30-დან 38-მდე ველები)</t>
  </si>
  <si>
    <t>V</t>
  </si>
  <si>
    <t>მიკრო სეგმენტის სესხები უნდა აისახოს მხოლოდ 38-ე და 39-ე ველებში. მიკრო სეგმენტის სესხები არ უნდა აღირიცხოს ბიზნეს სეგმენტებსა და საცალო პროდუქტებში. ამასთან, ამ სეგმენტში სესხების აღრიცხვა უნდა მოხდეს არა სესხის მიზნობრიობის, არამედ მსესხებლის შემოსავლის წყაროს მიხედვით.</t>
  </si>
  <si>
    <t>სტრიქონები</t>
  </si>
  <si>
    <t>სესხი, სავალო ფასიანი ქაღალდი და სხვა მოთხოვნები კომერციული ბანკის მიმართ (არ შედის რეპო ოპერაციების ფარგლებში გაცემული სესხები)</t>
  </si>
  <si>
    <t>სახელმწიფოს კონტროლს დაქვემდებარებული საწარმოები და ორგანიზაციები</t>
  </si>
  <si>
    <t>სესხები გაცემული ოქროსა და სხვა ძვირფასი ლითონების უზრუნველყოფით</t>
  </si>
  <si>
    <t xml:space="preserve">     ლომბარდული სესხები საცალო</t>
  </si>
  <si>
    <t>სამომხმარებლო მიზნობრიობით გაცემული ლომბარდული სესხების პორტფელი</t>
  </si>
  <si>
    <t xml:space="preserve">     ლომბარდული სესხები საბითუმო</t>
  </si>
  <si>
    <t>ბიზნეს საქმიანობისთვის გაცემული ლომბარდული სესხების პორტფელი</t>
  </si>
  <si>
    <t>უძრავი ქონების დეველოპმენტი (უძრავი ქონების რეალიზაცია ან/და მშენებლობა, რეალიზაცია)</t>
  </si>
  <si>
    <t>უძრავი ქონების გაქირავება</t>
  </si>
  <si>
    <t>სამშენებლო და სარემონტო კომპანიები, ასევე გზების, პარკებისა და სარეკრეაციო ზონების მშენებლობა -  განვითარებაში მონაწილე კომპანიები (რომლებიც არ არიან დაკავშირებული დეველოპერებთან ან დეველოპერულ საქმიანობასთან)</t>
  </si>
  <si>
    <t>სამშენებლო მასალების მოპოვება, წარმოება, იმპორტი, ექსპორტი, ვაჭრობა (საცალო და საბითუმო)</t>
  </si>
  <si>
    <t>სამომხმარებლო საქონლით ვაჭრობა</t>
  </si>
  <si>
    <t>დისტრიბუცია, საბითუმო და საცალო ვაჭრობა, ექსპორტი და იმპორტი: საკვები პროდუქტები, წყალი, ალკოჰოლური და არაალკოჰოლური სასმელები, ხორბლეული და მარცვლეული პროდუქტები, თევზეული, ხორცისა და რძის პროდუქტები, სარეცხი და ჰიგიენური საშუალებები, სხვა სამომხმარებლო საქონელი</t>
  </si>
  <si>
    <t>წარმოება: საკვები პროდუქტები, წყალი, ალკოჰოლური და არაალკოჰოლური სასმელები, წისქვილკომბინატები, ხორცისა და რძის პროდუქტები, სარეცხი და ჰიგიენური საშუალებები, სხვა სამომხმარებლო საქონელი</t>
  </si>
  <si>
    <t>ავეჯი, ელექტრო ტექნიკა, კომპიუტერული ტექნიკა, ციფრული ტექნიკა და სხვა</t>
  </si>
  <si>
    <t>ფეხსაცმლის, ტანსაცმლისა და ტექსტილის წარმოება და ვაჭრობა</t>
  </si>
  <si>
    <t>საბითუმო ვაჭრობა, საცალო ვაჭრობა, ექსპორტი და იმპორტი:  ფეხსაცმელი, ტანსაცმელი, ტექსტილის ნაწარმი და სხვა</t>
  </si>
  <si>
    <t>საბითუმო ვაჭრობა, საცალო ვაჭრობა, ექსპორტი და იმპორტი:   სხვა  პროდუქცია რომელიც არ არის წარმოდგენილი ზემოთ აღნიშნულ სექტორებში</t>
  </si>
  <si>
    <t>სხვა საწარმოები, რომელიც არ არის  წარმოდგენილი ზემოთ აღნიშნულ სექტორებში</t>
  </si>
  <si>
    <t>სასტუმროების მენეჯმენტი და ტურისტული კომპანიები</t>
  </si>
  <si>
    <t>რესტორნები, ბარები, კაფეები, სწრაფი კვების ობიექტები და სხვა</t>
  </si>
  <si>
    <t>ავტომობილების იმპორტიორები</t>
  </si>
  <si>
    <t>დისტრიბუცია, აფთიაქები და სააფთიაქო ქსელები, წამლების წარმოება</t>
  </si>
  <si>
    <t>სატელეფონო კომპანიები, ინტერნეტ პროვაიდერები, სატელევიზიო მაუწყებლობა, საკაბელო ტელევიზიები და სხვა</t>
  </si>
  <si>
    <t>ავტომობილების შეკეთება და მომსახურება, რეკლამა, ელექტრონული და ბეჭდვითი პრესა, სტამბა, გამომცემლობა,  ტრანსპორტი, ლოჯისტიკა, სილამაზის სალონი, გართობა, საბაჟო ტერმინალები, განათლება, საინფორმაციო ცენტრები, საშუამავლო მომსახურეობა და სხვა</t>
  </si>
  <si>
    <t>ფერმერები და აგრო სექტორის მომსახურე კომპანიები: მეფრინველეობის ფაბრიკები, მსხვილფეხა და წვრილფეხა საქონლის ფერმები, თევზის რეწვა, მეტყევეობა, მარცვლეული კულტურების მოყვანა,  მეფუტკრეობა, ჩაისა და სხვა სუბტროპიკული კულტურების პლანტაციები და სხვა ფერმერული მეურნეობები (გარდა მიკრო-აგრო სეგმენტისა იხ. 38.1 პუნქტი)</t>
  </si>
  <si>
    <t>სხვა (ჯართის ბიზნესის ჩათვლით)</t>
  </si>
  <si>
    <t>ჯართის ბიზნესი, ყველა სახის სერვისი, ვაჭრობა, თუ წარმოება  რომელიც არ არის წარმოდგენილი ზემოთ აღნიშნულ სექტორებში</t>
  </si>
  <si>
    <t>ყველა მსესხებელი, რომელთა შემოსავლები ძირითადად მიღებულია ექსპორტიდან. სესხები ექსპორტიორ ფირმებზე ჯამურად უნდა აღირიცხოს 28-ე ველში, თუმცა ეს სესხები ასევე უნდა აღირიცხოს ზემოთ წარმოდგენილ  სექტორებშიც</t>
  </si>
  <si>
    <t xml:space="preserve">მოიცავს 30-დან 38–მდე არსებულ  პროდუქტებს </t>
  </si>
  <si>
    <t>ავტომანქანის უზრუნველყოფით გაცემული სესხები</t>
  </si>
  <si>
    <t>სამომხმარებლო სესხები</t>
  </si>
  <si>
    <t>სამომხმარებლო მიზნობრიობით გაცემული სესხები</t>
  </si>
  <si>
    <t xml:space="preserve">        უძრავი ქონებით უზრუნველყოფილი</t>
  </si>
  <si>
    <t>უძრავი ქონებით უზრუნველყოფილი სამომხმარებლო სესხები</t>
  </si>
  <si>
    <t>31.1.1</t>
  </si>
  <si>
    <t xml:space="preserve">        უძრავი ქონებით არაუზრუნველყოფილი</t>
  </si>
  <si>
    <t>უძრავი ქონებით არაუზრუნველყოფილი სამომხმარებლო სესხები</t>
  </si>
  <si>
    <t>31.2.1</t>
  </si>
  <si>
    <t>სწრაფი სესხები (Pay Day Loans)</t>
  </si>
  <si>
    <t>საყოფაცხოვრებო ნივთების და ტექნიკის შეძენის მიზნობრიობით გაცემული სესხები</t>
  </si>
  <si>
    <t>სადებეტო ანგარიშზე არსებული სანქცირებული უარყოფითი ლიმიტი, რომელიც განისაზღვრება კლიენტის შემოსავლის მიხედვით</t>
  </si>
  <si>
    <t>ბარათზე დაშვებული რევოლვირებადი საკრედიტო ლიმიტი</t>
  </si>
  <si>
    <t xml:space="preserve">      დამთავრებული უძრავი ქონება და მიწა</t>
  </si>
  <si>
    <t>დამთავრებული უძრავი ქონების და მიწის შეძენის მიზნობრიობით გაცემული უძრავი ქონებით უზრუნველყოფილი სესხები</t>
  </si>
  <si>
    <t>37.1.1</t>
  </si>
  <si>
    <t>37.2.1</t>
  </si>
  <si>
    <t>მიკრო</t>
  </si>
  <si>
    <t>მცირე ზომის სესხები, რომლის გაცემისას გაითვალისწინება ბიზნესიდან მიღებული შემოსავლები</t>
  </si>
  <si>
    <t xml:space="preserve">      მიკრო აგრო</t>
  </si>
  <si>
    <t>მცირე ზომის სესხები, რომლის გაცემისას გაითვალისწინება აგრო საქმიანობიდან მიღებული შემოსავლები</t>
  </si>
  <si>
    <t>38.1.1</t>
  </si>
  <si>
    <t xml:space="preserve">      მიკრო სხვა (აგროს გარდა)</t>
  </si>
  <si>
    <t>მცირე ზომის სესხები, რომლის გაცემისას გაითვალისწინება ბიზნესიდან მიღებული შემოსავლები და რომელიც არ არის დაკავშირებული აგრო საქმიანობასთან</t>
  </si>
  <si>
    <t>38.2.1</t>
  </si>
  <si>
    <t>მოიცავს კორპორატიულ, მცირე და საშუალო, მიკრო და საცალო სესხებს</t>
  </si>
  <si>
    <t>&lt;500.000 ლარი</t>
  </si>
  <si>
    <t xml:space="preserve">ლიმიტებად ჩაშლილი კორპორატიული სესხები. ლიმიტი უნდა განისაზღვროს მსესხებლის მიმდინარე ჯამური სასესხო დავალიანების მიხედვით
</t>
  </si>
  <si>
    <t>500.000-3.000.000 ლარი</t>
  </si>
  <si>
    <t>3.000.000-5.000.000 ლარი</t>
  </si>
  <si>
    <t>5.000.000-10.000.000 ლარი</t>
  </si>
  <si>
    <t>10.000.000-30.000.000 ლარი</t>
  </si>
  <si>
    <t>&gt;30.000.000 ლარი</t>
  </si>
  <si>
    <t>&lt;300.000 ლარი</t>
  </si>
  <si>
    <t xml:space="preserve">ლიმიტებად ჩაშლილი მცირე და საშუალო სესხები. ლიმიტი უნდა განისაზღვროს მსესხებლის მიმდინარე ჯამური სასესხო დავალიანების მიხედვით
</t>
  </si>
  <si>
    <t>300.000-500.000 ლარი</t>
  </si>
  <si>
    <t>500.000-1.000.000 ლარი</t>
  </si>
  <si>
    <t>1.000.000-2.000.000 ლარი</t>
  </si>
  <si>
    <t>2.000.000-3.000.000 ლარი</t>
  </si>
  <si>
    <t>&gt;3.000.000-5.000.000 ლარი</t>
  </si>
  <si>
    <t>&gt;5.000.000 ლარი</t>
  </si>
  <si>
    <t>მოიცავს საცალო პროდუქტებს და საცალო ლომბარდს</t>
  </si>
  <si>
    <t>&lt;10.000 ლარი</t>
  </si>
  <si>
    <t xml:space="preserve">ლიმიტებად ჩაშლილი საცალო სესხები. ლიმიტი უნდა განისაზღვროს მსესხებლის მიმდინარე ჯამური სასესხო დავალიანების მიხედვით
</t>
  </si>
  <si>
    <t>10.000-20.000 ლარი</t>
  </si>
  <si>
    <t>20.000-50.000 ლარი</t>
  </si>
  <si>
    <t>50.000-100.000 ლარი</t>
  </si>
  <si>
    <t>100.000-500.000 ლარი</t>
  </si>
  <si>
    <t>&gt;500.000 ლარი</t>
  </si>
  <si>
    <t xml:space="preserve">ლიმიტებად ჩაშლილი მიკრო სესხები. ლიმიტი უნდა განისაზღვროს მსესხებლის მიმდინარე ჯამური სასესხო დავალიანების მიხედვით
</t>
  </si>
  <si>
    <t>&gt;100.000 ლარი</t>
  </si>
  <si>
    <t>სვეტები</t>
  </si>
  <si>
    <t>ა. სესხის ნაშთი</t>
  </si>
  <si>
    <t>სესხების პორტფელის მიმდინარე ნაშთი</t>
  </si>
  <si>
    <t xml:space="preserve">ბ. სესხების რაოდენობა </t>
  </si>
  <si>
    <t>პორტფელში არსებული სესხების რაოდენობა. თუ სესხის თანხის ნახევარი ან მეტი უზრუნველყოფილია, ის მიეკუთვნება უზრუნველყოფილი სესხების კატეგორიას</t>
  </si>
  <si>
    <t xml:space="preserve">გ. მსესხებლების რაოდენობა </t>
  </si>
  <si>
    <t>პორტფელში არსებული მსესხებლების უნიკალური რაოდენობა. თუ სესხის თანხის ნახევარი ან მეტი უზრუნველყოფილია, ის მიეკუთვნება უზრუნველყოფილი სესხების კატეგორიას</t>
  </si>
  <si>
    <t xml:space="preserve">დ. ფულადი სახსრებით უზრუნველყოფილი სესხები </t>
  </si>
  <si>
    <t>ფულადი სახსრებით უზრუნველყოფილი სესხების პორტფელის მიმდინარე ნაშთი. ნაწილობრივი უზრუნველყოფის შემთხვევაში უნდა ჩაიწეროს მხოლოდ სესხის ის ნაწილი, რომელიც სრულად არის უზრუნველყოფილი და დანარჩენი გადავიდეს შესაბამის კატეგორიაში</t>
  </si>
  <si>
    <t xml:space="preserve">ე. უძრავი ქონებით უზრუნველყოფილი სესხები </t>
  </si>
  <si>
    <t>უძრავი ქონებით უზრუნველყოფილი სესხების პორტფელის მიმდინარე ნაშთი. ნაწილობრივი უზრუნველყოფის შემთხვევაში უნდა ჩაიწეროს მხოლოდ სესხის ის ნაწილი, რომელიც სრულად არის უზრუნველყოფილი და დანარჩენი გადავიდეს შესაბამის კატეგორიაში</t>
  </si>
  <si>
    <t>ვ. სახელფასო პროექტის ფარგლებში გაცემული სესხები</t>
  </si>
  <si>
    <t>სახელფასო პროექტის ფარგლებში გაცემული სესხების პორტფელის მიმდინარე ნაშთი</t>
  </si>
  <si>
    <t>ი. სესხის რეზერვი 2%/10%/30%/50%/100%</t>
  </si>
  <si>
    <t>პორტფელის ჯამური რეზერვის თანხა</t>
  </si>
  <si>
    <t>კ. სესხის რეზერვი - დამატებითი</t>
  </si>
  <si>
    <t>ბანკის ან სებ–ის მიერ შექმნილი დამატებითი რეზერვის თანხა</t>
  </si>
  <si>
    <t>ლ. სესხის რეზერვი სულ</t>
  </si>
  <si>
    <t xml:space="preserve">პორტფელის ჯამური რეზერვი ("ი" და "კ" ველების ჯამი) </t>
  </si>
  <si>
    <t>მ. თვის შიგნით გაცემები</t>
  </si>
  <si>
    <t>თვის შიგნით გაცემული სესხების მოცულობა</t>
  </si>
  <si>
    <t>ნ. თვის შიგნით დაფარვები</t>
  </si>
  <si>
    <t>თვის შიგნით დაფარული სესხების მოცულობა</t>
  </si>
  <si>
    <t>ო.ა. მათ შორის: არსებული სესხის ძირის გადაფარვა</t>
  </si>
  <si>
    <t>თვის შიგნით გაცემების ის ნაწილი რომლითაც მოხდა  არსებული სესხების გადაფარვა</t>
  </si>
  <si>
    <t>ო.ბ. მათ შორის: პროცენტის, ჯარიმისა და სხვა ვალდებულებების გადაფარვა</t>
  </si>
  <si>
    <t>თვის შიგნით გაცემების ის ნაწილი რომლითაც მოხდა  არსებული პროცენტის, ჯარიმისა და სხვა ვალდებულებების გადაფარვა</t>
  </si>
  <si>
    <t>პ. დარიცხული მისაღები პროცენტები (ბალანსით)</t>
  </si>
  <si>
    <t>პორტფელზე დარიცხული პროცენტის ჯამური მისაღები თანხა (ბალანსით)</t>
  </si>
  <si>
    <t>ჟ. დარიცხული მისაღები ჯარიმები (ბალანსით)</t>
  </si>
  <si>
    <t>პორტფელზე დარიცხული ჯარიმების ჯამური მისაღები თანხა (ბალანსით)</t>
  </si>
  <si>
    <t>რ. არსებული სესხების ნაშთზე ჩამოწერილი პროცენტების გარესაბალანსო ნაშთი</t>
  </si>
  <si>
    <t>ს. არსებული სესხების ნაშთზე ჩამოწერილი ჯარიმების გარესაბალანსო ნაშთი</t>
  </si>
  <si>
    <t>ტ. საშუალო შეწონილი საპროცენტო განაკვეთი (სესხის ნაშთზე)</t>
  </si>
  <si>
    <t>სესხის ნაშთის მიხედვით გადათვლილი საშუალო შეწონილი საპროცენტო განაკვეთი</t>
  </si>
  <si>
    <t>უ. საშუალო შეწონილი საპროცენტო განაკვეთი (თვის შიგნით გაცემულ სესხებზე)</t>
  </si>
  <si>
    <t>თვის შიგნით გაცემული სესხების ნაშთის მიხედვით გადათვლილი საშუალო შეწონილი საპროცენტო განაკვეთი</t>
  </si>
  <si>
    <t>ფ. საშუალო შეწონილი საკონტრაქტო ვადიანობა (თვეებში)</t>
  </si>
  <si>
    <t>სესხების გაცემისას სასესხო ხელშეკრულებაში მითითებული თვეების რაოდენობა (პორტფელის საშუალო შეწონილი)</t>
  </si>
  <si>
    <t>ქ. საშუალო შეწონილი  ვადიანობა დარჩენილი ვადის მიხედვით (თვეებში)</t>
  </si>
  <si>
    <t>სესხების გრაფიკით განსაზღვრული ვადის ბოლომდე დარჩენილი თვეების რაოდენობა (პორტფელის საშუალო შეწონილი)</t>
  </si>
  <si>
    <t>ღ. ცვლადგანაკვეთიანი სესხების ნაშთი</t>
  </si>
  <si>
    <t>ცვლადგანაკვეთიანი სესხების ნაშთი</t>
  </si>
  <si>
    <t>12.1</t>
  </si>
  <si>
    <t>ა. სტანდარტული სესხები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</si>
  <si>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</si>
  <si>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12.2</t>
  </si>
  <si>
    <t>ბ. საყურადღებო სესხები</t>
  </si>
  <si>
    <t>12.3</t>
  </si>
  <si>
    <t>გ. არასტანდარტული სესხები</t>
  </si>
  <si>
    <t>12.4</t>
  </si>
  <si>
    <t>დ. საეჭვო სესხები</t>
  </si>
  <si>
    <t>12.5</t>
  </si>
  <si>
    <t>ე. უიმედო სესხები</t>
  </si>
  <si>
    <t>12.6</t>
  </si>
  <si>
    <t>ვ. წლის დასაწყისიდან ჩამოწერილი სესხები (კუმულატიური)</t>
  </si>
  <si>
    <t>წლის დასაწყისიდან ჩამოწერილი სესხები (კუმულატიური)</t>
  </si>
  <si>
    <t>12.7</t>
  </si>
  <si>
    <t>ზ. წლის დასაწყისიდან ჩამოწერილი სესხების ამოღება (კუმულატიური)</t>
  </si>
  <si>
    <t>წლის დასაწყისიდან ჩამოწერილი სესხების ამოღება (კუმულატიური), რომელშიც გაითვალისწინება სესხების ფულადი სახით ამოღება, მათ შორის დასაკუთრებული უძრავი ქონების რეალიზაცია (არ გაითვალისწინება თ. პუნქტში გათვალისწინებული სესხების ბალანსზე აღდგენა)</t>
  </si>
  <si>
    <t>12.8</t>
  </si>
  <si>
    <t>თ. ჩამოწერილი სესხების ბალანსზე აღდგენა წლის დასაწყისიდან (კუმულატიური)</t>
  </si>
  <si>
    <t>ჩამოწერილი სესხების ბალანსზე აღდგენა წლის დასაწყისიდან (კუმულატიური)</t>
  </si>
  <si>
    <t>12.9</t>
  </si>
  <si>
    <t>ი. 30 დღემდე ვადაგადაცილებული სესხები</t>
  </si>
  <si>
    <t xml:space="preserve">ვადაგადაცილებული სესხი – სესხი, რომლის ძირითადი თანხის (მისი ნაწილის) ან პროცენტის განვადებით გათვალისწინებული თანხის გადახდა არ მომხდარა  შეთანხმებული თარიღისათვის, რომელიც მოცემულია სესხთან დაკავშირებულ შესაბამის დოკუმენტაციაში.
ვადაგადაცილებული სესხის მთლიანი ძირი. ანუ, იმ შემთხვევაში თუ ვადაგადაცილებული სესხის ძირი არის 100 ლარი, ხოლო ვადაგაცილებული თანხა 10 ლარი, ამ მიზნებისათვის ვადაგადაცილებულ სესხად ჩაითვლება მთლიანი სესხის ძირი 100 ლარი, და არა ვადაგადაცილებული ნაწილი. </t>
  </si>
  <si>
    <t>12.10</t>
  </si>
  <si>
    <t>კ. 30-დან  90 დღემდე ვადაგადაცილებული სესხები</t>
  </si>
  <si>
    <t>12.11</t>
  </si>
  <si>
    <t>ლ. 90 და მეტი დღით ვადაგადაცილებული სესხები</t>
  </si>
  <si>
    <t>12.12</t>
  </si>
  <si>
    <t>მ. რესტრუქტურიზებული სესხების ნაშთი</t>
  </si>
  <si>
    <t>12.13</t>
  </si>
  <si>
    <t xml:space="preserve">ნ. რესტრუქტურიზებული სესხების რაოდენობა </t>
  </si>
  <si>
    <t>12.14</t>
  </si>
  <si>
    <t>ო. რეფინანსირებული სესხების ნაშთი</t>
  </si>
  <si>
    <t>12.15</t>
  </si>
  <si>
    <t>პ. რეფინანსირებული სესხების რაოდენობა</t>
  </si>
  <si>
    <t>12.16</t>
  </si>
  <si>
    <t>ჟ. თვის შიგნით რესტრუქტურიზებული სესხების ნაშთი</t>
  </si>
  <si>
    <t>12.17</t>
  </si>
  <si>
    <t xml:space="preserve">რ. თვის შიგნით რესტრუქტურიზებული სესხების რაოდენობა </t>
  </si>
  <si>
    <t>12.18</t>
  </si>
  <si>
    <t>ს. თვის შიგნით რეფინანსირებული სესხების ნაშთი</t>
  </si>
  <si>
    <t>12.19</t>
  </si>
  <si>
    <t>ტ. თვის შიგნით რეფინანსირებული სესხების რაოდენობა</t>
  </si>
  <si>
    <t>ზოგადი განმარტებები/მითითებები</t>
  </si>
  <si>
    <t>ფორმაში სესხის ნაშთები უნდა გადანაწილდეს PTI და LTVკოეფიციენტების და სახელფასო ზღვრების მიხედვით.</t>
  </si>
  <si>
    <t>13.2</t>
  </si>
  <si>
    <t>სესხის მომსახურების კოეფიციენტი (PTI)</t>
  </si>
  <si>
    <t>მსესხებლის, თანამსესხებლისა და მათი საოჯახო მეურნეობის ჯამური ყოველთვიური გადასახდელებისა და ყოველთვიური წმინდა შემოსავლების თანაფარდობა. ვალდებულებების ნაწილი (მთელი სისტემის დონეზე) უნდა განახლდეს ანგარიშგების თარიღისთვის, ხოლო შემოსავლის ნაწილში ბანკმა უნდა იხელმძღვანელოს მის ხელთ არსებული უახლესი მონაცემებით.</t>
  </si>
  <si>
    <t>13.3</t>
  </si>
  <si>
    <t>სესხის უზრუნველყოფის კოეფიციენტი (LTV)</t>
  </si>
  <si>
    <t>უძრავი ქონებით უზრუნველყოფილი სესხის და უძრავი ქონების სახით არსებული უზრუნველყოფის საშუალების საბაზრო ღირებულების თანაფარდობა. იმ შემთხვევაში, თუ არსებული უზრუნველყოფის ქვეშ ბანკს გაცემული აქვს რამდენიმე სესხი, სესხის უზრუნველყოფის კოეფიციენტი უნდა დაითვალოს ყველა ამ ვალდებულების გათვალისწინებით. იმ შემთხვევაში, თუ მსესხებლის სხვადასხვა სესხი უზრუნველყოფილია სხვადასხვა უძრავი ქონებით, სესხის უზრუნველყოფის კოეფიციენტი უნდა დაითვალოს ცალ–ცალკე. ხოლო იმ შემთხვევაში, თუ სესხზე არის რამდენიმე უზრუნველყოფა, რომელთაგან ნაწილი უზრუნველყოფს ასევე სხვა სესხს/სესხებს, სესხის უზრუნველყოფის კოეფიციენტის დათვლისას, უძრავი ქონების ის ნაწილი, რომელიც უზრუნველყოფს სხვადასხვა სესხებს, უნდა გადანაწილდეს შესაბამისი სესხების მიმდინარე ნაშთების პროპორციულად. ვალდებულებების ნაწილი (ბანკის დონეზე) უნდა განახლდეს ანგარიშგების თარიღისთვის, ხოლო უძრავი ქონების ღირებულების ნაწილში ბანკმა უნდა იხელმძღვანელოს ბოლო შეფასებით. თუ უზრუნველყოფა შეფასებულია უცხოურ ვალუტაში, ანგარიშგების თარიღისთვის ბანკმა უნდა გადაითვალოს უძრავი ქონების ღირებულება (ექვივალენტი  ლარში ანგარიშგების თარიღისთვის არსებული სებ–ის ოფიციალური კურსით).</t>
  </si>
  <si>
    <t>ფორმაში სესხის ნაშთები უნდა გადანაწილდეს კოეფიციენტების ზღვრების მიხედვით</t>
  </si>
  <si>
    <t>14.2</t>
  </si>
  <si>
    <t>მთლიანი აქტივები (Assets)</t>
  </si>
  <si>
    <t xml:space="preserve">რესურსი, რომელსაც საწარმო აკონტროლებს წარსულში მომხდარი მოვლენების შედეგად და რის საფუძველზეც საწარმო მომავალში მოელის ეკონომიკური სარგებლის მიღებას. </t>
  </si>
  <si>
    <t>14.3</t>
  </si>
  <si>
    <t>მთლიანი ვალდებულებები (Debt)</t>
  </si>
  <si>
    <t>საწარმოს სესხები, ფასიანი ქაღალდები, ფინანსური ლიზინგი, ფაქტორინგი და სხვა ვალდებულებები, კრედიტორული და მსგავსი მოთხოვნების გარდა. ვალდებულებებში ასევე გაითვალისწინება ბანკის მიერ მსესხებლისათვის დამტკიცებული და აუთვისებელი გარესაბალანსო ვალდებულებები, რომელთა ათვისება-გამოყენებაც ბანკის მხრიდან დამატებით სტანდარტული ტიპის განხილვასა და დამტკიცებას აღარ მოითხოვს, ასევე კრედიტის პირდაპირი შემცვლელი ტიპის გარესაბალანსო ვალდებულება, რომელიც ასახული არ არის ბალანსში წარმოდგენილ ვალდებულებებში.</t>
  </si>
  <si>
    <t>14.4</t>
  </si>
  <si>
    <t>საკუთარი კაპიტალი (Equity)</t>
  </si>
  <si>
    <t>საწარმოს აქტივების ის ნაწილი, რომელიც რჩება ყველა ვალდებულების გამოკლების შემდეგ.</t>
  </si>
  <si>
    <t>14.5</t>
  </si>
  <si>
    <t>საოპერაციო მოგება საპროცენტო ხარჯების, ცვეთა-ამორტიზაციისა და გადასახადების გადახდამდე (EBITDA)</t>
  </si>
  <si>
    <t xml:space="preserve">საწარმოს საანგარიშო, როგორც წესი, უახლესი თორმეტი თვის მოგება, საპროცენტო ხარჯების, ცვეთის, ამორტიზაციისა და საგადასახადო ვალდებულებების გათვალისწინების გარეშე. აღნიშნული მაჩვენებელი არ უნდა მოიცავდეს ერთჯერად და არაძირითადი ბიზნეს საქმიანობით წარმოშობილ შემოსავლებსა და ხარჯებს. </t>
  </si>
  <si>
    <t>14.6</t>
  </si>
  <si>
    <t>საოპერაციო მოგება საპროცენტო ხარჯების და გადასახადების გადახდამდე (EBIT)</t>
  </si>
  <si>
    <t>საწარმოს საანგარიშო, როგორც წესი უახლესი თორმეტი თვის მოგება, საპროცენტო ხარჯებისა და საგადასახადო ვალდებულებების გათვალისწინების გარეშე. აღნიშნული მაჩვენებელი არ უნდა მოიცავდეს ერთჯერად და არაძირითადი ბიზნეს საქმიანობით წარმოშობილ შემოსავლებსა და ხარჯებს. აღნიშნული მაჩვენებელის გაანგარიშებისას გათვალისწინებულ უნდა იყოს სამართლიანი მოცულობის ცვეთა-ამორტიზაციის ხარჯები, რომელთა განსაზღვრის მიზნებისათვის გათვალისწინება სხვადასხვა მნიშვნელოვანი საკითხები, მათ შორის: რამდენად კაპიტალტევადია მსესხებლის საქმიანობის სექტორი, როგორია აქტივების მიმდინარე მდგომარეობა, როგორ ზეგავლენას ახდენს ტექნოლოგიური პროგრესი აქტივებზე და სხვა.</t>
  </si>
  <si>
    <t>14.7</t>
  </si>
  <si>
    <t>საპროცენტო ხარჯები (Interest Expenses)</t>
  </si>
  <si>
    <t xml:space="preserve">საწარმოს საანგარიშო, როგორც წესი უახლესი თორმეტი თვის მანძილზე, სხვისი კუთვნილი ფულადი სახსრების ან/და მათი ექვივალენტების გამოყენების სანაცვლოდ გაწეული და სხვის მიმართ წარმოშობილი ვალდებულებების შედეგად წარმოქმნილი ხარჯი, რომელიც გამოითვლება ეფექტური საპროცენტო განაკვეთის მეშვეობით, რაც წარმოადგენს ისეთ განაკვეთს, რომელიც ზუსტად ადისკონტირებს მომავალში გადასახდელ სავარაუდო ფულად სახსრებს ფინანსური ინსტრუმენტის მოსალოდნელი მომსახურების ვადის (ან სადაც შესაძლებელია უფრო მოკლე ვადის) განმავლობაში მის საბალანსო ღირებულებამდე. საპროცენტო ხარჯის გამოთვლისას გასათვალისწინებელია არსებითობის პრინციპი ფინანსური ანგარიშგების საერთაშორისო სტანდარტების მიხედვით. </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</si>
  <si>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</si>
  <si>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</si>
  <si>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</si>
  <si>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2</t>
  </si>
  <si>
    <t>ცხრილი 3</t>
  </si>
  <si>
    <t>ცხრილი 4</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</si>
  <si>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</si>
  <si>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</si>
  <si>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</si>
  <si>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</si>
  <si>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</si>
  <si>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</si>
  <si>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</si>
  <si>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</si>
  <si>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</si>
  <si>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</si>
  <si>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სადაზღვევო, სალიზინგო და საინვესტიციო კომპანიები, საკრედიტო კავშირები, მიკროსაფინანსო ორგანიზაციები, საპენსიო სქემები, ფულადი გზავნილების განმახორციელებელი პირები და  სხვა საფინანსო ორგანიზაციები. (ამ სექტორში არ შედის კომერციულ ბანკებზე გაცემული სესხები, რეპო ოპერაციების ფარგლებში გაცემული სესხები</t>
  </si>
  <si>
    <t>სამთო–მომპოვებელი საწარმოები (გარდა სამშენებლო მასალისა), მეტალურგია, მანქანათმშენებლობა, ჩარხთმშენებლობა, და სხვა მძიმე მრეწველობა</t>
  </si>
  <si>
    <t>ბენზინგასამართ სადგურებსა და ბენზინის იმპორტიორებზე და ექსპორტიორებზე გაცემული სესხები</t>
  </si>
  <si>
    <t xml:space="preserve">ბენზინის დისტრიბუცია, წარმოება, იმპორტი და ექსპორტი </t>
  </si>
  <si>
    <r>
      <t>დისტრიბუცია, წარმოება, იმპორტი და ექსპორტი, გაზის და ელექტრო ენერგიის, ასევე ყველა კომპანია რომელიც  ჩართული ენერგეტიკის სექტორში (</t>
    </r>
    <r>
      <rPr>
        <b/>
        <sz val="8"/>
        <rFont val="Sylfaen"/>
        <family val="1"/>
      </rPr>
      <t>გარდა მე–19 პუნქტისა</t>
    </r>
    <r>
      <rPr>
        <sz val="8"/>
        <rFont val="Sylfaen"/>
        <family val="1"/>
      </rPr>
      <t>)</t>
    </r>
  </si>
  <si>
    <t>საავადმყოფოების, კლინიკების და სხვა გამაჯანსაღებელი კომპლექსები</t>
  </si>
  <si>
    <t>მოცემული სესხების ნაშთზე იმ  პროცენტების გარესაბალანსო ნაშთი, რომელიც არ ერიცხება ბალანსზე ან ბალანსიდან ჩამოიწერა გარესაბალანსო ანგარიშზე, და შესაბამისად აღნიშნული პროცენტები ასახვას პოვებს შესაბამის იმ თვის გარესაბალანსო ანგარიშზე</t>
  </si>
  <si>
    <t>მოცემული სესხების ნაშთზე იმ  ჯარიმების გარესაბალანსო ნაშთი, რომელიც არ ირიცხება ბალანსზე ან ბალანსიდან ჩამოიწერა გარესაბალანსო ანგარიშზე, და შესაბამისად აღნიშნული ჯარიმები ასახვას პოვებს შესაბამის იმ თვის გარესაბალანსო ანგარიშზე</t>
  </si>
  <si>
    <t>რისკის მიხედვით შეწონილი რისკის პოზიციები (ბაზელ III-ზე დაფუძნებული ჩარჩოს მიხედვით)</t>
  </si>
  <si>
    <t>თუ კონკრეტული ცხრილების მიზნებისათვის სხვაგვარად არ არის განსაზღვრული, მონაცემები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</si>
  <si>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(6)-(24) სტრიქონების შესაბამისი მონაცემები უნდა გამოისახოს პროცენტულად.</t>
  </si>
  <si>
    <t>(5), (9) და (10) სტრიქონებში შესავსები მონაცემები გაუქმდება ბაზელ I-ზე დაფუძნებული კაპიტალის ადეკვატურობის მოთხოვნების გაუქმების შესაბამისად 2018 წლის 1-ლი იანვრიდან.</t>
  </si>
  <si>
    <t>(11)-(24) სტრიქონების შესაბამისი კოეფიციენტების დათვლისას ბანკებმა უნდა იხელმძღვანელონ შემდეგი განმარტებებით (შეესაბამება "პილარ 3-ის ფარგლებში ინფორმაციის გამჟღავნების წესის" ტერმინთა განმარტებებს):</t>
  </si>
  <si>
    <t>განმარტებები გვერდისთვის 1. Key Ratios, ცხრილი 1</t>
  </si>
  <si>
    <t>განმარტებები გვერდისთვის 4. off-balance, ცხრილი 4</t>
  </si>
  <si>
    <t>მე-7 სტრიქონში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მისაღები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სტრიქონის ჩათვლით შესაბამის ველში</t>
  </si>
  <si>
    <t>განმარტებები გვერდისთვის 5. RWA, ცხრილი 5</t>
  </si>
  <si>
    <t>განმარტებები გვერდისთვის 6. Administrators-Shareholders, ცხრილი 6</t>
  </si>
  <si>
    <t>ცხრილის მიზნებისათვის ბანკებმა უნდა იხელმძღვანელონ ბენეფიციარი მესაკუთრის კანონმდებლობით გათვალისწინებული განმარტებით: პირი, რომელიც კანონის ან გარიგების საფუძველზე იღებს ფულად ან სხვა სახის სარგებელს და ამ სარგებლის სხვა პირისთვის გადაცემის ვალდებულება არ გააჩნია</t>
  </si>
  <si>
    <t>განმარტებები გვერდისთვის 7. LI1, ცხრილი 7</t>
  </si>
  <si>
    <t>განმარტებები გვერდისთვის 8. LI2, ცხრილი 8</t>
  </si>
  <si>
    <t>განმარტებები გვერდისთვის 9. Capital, ცხრილი 9</t>
  </si>
  <si>
    <t>განმარტებები გვერდისთვის 10. CC2, ცხრილი 10</t>
  </si>
  <si>
    <t>განმარტებები გვერდისთვის 2. RC, 3. PL, ცხრილები 2 და 3</t>
  </si>
  <si>
    <t>განმარტებები გვერდებისთვის  "16. CR-General"; "17. CR-Quality"; "18. CR-PTI,LTV"; "19. CR (ratios)", ცხრილები 16-19</t>
  </si>
  <si>
    <t>განმარტებები გვერდისათვის "16. CR-General", ცხრილი 16</t>
  </si>
  <si>
    <t>განმარტებები გვერდისათვის "17. CR-Quality", ცხრილი 17</t>
  </si>
  <si>
    <t>განმარტებები გვერდისათვის "18. CR-PTI,LTV", ცხრილი 18</t>
  </si>
  <si>
    <t>განმარტებები გვერდისათვის "19. CR (ratios)", ცხრილი 19</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</si>
  <si>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</si>
  <si>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</si>
  <si>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CRME))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</si>
  <si>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CRME))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</si>
  <si>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ა) CC2 ცხრილის საბალანსო უწყისის ელემენტების შესაბამისი ოდენობები გავრცობამდე უნდა ემთხვეოდეს RC ცხრილის საანგარიშგებო პერიოდის ჯამურ ოდენობებს</t>
  </si>
  <si>
    <t>მოცემულ მაგალითში წარმოდგენილია განვრცობის შემთხვევაც: მე-9, მე-10 და 21-ე მუხლების ქვემოთ დამატებულია ამ მუხლების შემადგენელი ნაწილები (9.1, 9.2, 9.3, 10.1 და 21.1), რომლებიც მონაწილეობას იღებს საზედამხედველო კაპიტალის გამოანგარიშებაში (Capital-ის ცხრილში).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</si>
  <si>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მე-8 სტრიქონში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სტრიქონის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სტრიქონის ჩათვლით შესაბამის ველში. ამასთან 8.1 სტრიქონში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 შეუქცევადი იჯარის ("non-cancellable lease") განმარტებისთვის იხელმღვანელეთ ფინანსური ანგარიშგების საერთაშორისო სტანდატებით (კერძოდ ბასს 17-ით).</t>
  </si>
  <si>
    <t>ცხრილებს შორის კავშირის მითითებისთვის გამოიყენება ველი "კავშირი Capital-ის ცხრილთან", სადაც თითოეული განვრცობილი მუხლის შემთხვევაში უნდა მიეთითოს Capital-ის ცხრილის შესაბამისი მუხლი. მოცემულ მაგალითში 10.1 ჩამატებული მუხლის გასწვრივ Capital-ის ცხრილთან კავშირის ველში მითითებულია კავშირი ("ცხრილი 9 (Capital), N 10"), რაც მიუთითებს, რომ CC2 ცხრილის 10.1 ჩამატებული მუხლი რომელიც არის CC2 ცხრილის მე-10 საბალანსო მუხლის შემადგენელი ნაწილი შეესაბამება Capital-ის ცხრილში არსებულ მე-10 მუხლს, რაც წარმოადგენს არამატერიალური აქტივების დაქვითვას ძირითადი პირველადი კაპიტალიდან.</t>
  </si>
  <si>
    <t xml:space="preserve">             გადამხდელუნარიანობის ანალიზის გარეშე</t>
  </si>
  <si>
    <t>გადამხდელუნარიანობის ანალიზის გარეშე გაცემული უძრავი ქონებით არაუზრუნველყოფილი სამომხმარებლო სესხები</t>
  </si>
  <si>
    <t xml:space="preserve">გადამხდელუნარიანობის ანალიზის გარეშე გაცემული მცირე ზომის, მოკლევადიანი სამომხმარებლო სესხები ყოველთვიური შენატანის გარეშე, რომელზეც ხდება საკომისიოს გადახდა. ვადა განისაზღვრება ერთი პერიოდით. (ე.წ. Pay Day Loans)
</t>
  </si>
  <si>
    <t>გადამხდელუნარიანობის ანალიზის გარეშე, დამთავრებული უძრავი ქონების და მიწის შეძენის მიზნობრიობით გაცემული უძრავი ქონებით უზრუნველყოფილი სესხები</t>
  </si>
  <si>
    <t>გადამხდელუნარიანობის ანალიზის გარეშე არსებული მცირე ზომის სესხები, რომლის გაცემისას გაითვალისწინება აგრო საქმიანობიდან მიღებული შემოსავლები</t>
  </si>
  <si>
    <t>გადამხდელუნარიანობის ანალიზის გარეშე არსებული მცირე ზომის სესხები, რომლის გაცემისას გაითვალისწინება ბიზნესიდან მიღებული შემოსავლები და რომელიც არ არის დაკავშირებული აგრო საქმიანობასთან</t>
  </si>
  <si>
    <t xml:space="preserve">ზ. უზრუნველყოფილი, გადამხდელუნარიანობის ანალიზის გარეშე გაცემული სესხები  </t>
  </si>
  <si>
    <t>გადამხდელუნარიანობის ანალიზის გარეშე გაცემული უძრავი ქონებით უზრუნველყოფილი სესხების პორტფელის მიმდინარე ნაშთი</t>
  </si>
  <si>
    <t xml:space="preserve">თ. არაუზრუნველყოფილი, გადამხდელუნარიანობის ანალიზის გარეშე გაცემული სესხები  </t>
  </si>
  <si>
    <t>გადამხდელუნარიანობის ანალიზის გარეშე გაცემული უძრავი ქონებით არაუზრუნველყოფილი სესხების პორტფელის მიმდინარე ნაშთი</t>
  </si>
  <si>
    <t>გადამხდელუნარიანობის ანალიზის გარეშე გაცემული უძრავი ქონებით უზრუნველყოფილი სამომხმარებლო სესხები. გადამხდელუნარიანობის ანალიზი გულისხმობს, სესხის გაცემაზე გადაწყვეტილების მიღებისას, ბანკის მიერ მსესხებლის/თანამსესხებლის, როგორც ვალდებულებების, ასევე შემოსავლების დოკუმენტალურად დადასტურებას.</t>
  </si>
  <si>
    <t>36</t>
  </si>
  <si>
    <t>36.1.1</t>
  </si>
  <si>
    <t>36.2.1</t>
  </si>
  <si>
    <t>36.3.1</t>
  </si>
  <si>
    <t>36.4</t>
  </si>
  <si>
    <t>36.4.1</t>
  </si>
  <si>
    <t>38.1.2</t>
  </si>
  <si>
    <t>38.1.3</t>
  </si>
  <si>
    <t>38.1.4</t>
  </si>
  <si>
    <t>38.1.5</t>
  </si>
  <si>
    <t>38.1.6</t>
  </si>
  <si>
    <t>38.2.2</t>
  </si>
  <si>
    <t>38.2.3</t>
  </si>
  <si>
    <t>38.2.4</t>
  </si>
  <si>
    <t>38.2.5</t>
  </si>
  <si>
    <t>38.2.6</t>
  </si>
  <si>
    <t>38.2.7</t>
  </si>
  <si>
    <t>38.3.1</t>
  </si>
  <si>
    <t>38.3.2</t>
  </si>
  <si>
    <t>38.3.3</t>
  </si>
  <si>
    <t>38.3.4</t>
  </si>
  <si>
    <t>38.3.5</t>
  </si>
  <si>
    <t>38.3.6</t>
  </si>
  <si>
    <t>38.4.1</t>
  </si>
  <si>
    <t>38.4.2</t>
  </si>
  <si>
    <t>38.4.3</t>
  </si>
  <si>
    <t>38.4.4</t>
  </si>
  <si>
    <t>38.4.5</t>
  </si>
  <si>
    <t>უძრავი ქონების შეძენა/მშენებლობა/რემონტის მიზნობრიობით გაცემული უძრავი ქონებით უზრუნველყოფილი სესხები. 36.1-36.4 ველების ჯამი</t>
  </si>
  <si>
    <t>მშენებლობის პროცესში მყოფი უძრავი ქონების შეძენის ან მშენებლობის მიზნობრიობით გაცემული უძრავი ქონებით და ფულადი სახსრებით უზრუნველყოფილი სესხები</t>
  </si>
  <si>
    <t>გადამხდელუნარიანობის ანალიზის გარეშე, მშენებლობის პროცესში მყოფი უძრავი ქონების შეძენის ან მშენებლობის მიზნობრიობით გაცემული უძრავი ქონებით ან/და ფულადი სახსრებით უზრუნველყოფილი სესხები</t>
  </si>
  <si>
    <t>მშენებლობის პროცესში მყოფი უძრავი ქონების შეძენის ან მშენებლობის მიზნობრიობით გაცემული სესხები (უძრავი ქონებით და ფულადი სახსრებით უზრუნველყოფილი სესხების გარდა)</t>
  </si>
  <si>
    <t>გადამხდელუნარიანობის ანალიზის გარეშე, მშენებლობის პროცესში მყოფი უძრავი ქონების შეძენის ან მშენებლობის მიზნობრიობით გაცემული სესხები (უძრავი ქონებით და ფულადი სახსრებით უზრუნველყოფილი სესხების გარდა)</t>
  </si>
  <si>
    <t>რემონტის მიზნობრიობით გაცემული უძრავი ქონებით უზრუნველყოფილი სესხები</t>
  </si>
  <si>
    <t>გადამხდელუნარიანობის ანალიზის გარეშე, რემონტის მიზნობრიობით გაცემული უძრავი ქონებით უზრუნველყოფილი სესხები</t>
  </si>
  <si>
    <t>ო. თვის შიგნით გაცემების ის ნაწილი, რომლითაც მოხდა  არსებული ვალდებულებების გადაფარვა</t>
  </si>
  <si>
    <t xml:space="preserve">("ო.ა" და "ო.ბ" ველების ჯამი) </t>
  </si>
  <si>
    <t xml:space="preserve">      მშენებლობა, მშენებლობის პროცესში მყოფი უძრავი ქონების შეძენა (უძრავი ქონებით და დეპოზიტით უზრუნველყოფილი)</t>
  </si>
  <si>
    <t xml:space="preserve">     მშენებლობა, მშენებლობის პროცესში მყოფი უძრავი ქონების შეძენა (უძრავი ქონებით და დეპოზიტით უზრუნველყოფილის გარდა)</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</si>
  <si>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</si>
  <si>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</si>
  <si>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</si>
  <si>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</si>
  <si>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</si>
  <si>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</si>
  <si>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</si>
  <si>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</si>
  <si>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</si>
  <si>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</si>
  <si>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</si>
  <si>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</si>
  <si>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</si>
  <si>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</si>
  <si>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</si>
  <si>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</si>
  <si>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</si>
  <si>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</si>
  <si>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</si>
  <si>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r>
      <t>(T-1)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კვარტლის წინა კვარტლის ბოლოს.</t>
    </r>
  </si>
  <si>
    <r>
      <t>(T)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პერიოდის (კვარტლის) ბოლოს, გაანგარიშებული ბაზელ III-ზე დაფუძნებული ჩარჩოს შესაბამისად. </t>
    </r>
  </si>
  <si>
    <t xml:space="preserve">ცხრილის A-P სვეტებში უნდა ჩაიწეროს რისკის პოზიციების ღირებულება შესაბამის რისკის წონაზე გადამრავლებამდე. გარესაბალანსო ელემენტებისთვის რისკის პოზიციის ღირებულება წარმოადგენს ნომინალური ღირებულების კრედიტ კონვერსიის ფაქტორზე ნამრავლს. </t>
  </si>
  <si>
    <t>Q სვეტში "საკრედიტო რისკის მიხედვით შეწონილი რისკის პოზიციები საკრედიტო რისკის მიტიგაციამდე" ჯამდება შესაბამის რისკის წონებზე გამრავლებული საბალანსო და გარესაბალანსო რისკის პოზიციები;</t>
  </si>
  <si>
    <t>განმარტებები გვერდისთვის "11. CRWA", ცხრილი 11</t>
  </si>
  <si>
    <t>განმარტებები გვერდისთვის "12. CRM", ცხრილი 12</t>
  </si>
  <si>
    <t>C-S სვეტებში (ექსელის ნუმერაციით) ჯამურად უნდა აისახოს როგორც საბალანსო, ისევე გარესაბალანსო ელემენტების საკრედიტო რისკის მიტიგაცია</t>
  </si>
  <si>
    <t>T სვეტში (ექსელის ნუმერაციით) უნდა ჩაიწეროს ჯამურად საბალანსო ელემენტების საკრედიტო რისკის მიტიგაცია</t>
  </si>
  <si>
    <t>U სვეტში (ექსელის ნუმერაციით) უნდა ჩაიწეროს ჯამურად გარესაბალანსო ელემენტების საკრედიტო რისკის მიტიგაცია</t>
  </si>
  <si>
    <t>V სვეტში (ექსელის ნუმერაციით) უნდა ჩაიწეროს ჯამურად  საკრედიტო რისკის მიტიგაცია როგორც საბალანსო, ისევე გარესაბალანსო ელემენტებისთვის</t>
  </si>
  <si>
    <t>განმარტებები გვერდისთვის "13. CRME", ცხრილი 13</t>
  </si>
  <si>
    <t xml:space="preserve">გარესაბალანსო ელემენტები </t>
  </si>
  <si>
    <t>ცხრილის A სვეტში აისახება საბალანსო ელემენტების რისკის პოზიციების ღირებულება, შესაბამისი კორექტირებების გათვალისწინებით, საკრედიტო რისკის მიხედვით შეწონვამდე;</t>
  </si>
  <si>
    <t>ცხრილის B სვეტში აისახება გარესაბალანსო ელემენტების ნომინალური ღირებულება, კრედიტ კონვერსიის ფაქტორზე გადამრავლებამდე;</t>
  </si>
  <si>
    <t>ცხრილის C სვეტში აისახება გარესაბალანსო ელემენტების რისკის პოზიციის ღირებულება, კრედიტ კონვერსიის ფაქტორზე გამრავლების შემდეგ, საკრედიტო რისკის მიხედვით შეწონვამდე;</t>
  </si>
  <si>
    <t>ცხრილის F სვეტში გამოითვლება რისკის მიხედვით შეწონილი აქტივების სიმკვრივე ფორმულით:  F=E(A+C). სიმკვრივე უნდა გამოისახოს პროცენტულად</t>
  </si>
  <si>
    <t>განმარტებები გვერდისთვის 15. CCR, ცხრილი 15</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</si>
  <si>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</si>
  <si>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</si>
  <si>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F სვეტი მოიცავს:
კომერციული ბანკების მიერ გამოშვებული სავალო ფასიანი ქაღალდები, რომლის საკრედიტო ხარისხი სებ–ის მიერ დადგენილი კომერციული ბანკების მიმართ რისკის პოზიციების შეწონვის წესით შეესაბამება მე-3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გარდა იმ ფასიანი ქაღალდებისა, რომლებიც განიხილება იმ ცენტრალური მთავრობის მიმართ რისკის პოზიციად, რომლის იურისდიქციაშიც ისინი დაარსდნენ;
მრავალმხრივი განვითარების ბანკების მიერ გამოშვებული სავალო ფასიანი ქაღალდები გარდა იმ ფასიანი ქაღალდებისა, რომელთაც ენიჭებათ 0% რისკის წონა</t>
  </si>
  <si>
    <t>E სვეტი მოიცავს:
ცენტრალური მთავრობებისა და ცენტრალური ბანკების მიერ გამოშვებული სავალო ფასიანი ქაღალდები, რომლის საკრედიტო ხარისხი სებ–ის მიერ დადგენილი ცენტრალური მთავრობებისა და ცენტრალური ბანკების მიმართ რისკის პოზიციების შეწონვის წესით შეესაბამება მე–4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რომლებიც შეიწონება იმ ცენტრალური მთავრობის მიმართ რისკის პოზიციების ანალოგიურად, რომლის იურისდიქციაშიც ისინი დაარსდნენ; 
საჯარო დაწესებულებების მიერ გამოშვებული სავალო ფასიანი ქაღალდები, რომლებიც შეიწონება ცენტრალური მთავრობის მიმართ რისკის პოზიციების ანალოგიურად;
მრავალმხრივი განვითარების ბანკების მიერ გამოშვებული სავალო ფასიანი ქაღალდები, რომელთაც ენიჭებათ 0% რისკის წონა;
საერთაშორისო ორგანიზაციების მიერ გამოშვებული სავალო ფასიანი ქაღალდები, რომელთაც ენიჭებათ 0% რისკის წონა.</t>
  </si>
  <si>
    <t>(c) სვეტში წარმოდგენილი უნდა იყოს ელემენტების საბალანსო ღირებულებები,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</si>
  <si>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პირობითი და სახელშეკრულებო ვალდებულებები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</si>
  <si>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</si>
  <si>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</si>
  <si>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მათ შორის გარესაბალანსო ელემენტების საერთო რეზერვი</t>
  </si>
  <si>
    <t>6.2.1</t>
  </si>
  <si>
    <t>მათ შორის სესხების შესაძლო დანაკარგების საერთო რეზერვი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</si>
  <si>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ბალანსო ღირებულებებს. </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</si>
  <si>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</si>
  <si>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</si>
  <si>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</si>
  <si>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</si>
  <si>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</si>
  <si>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</si>
  <si>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</si>
  <si>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საკონტრაქტო გადინება, რომელიც დაკავშირებულია დამტკიცებული გაცემული სესხების ათვისებასთან 30 დღიან პერიოდში და არ შედის ზემოაღნიშნულ კატეგორიებში</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</si>
  <si>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</si>
  <si>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</si>
  <si>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</si>
  <si>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</si>
  <si>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</si>
  <si>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</si>
  <si>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</si>
  <si>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</si>
  <si>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</si>
  <si>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</si>
  <si>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</si>
  <si>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</si>
  <si>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</si>
  <si>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</si>
  <si>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სხვა გადინება გარდა ზემოაღნიშნულ კატეგორიებში შემავალი მუხლებისა</t>
  </si>
  <si>
    <t>განმარტებები გვერდისათვის " .LCR", ცხრილი 14</t>
  </si>
  <si>
    <t>ფიზიკური პირების დეპოზიტები რომელიც LCR-ის მიზნებისთვის შედის არაუზრუნველყოფილი დაფინანსების ჯგუფში A.1</t>
  </si>
  <si>
    <t>არაუზრუნველყოფილი დაფინანსება (A.1) გარდა ფიზიკური პირების დეპოზიტებისა</t>
  </si>
  <si>
    <t>LCR მიზნებისთვის არსებული ბალანსგარეშე ვალდებულებებისა (A4) და სხვა გადინებაში (A3) შემავალი წარმოებული ფინანსური ინსტრუმენტების წმინდა მოკლე პოზიციის ჯამი</t>
  </si>
  <si>
    <r>
      <t>ცხრილის D სვეტში აისახება საკრედიტო რისკის მიხედვით შეწონილი რისკის პოზიციები საკრედიტო რისკის მიტიგაციამდე, როგორც საბალანსო ისევე გარესაბალანსო (</t>
    </r>
    <r>
      <rPr>
        <b/>
        <i/>
        <u/>
        <sz val="8"/>
        <rFont val="Sylfaen"/>
        <family val="1"/>
      </rPr>
      <t>აღარ</t>
    </r>
    <r>
      <rPr>
        <b/>
        <sz val="8"/>
        <rFont val="Sylfaen"/>
        <family val="1"/>
      </rPr>
      <t xml:space="preserve"> </t>
    </r>
    <r>
      <rPr>
        <sz val="8"/>
        <rFont val="Sylfaen"/>
        <family val="1"/>
      </rPr>
      <t>ემატება სავალუტო კურსის ცვლილებით გამოწვეული საკრედიტო რისკის მიხედვით შეწონილი რისკის პოზიციები)</t>
    </r>
  </si>
  <si>
    <r>
      <t>ცხრილის E სვეტში აისახება საკრედიტო რისკის მიხედვით შეწონილი რისკის პოზიციები საკრედიტო რისკის მიტიგაციის გათვალისწინებით, როგორც საბალანსო ისევე გარესაბალანსო (</t>
    </r>
    <r>
      <rPr>
        <b/>
        <i/>
        <u/>
        <sz val="8"/>
        <rFont val="Sylfaen"/>
        <family val="1"/>
      </rPr>
      <t>აღარ</t>
    </r>
    <r>
      <rPr>
        <sz val="8"/>
        <rFont val="Sylfaen"/>
        <family val="1"/>
      </rPr>
      <t xml:space="preserve"> ემატება სავალუტო კურსის ცვლილებით გამოწვეული საკრედიტო რისკის მიხედვით შეწონილი რისკის პოზიციები</t>
    </r>
  </si>
  <si>
    <t>LCR მიზნებისთვის არსებული უზრუნველყოფილი დაფინანსება (A.2)</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</si>
  <si>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</si>
  <si>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</si>
  <si>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</si>
  <si>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LCR-ის მიზნებისთვის ფულის სხვა შემოდინებას (B.3) დამატებული "ბალანსგარეშე ვალდებულებები, შემოდინების ნაწილი" (B.4)</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</si>
  <si>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</si>
  <si>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</si>
  <si>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 xml:space="preserve">ბაზელ III-ზე დაფუძნებული ჩარჩოს მიხედვით </t>
  </si>
  <si>
    <r>
      <t xml:space="preserve">ძირითადი პირველადი კაპიტალის კოეფიციენტი ( </t>
    </r>
    <r>
      <rPr>
        <sz val="10"/>
        <rFont val="Calibri"/>
        <family val="2"/>
      </rPr>
      <t>≥</t>
    </r>
    <r>
      <rPr>
        <sz val="10"/>
        <rFont val="Calibri"/>
        <family val="2"/>
        <scheme val="minor"/>
      </rPr>
      <t xml:space="preserve"> 7.0 %)**</t>
    </r>
  </si>
  <si>
    <t xml:space="preserve">პირველადი კაპიტალის კოეფიციენტი ( ≥ 8.5 %)** </t>
  </si>
  <si>
    <t>საზედამხედველო კაპიტალის კოეფიციენტი ( ≥ 10.5 %)**</t>
  </si>
  <si>
    <t>**აღნიშნული გულისხმობს "კომერციული ბანკების კაპიტალის ადეკვატურობის მოთხოვნების შესახებ" დებულების მე-8 მუხლით განსაზღვრული მინიმალური მოთხოვნებისა (4.5%, 6% და 8%) და კაპიტალის კონსერვაციის ბუფერის (2.5%) ჯამურ მოთხოვნას</t>
  </si>
  <si>
    <t>კაპიტალის ადეკვატურობის მოთხოვნები</t>
  </si>
  <si>
    <t>9.1</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</si>
  <si>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</si>
  <si>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</si>
  <si>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</si>
  <si>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</si>
  <si>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Florin Lila (Chairman)</t>
  </si>
  <si>
    <t>Olga Tomash</t>
  </si>
  <si>
    <t>Volker Renner</t>
  </si>
  <si>
    <t>Paul Russell Clark</t>
  </si>
  <si>
    <t>Vusal Verdiyev, CEO</t>
  </si>
  <si>
    <t>Giorgi Mirotadze, CFO</t>
  </si>
  <si>
    <t>Giorgi Nadareishvili, CCO</t>
  </si>
  <si>
    <t>David Zarandia, General Counsel &amp; Corporate Secretary</t>
  </si>
  <si>
    <t>FINCA Microfinance Coöperatief U.A. (Netherlands)</t>
  </si>
  <si>
    <t>FINCA Microfinance Holding Company LLC (Delaware, USA)</t>
  </si>
  <si>
    <t>99 Voting right of FINCA Microfinance Coöperatief U.A.</t>
  </si>
  <si>
    <t>FINCA International, Inc (New York, USA)</t>
  </si>
  <si>
    <t>62.93% of FINCA Microfinance Holding Company LLC (Delaware, USA)</t>
  </si>
  <si>
    <t>International Finance Corporation (IFC)</t>
  </si>
  <si>
    <t>14.27% of FINCA Microfinance Holding Company LLC (Delaware, USA)</t>
  </si>
  <si>
    <t>KfW</t>
  </si>
  <si>
    <t>8.87% of FINCA Microfinance Holding Company LLC (Delaware, USA)</t>
  </si>
  <si>
    <t>FMO (Nederlandse Financierings Maatschappij voor Ontwikkelingslanden N.V)</t>
  </si>
  <si>
    <t>7.25% of FINCA Microfinance Holding Company LLC (Delaware, USA)</t>
  </si>
  <si>
    <t>სს "ფინკა ბანკი საქართველო"</t>
  </si>
  <si>
    <t>ფლორინ ლილა</t>
  </si>
  <si>
    <t>ვუსალ ვერდიევი</t>
  </si>
  <si>
    <t>www.finca.ge</t>
  </si>
  <si>
    <t>ფინკა ბანკი საქართველო</t>
  </si>
  <si>
    <t>Chikako Kuno</t>
  </si>
  <si>
    <t>table 9 (Capital), N40</t>
  </si>
  <si>
    <t>table 9 (Capital), N10</t>
  </si>
  <si>
    <t>Table 9 (Capital), N37</t>
  </si>
  <si>
    <t>Table 9 (Capital), N2</t>
  </si>
  <si>
    <t>Table 9 (Capital), N6</t>
  </si>
  <si>
    <t xml:space="preserve">GEL </t>
  </si>
  <si>
    <t xml:space="preserve">FX  </t>
  </si>
  <si>
    <t xml:space="preserve">Total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</si>
</sst>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5">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s>
  <fonts count="115">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theme="1"/>
      <name val="Calibri"/>
      <family val="2"/>
      <scheme val="minor"/>
    </font>
    <font>
      <i/>
      <sz val="11"/>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sz val="10"/>
      <name val="Calibri"/>
      <family val="2"/>
    </font>
    <font>
      <sz val="10"/>
      <color rgb="FF333333"/>
      <name val="Sylfaen"/>
      <family val="1"/>
    </font>
    <font>
      <i/>
      <sz val="10"/>
      <name val="Sylfaen"/>
      <family val="1"/>
    </font>
    <font>
      <i/>
      <sz val="10"/>
      <color theme="1"/>
      <name val="Sylfaen"/>
      <family val="1"/>
    </font>
    <font>
      <sz val="10"/>
      <name val="Calibri"/>
      <family val="2"/>
      <charset val="204"/>
      <scheme val="minor"/>
    </font>
    <font>
      <b/>
      <sz val="10"/>
      <name val="Calibri"/>
      <family val="2"/>
      <charset val="204"/>
      <scheme val="minor"/>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sz val="11"/>
      <color theme="1"/>
      <name val="Sylfaen"/>
      <family val="1"/>
    </font>
    <font>
      <b/>
      <sz val="11"/>
      <name val="Sylfaen"/>
      <family val="1"/>
    </font>
    <font>
      <b/>
      <i/>
      <sz val="10"/>
      <color theme="1"/>
      <name val="Sylfaen"/>
      <family val="1"/>
    </font>
    <font>
      <b/>
      <sz val="8"/>
      <name val="Sylfaen"/>
      <family val="1"/>
    </font>
    <font>
      <sz val="8"/>
      <name val="Sylfaen"/>
      <family val="1"/>
    </font>
    <font>
      <sz val="9"/>
      <color theme="1"/>
      <name val="Calibri"/>
      <family val="2"/>
      <scheme val="minor"/>
    </font>
    <font>
      <sz val="8"/>
      <color theme="1"/>
      <name val="Sylfaen"/>
      <family val="1"/>
    </font>
    <font>
      <b/>
      <i/>
      <u/>
      <sz val="8"/>
      <name val="Sylfaen"/>
      <family val="1"/>
    </font>
    <font>
      <sz val="10"/>
      <color theme="1"/>
      <name val="Calibri"/>
      <family val="1"/>
      <scheme val="minor"/>
    </font>
    <font>
      <sz val="10"/>
      <color theme="1"/>
      <name val="Arial"/>
      <family val="2"/>
    </font>
  </fonts>
  <fills count="79">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0000"/>
        <bgColor indexed="64"/>
      </patternFill>
    </fill>
  </fills>
  <borders count="141">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theme="6" tint="-0.499984740745262"/>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style="double">
        <color indexed="64"/>
      </bottom>
      <diagonal/>
    </border>
    <border>
      <left/>
      <right/>
      <top/>
      <bottom style="double">
        <color indexed="64"/>
      </bottom>
      <diagonal/>
    </border>
    <border>
      <left/>
      <right style="thin">
        <color theme="1" tint="0.34998626667073579"/>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top/>
      <bottom style="double">
        <color theme="1" tint="0.34998626667073579"/>
      </bottom>
      <diagonal/>
    </border>
    <border>
      <left/>
      <right/>
      <top/>
      <bottom style="double">
        <color theme="1" tint="0.34998626667073579"/>
      </bottom>
      <diagonal/>
    </border>
    <border>
      <left/>
      <right style="thin">
        <color theme="1" tint="0.34998626667073579"/>
      </right>
      <top/>
      <bottom style="double">
        <color theme="1" tint="0.34998626667073579"/>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top style="medium">
        <color theme="1" tint="0.34998626667073579"/>
      </top>
      <bottom style="thin">
        <color theme="1" tint="0.34998626667073579"/>
      </bottom>
      <diagonal/>
    </border>
    <border>
      <left/>
      <right style="thin">
        <color theme="1" tint="0.34998626667073579"/>
      </right>
      <top style="medium">
        <color theme="1" tint="0.34998626667073579"/>
      </top>
      <bottom style="thin">
        <color theme="1" tint="0.34998626667073579"/>
      </bottom>
      <diagonal/>
    </border>
    <border>
      <left style="thin">
        <color theme="1" tint="0.34998626667073579"/>
      </left>
      <right style="thin">
        <color theme="1" tint="0.34998626667073579"/>
      </right>
      <top/>
      <bottom style="thin">
        <color theme="1" tint="0.34998626667073579"/>
      </bottom>
      <diagonal/>
    </border>
    <border>
      <left style="thin">
        <color theme="1" tint="0.34998626667073579"/>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style="thin">
        <color theme="1" tint="0.34998626667073579"/>
      </right>
      <top style="double">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style="medium">
        <color indexed="64"/>
      </bottom>
      <diagonal/>
    </border>
    <border>
      <left style="thin">
        <color theme="1" tint="0.34998626667073579"/>
      </left>
      <right style="thin">
        <color theme="1" tint="0.34998626667073579"/>
      </right>
      <top/>
      <bottom style="medium">
        <color theme="1" tint="0.34998626667073579"/>
      </bottom>
      <diagonal/>
    </border>
    <border>
      <left style="thin">
        <color theme="1" tint="0.34998626667073579"/>
      </left>
      <right/>
      <top style="thin">
        <color theme="1" tint="0.34998626667073579"/>
      </top>
      <bottom style="double">
        <color theme="1" tint="0.34998626667073579"/>
      </bottom>
      <diagonal/>
    </border>
    <border>
      <left/>
      <right/>
      <top style="thin">
        <color theme="1" tint="0.34998626667073579"/>
      </top>
      <bottom style="double">
        <color theme="1" tint="0.34998626667073579"/>
      </bottom>
      <diagonal/>
    </border>
    <border>
      <left/>
      <right style="thin">
        <color theme="1" tint="0.34998626667073579"/>
      </right>
      <top style="thin">
        <color theme="1" tint="0.34998626667073579"/>
      </top>
      <bottom style="double">
        <color theme="1" tint="0.34998626667073579"/>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medium">
        <color indexed="64"/>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theme="1" tint="0.34998626667073579"/>
      </left>
      <right/>
      <top style="thin">
        <color indexed="64"/>
      </top>
      <bottom style="double">
        <color theme="1" tint="0.34998626667073579"/>
      </bottom>
      <diagonal/>
    </border>
    <border>
      <left/>
      <right/>
      <top style="thin">
        <color indexed="64"/>
      </top>
      <bottom style="double">
        <color theme="1" tint="0.34998626667073579"/>
      </bottom>
      <diagonal/>
    </border>
    <border>
      <left/>
      <right style="thin">
        <color theme="1" tint="0.34998626667073579"/>
      </right>
      <top style="thin">
        <color indexed="64"/>
      </top>
      <bottom style="double">
        <color theme="1" tint="0.34998626667073579"/>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style="thin">
        <color theme="6" tint="-0.499984740745262"/>
      </left>
      <right style="medium">
        <color indexed="64"/>
      </right>
      <top style="thin">
        <color indexed="64"/>
      </top>
      <bottom style="thin">
        <color theme="6" tint="-0.499984740745262"/>
      </bottom>
      <diagonal/>
    </border>
    <border>
      <left/>
      <right style="medium">
        <color indexed="64"/>
      </right>
      <top style="thin">
        <color indexed="64"/>
      </top>
      <bottom/>
      <diagonal/>
    </border>
  </borders>
  <cellStyleXfs count="21412">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8" fillId="0" borderId="0"/>
    <xf numFmtId="0" fontId="8" fillId="0" borderId="0"/>
    <xf numFmtId="166" fontId="8" fillId="0" borderId="0" applyFont="0" applyFill="0" applyBorder="0" applyAlignment="0" applyProtection="0"/>
    <xf numFmtId="0" fontId="2" fillId="0" borderId="0"/>
    <xf numFmtId="0" fontId="8" fillId="0" borderId="0"/>
    <xf numFmtId="0" fontId="1" fillId="0" borderId="0"/>
    <xf numFmtId="9" fontId="1" fillId="0" borderId="0" applyFont="0" applyFill="0" applyBorder="0" applyAlignment="0" applyProtection="0"/>
    <xf numFmtId="0" fontId="2" fillId="0" borderId="0"/>
    <xf numFmtId="0" fontId="2" fillId="0" borderId="0"/>
    <xf numFmtId="0" fontId="11" fillId="0" borderId="0" applyNumberFormat="0" applyFill="0" applyBorder="0" applyAlignment="0" applyProtection="0">
      <alignment vertical="top"/>
      <protection locked="0"/>
    </xf>
    <xf numFmtId="0" fontId="28" fillId="0" borderId="0"/>
    <xf numFmtId="168" fontId="29" fillId="37" borderId="0"/>
    <xf numFmtId="169" fontId="29" fillId="37" borderId="0"/>
    <xf numFmtId="168" fontId="29" fillId="37" borderId="0"/>
    <xf numFmtId="0" fontId="30" fillId="38" borderId="0" applyNumberFormat="0" applyBorder="0" applyAlignment="0" applyProtection="0"/>
    <xf numFmtId="0" fontId="4" fillId="13"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9" fontId="31" fillId="38" borderId="0" applyNumberFormat="0" applyBorder="0" applyAlignment="0" applyProtection="0"/>
    <xf numFmtId="0" fontId="30"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168" fontId="31" fillId="38" borderId="0" applyNumberFormat="0" applyBorder="0" applyAlignment="0" applyProtection="0"/>
    <xf numFmtId="169"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9"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9"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9" fontId="31" fillId="38" borderId="0" applyNumberFormat="0" applyBorder="0" applyAlignment="0" applyProtection="0"/>
    <xf numFmtId="168" fontId="31" fillId="38" borderId="0" applyNumberFormat="0" applyBorder="0" applyAlignment="0" applyProtection="0"/>
    <xf numFmtId="0" fontId="30" fillId="38" borderId="0" applyNumberFormat="0" applyBorder="0" applyAlignment="0" applyProtection="0"/>
    <xf numFmtId="0" fontId="30" fillId="39" borderId="0" applyNumberFormat="0" applyBorder="0" applyAlignment="0" applyProtection="0"/>
    <xf numFmtId="0" fontId="4" fillId="17" borderId="0" applyNumberFormat="0" applyBorder="0" applyAlignment="0" applyProtection="0"/>
    <xf numFmtId="168" fontId="31" fillId="39" borderId="0" applyNumberFormat="0" applyBorder="0" applyAlignment="0" applyProtection="0"/>
    <xf numFmtId="168" fontId="31" fillId="39" borderId="0" applyNumberFormat="0" applyBorder="0" applyAlignment="0" applyProtection="0"/>
    <xf numFmtId="169" fontId="31" fillId="39" borderId="0" applyNumberFormat="0" applyBorder="0" applyAlignment="0" applyProtection="0"/>
    <xf numFmtId="0" fontId="30"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168" fontId="31" fillId="39" borderId="0" applyNumberFormat="0" applyBorder="0" applyAlignment="0" applyProtection="0"/>
    <xf numFmtId="169" fontId="31" fillId="39" borderId="0" applyNumberFormat="0" applyBorder="0" applyAlignment="0" applyProtection="0"/>
    <xf numFmtId="168" fontId="31" fillId="39" borderId="0" applyNumberFormat="0" applyBorder="0" applyAlignment="0" applyProtection="0"/>
    <xf numFmtId="168" fontId="31" fillId="39" borderId="0" applyNumberFormat="0" applyBorder="0" applyAlignment="0" applyProtection="0"/>
    <xf numFmtId="169" fontId="31" fillId="39" borderId="0" applyNumberFormat="0" applyBorder="0" applyAlignment="0" applyProtection="0"/>
    <xf numFmtId="168" fontId="31" fillId="39" borderId="0" applyNumberFormat="0" applyBorder="0" applyAlignment="0" applyProtection="0"/>
    <xf numFmtId="168" fontId="31" fillId="39" borderId="0" applyNumberFormat="0" applyBorder="0" applyAlignment="0" applyProtection="0"/>
    <xf numFmtId="169" fontId="31" fillId="39" borderId="0" applyNumberFormat="0" applyBorder="0" applyAlignment="0" applyProtection="0"/>
    <xf numFmtId="168" fontId="31" fillId="39" borderId="0" applyNumberFormat="0" applyBorder="0" applyAlignment="0" applyProtection="0"/>
    <xf numFmtId="168" fontId="31" fillId="39" borderId="0" applyNumberFormat="0" applyBorder="0" applyAlignment="0" applyProtection="0"/>
    <xf numFmtId="169" fontId="31" fillId="39" borderId="0" applyNumberFormat="0" applyBorder="0" applyAlignment="0" applyProtection="0"/>
    <xf numFmtId="168" fontId="31" fillId="39" borderId="0" applyNumberFormat="0" applyBorder="0" applyAlignment="0" applyProtection="0"/>
    <xf numFmtId="0" fontId="30" fillId="39" borderId="0" applyNumberFormat="0" applyBorder="0" applyAlignment="0" applyProtection="0"/>
    <xf numFmtId="0" fontId="30" fillId="40" borderId="0" applyNumberFormat="0" applyBorder="0" applyAlignment="0" applyProtection="0"/>
    <xf numFmtId="0" fontId="4" fillId="21" borderId="0" applyNumberFormat="0" applyBorder="0" applyAlignment="0" applyProtection="0"/>
    <xf numFmtId="168" fontId="31" fillId="40" borderId="0" applyNumberFormat="0" applyBorder="0" applyAlignment="0" applyProtection="0"/>
    <xf numFmtId="168" fontId="31" fillId="40" borderId="0" applyNumberFormat="0" applyBorder="0" applyAlignment="0" applyProtection="0"/>
    <xf numFmtId="169" fontId="31" fillId="40" borderId="0" applyNumberFormat="0" applyBorder="0" applyAlignment="0" applyProtection="0"/>
    <xf numFmtId="0" fontId="30"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168" fontId="31" fillId="40" borderId="0" applyNumberFormat="0" applyBorder="0" applyAlignment="0" applyProtection="0"/>
    <xf numFmtId="169" fontId="31" fillId="40" borderId="0" applyNumberFormat="0" applyBorder="0" applyAlignment="0" applyProtection="0"/>
    <xf numFmtId="168" fontId="31" fillId="40" borderId="0" applyNumberFormat="0" applyBorder="0" applyAlignment="0" applyProtection="0"/>
    <xf numFmtId="168" fontId="31" fillId="40" borderId="0" applyNumberFormat="0" applyBorder="0" applyAlignment="0" applyProtection="0"/>
    <xf numFmtId="169" fontId="31" fillId="40" borderId="0" applyNumberFormat="0" applyBorder="0" applyAlignment="0" applyProtection="0"/>
    <xf numFmtId="168" fontId="31" fillId="40" borderId="0" applyNumberFormat="0" applyBorder="0" applyAlignment="0" applyProtection="0"/>
    <xf numFmtId="168" fontId="31" fillId="40" borderId="0" applyNumberFormat="0" applyBorder="0" applyAlignment="0" applyProtection="0"/>
    <xf numFmtId="169" fontId="31" fillId="40" borderId="0" applyNumberFormat="0" applyBorder="0" applyAlignment="0" applyProtection="0"/>
    <xf numFmtId="168" fontId="31" fillId="40" borderId="0" applyNumberFormat="0" applyBorder="0" applyAlignment="0" applyProtection="0"/>
    <xf numFmtId="168" fontId="31" fillId="40" borderId="0" applyNumberFormat="0" applyBorder="0" applyAlignment="0" applyProtection="0"/>
    <xf numFmtId="169" fontId="31" fillId="40" borderId="0" applyNumberFormat="0" applyBorder="0" applyAlignment="0" applyProtection="0"/>
    <xf numFmtId="168" fontId="31" fillId="40" borderId="0" applyNumberFormat="0" applyBorder="0" applyAlignment="0" applyProtection="0"/>
    <xf numFmtId="0" fontId="30" fillId="40" borderId="0" applyNumberFormat="0" applyBorder="0" applyAlignment="0" applyProtection="0"/>
    <xf numFmtId="0" fontId="30" fillId="41" borderId="0" applyNumberFormat="0" applyBorder="0" applyAlignment="0" applyProtection="0"/>
    <xf numFmtId="0" fontId="4" fillId="25" borderId="0" applyNumberFormat="0" applyBorder="0" applyAlignment="0" applyProtection="0"/>
    <xf numFmtId="168" fontId="31" fillId="41"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0" fontId="30"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168" fontId="31" fillId="41"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168" fontId="31" fillId="41"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168" fontId="31" fillId="41"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168" fontId="31" fillId="41" borderId="0" applyNumberFormat="0" applyBorder="0" applyAlignment="0" applyProtection="0"/>
    <xf numFmtId="0" fontId="30" fillId="41" borderId="0" applyNumberFormat="0" applyBorder="0" applyAlignment="0" applyProtection="0"/>
    <xf numFmtId="0" fontId="30" fillId="42" borderId="0" applyNumberFormat="0" applyBorder="0" applyAlignment="0" applyProtection="0"/>
    <xf numFmtId="0" fontId="4" fillId="29" borderId="0" applyNumberFormat="0" applyBorder="0" applyAlignment="0" applyProtection="0"/>
    <xf numFmtId="168" fontId="31" fillId="42" borderId="0" applyNumberFormat="0" applyBorder="0" applyAlignment="0" applyProtection="0"/>
    <xf numFmtId="168" fontId="31" fillId="42" borderId="0" applyNumberFormat="0" applyBorder="0" applyAlignment="0" applyProtection="0"/>
    <xf numFmtId="169" fontId="31" fillId="42" borderId="0" applyNumberFormat="0" applyBorder="0" applyAlignment="0" applyProtection="0"/>
    <xf numFmtId="0" fontId="30" fillId="42"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68" fontId="31" fillId="42" borderId="0" applyNumberFormat="0" applyBorder="0" applyAlignment="0" applyProtection="0"/>
    <xf numFmtId="169" fontId="31" fillId="42" borderId="0" applyNumberFormat="0" applyBorder="0" applyAlignment="0" applyProtection="0"/>
    <xf numFmtId="168" fontId="31" fillId="42" borderId="0" applyNumberFormat="0" applyBorder="0" applyAlignment="0" applyProtection="0"/>
    <xf numFmtId="168" fontId="31" fillId="42" borderId="0" applyNumberFormat="0" applyBorder="0" applyAlignment="0" applyProtection="0"/>
    <xf numFmtId="169" fontId="31" fillId="42" borderId="0" applyNumberFormat="0" applyBorder="0" applyAlignment="0" applyProtection="0"/>
    <xf numFmtId="168" fontId="31" fillId="42" borderId="0" applyNumberFormat="0" applyBorder="0" applyAlignment="0" applyProtection="0"/>
    <xf numFmtId="168" fontId="31" fillId="42" borderId="0" applyNumberFormat="0" applyBorder="0" applyAlignment="0" applyProtection="0"/>
    <xf numFmtId="169" fontId="31" fillId="42" borderId="0" applyNumberFormat="0" applyBorder="0" applyAlignment="0" applyProtection="0"/>
    <xf numFmtId="168" fontId="31" fillId="42" borderId="0" applyNumberFormat="0" applyBorder="0" applyAlignment="0" applyProtection="0"/>
    <xf numFmtId="168" fontId="31" fillId="42" borderId="0" applyNumberFormat="0" applyBorder="0" applyAlignment="0" applyProtection="0"/>
    <xf numFmtId="169" fontId="31" fillId="42" borderId="0" applyNumberFormat="0" applyBorder="0" applyAlignment="0" applyProtection="0"/>
    <xf numFmtId="168" fontId="31" fillId="42" borderId="0" applyNumberFormat="0" applyBorder="0" applyAlignment="0" applyProtection="0"/>
    <xf numFmtId="0" fontId="30" fillId="42" borderId="0" applyNumberFormat="0" applyBorder="0" applyAlignment="0" applyProtection="0"/>
    <xf numFmtId="0" fontId="30" fillId="43" borderId="0" applyNumberFormat="0" applyBorder="0" applyAlignment="0" applyProtection="0"/>
    <xf numFmtId="0" fontId="4" fillId="33" borderId="0" applyNumberFormat="0" applyBorder="0" applyAlignment="0" applyProtection="0"/>
    <xf numFmtId="168" fontId="31" fillId="43" borderId="0" applyNumberFormat="0" applyBorder="0" applyAlignment="0" applyProtection="0"/>
    <xf numFmtId="168" fontId="31" fillId="43" borderId="0" applyNumberFormat="0" applyBorder="0" applyAlignment="0" applyProtection="0"/>
    <xf numFmtId="169" fontId="31" fillId="43" borderId="0" applyNumberFormat="0" applyBorder="0" applyAlignment="0" applyProtection="0"/>
    <xf numFmtId="0" fontId="30" fillId="4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68" fontId="31" fillId="43" borderId="0" applyNumberFormat="0" applyBorder="0" applyAlignment="0" applyProtection="0"/>
    <xf numFmtId="169" fontId="31" fillId="43" borderId="0" applyNumberFormat="0" applyBorder="0" applyAlignment="0" applyProtection="0"/>
    <xf numFmtId="168" fontId="31" fillId="43" borderId="0" applyNumberFormat="0" applyBorder="0" applyAlignment="0" applyProtection="0"/>
    <xf numFmtId="168" fontId="31" fillId="43" borderId="0" applyNumberFormat="0" applyBorder="0" applyAlignment="0" applyProtection="0"/>
    <xf numFmtId="169" fontId="31" fillId="43" borderId="0" applyNumberFormat="0" applyBorder="0" applyAlignment="0" applyProtection="0"/>
    <xf numFmtId="168" fontId="31" fillId="43" borderId="0" applyNumberFormat="0" applyBorder="0" applyAlignment="0" applyProtection="0"/>
    <xf numFmtId="168" fontId="31" fillId="43" borderId="0" applyNumberFormat="0" applyBorder="0" applyAlignment="0" applyProtection="0"/>
    <xf numFmtId="169" fontId="31" fillId="43" borderId="0" applyNumberFormat="0" applyBorder="0" applyAlignment="0" applyProtection="0"/>
    <xf numFmtId="168" fontId="31" fillId="43" borderId="0" applyNumberFormat="0" applyBorder="0" applyAlignment="0" applyProtection="0"/>
    <xf numFmtId="168" fontId="31" fillId="43" borderId="0" applyNumberFormat="0" applyBorder="0" applyAlignment="0" applyProtection="0"/>
    <xf numFmtId="169" fontId="31" fillId="43" borderId="0" applyNumberFormat="0" applyBorder="0" applyAlignment="0" applyProtection="0"/>
    <xf numFmtId="168" fontId="31" fillId="43" borderId="0" applyNumberFormat="0" applyBorder="0" applyAlignment="0" applyProtection="0"/>
    <xf numFmtId="0" fontId="30" fillId="43" borderId="0" applyNumberFormat="0" applyBorder="0" applyAlignment="0" applyProtection="0"/>
    <xf numFmtId="0" fontId="30" fillId="44" borderId="0" applyNumberFormat="0" applyBorder="0" applyAlignment="0" applyProtection="0"/>
    <xf numFmtId="0" fontId="4" fillId="14" borderId="0" applyNumberFormat="0" applyBorder="0" applyAlignment="0" applyProtection="0"/>
    <xf numFmtId="168" fontId="31" fillId="4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0" fontId="30" fillId="4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168" fontId="31" fillId="4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168" fontId="31" fillId="4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168" fontId="31" fillId="4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168" fontId="31" fillId="44" borderId="0" applyNumberFormat="0" applyBorder="0" applyAlignment="0" applyProtection="0"/>
    <xf numFmtId="0" fontId="30" fillId="44" borderId="0" applyNumberFormat="0" applyBorder="0" applyAlignment="0" applyProtection="0"/>
    <xf numFmtId="0" fontId="30" fillId="45" borderId="0" applyNumberFormat="0" applyBorder="0" applyAlignment="0" applyProtection="0"/>
    <xf numFmtId="0" fontId="4" fillId="18"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0" fontId="30" fillId="45"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0" fontId="30" fillId="45" borderId="0" applyNumberFormat="0" applyBorder="0" applyAlignment="0" applyProtection="0"/>
    <xf numFmtId="0" fontId="30" fillId="46" borderId="0" applyNumberFormat="0" applyBorder="0" applyAlignment="0" applyProtection="0"/>
    <xf numFmtId="0" fontId="4" fillId="22"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0" fontId="30" fillId="46"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0" fontId="30" fillId="46" borderId="0" applyNumberFormat="0" applyBorder="0" applyAlignment="0" applyProtection="0"/>
    <xf numFmtId="0" fontId="30" fillId="41" borderId="0" applyNumberFormat="0" applyBorder="0" applyAlignment="0" applyProtection="0"/>
    <xf numFmtId="0" fontId="4" fillId="26" borderId="0" applyNumberFormat="0" applyBorder="0" applyAlignment="0" applyProtection="0"/>
    <xf numFmtId="168" fontId="31" fillId="41"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0" fontId="30"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168" fontId="31" fillId="41"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168" fontId="31" fillId="41"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168" fontId="31" fillId="41"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168" fontId="31" fillId="41" borderId="0" applyNumberFormat="0" applyBorder="0" applyAlignment="0" applyProtection="0"/>
    <xf numFmtId="0" fontId="30" fillId="41" borderId="0" applyNumberFormat="0" applyBorder="0" applyAlignment="0" applyProtection="0"/>
    <xf numFmtId="0" fontId="30" fillId="44" borderId="0" applyNumberFormat="0" applyBorder="0" applyAlignment="0" applyProtection="0"/>
    <xf numFmtId="0" fontId="4" fillId="30" borderId="0" applyNumberFormat="0" applyBorder="0" applyAlignment="0" applyProtection="0"/>
    <xf numFmtId="168" fontId="31" fillId="4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0" fontId="30" fillId="44"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168" fontId="31" fillId="4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168" fontId="31" fillId="4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168" fontId="31" fillId="4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168" fontId="31" fillId="44" borderId="0" applyNumberFormat="0" applyBorder="0" applyAlignment="0" applyProtection="0"/>
    <xf numFmtId="0" fontId="30" fillId="44" borderId="0" applyNumberFormat="0" applyBorder="0" applyAlignment="0" applyProtection="0"/>
    <xf numFmtId="0" fontId="30" fillId="47" borderId="0" applyNumberFormat="0" applyBorder="0" applyAlignment="0" applyProtection="0"/>
    <xf numFmtId="0" fontId="4" fillId="34" borderId="0" applyNumberFormat="0" applyBorder="0" applyAlignment="0" applyProtection="0"/>
    <xf numFmtId="168" fontId="31" fillId="47" borderId="0" applyNumberFormat="0" applyBorder="0" applyAlignment="0" applyProtection="0"/>
    <xf numFmtId="168" fontId="31" fillId="47" borderId="0" applyNumberFormat="0" applyBorder="0" applyAlignment="0" applyProtection="0"/>
    <xf numFmtId="169" fontId="31" fillId="47" borderId="0" applyNumberFormat="0" applyBorder="0" applyAlignment="0" applyProtection="0"/>
    <xf numFmtId="0" fontId="30" fillId="47"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68" fontId="31" fillId="47" borderId="0" applyNumberFormat="0" applyBorder="0" applyAlignment="0" applyProtection="0"/>
    <xf numFmtId="169" fontId="31" fillId="47" borderId="0" applyNumberFormat="0" applyBorder="0" applyAlignment="0" applyProtection="0"/>
    <xf numFmtId="168" fontId="31" fillId="47" borderId="0" applyNumberFormat="0" applyBorder="0" applyAlignment="0" applyProtection="0"/>
    <xf numFmtId="168" fontId="31" fillId="47" borderId="0" applyNumberFormat="0" applyBorder="0" applyAlignment="0" applyProtection="0"/>
    <xf numFmtId="169" fontId="31" fillId="47" borderId="0" applyNumberFormat="0" applyBorder="0" applyAlignment="0" applyProtection="0"/>
    <xf numFmtId="168" fontId="31" fillId="47" borderId="0" applyNumberFormat="0" applyBorder="0" applyAlignment="0" applyProtection="0"/>
    <xf numFmtId="168" fontId="31" fillId="47" borderId="0" applyNumberFormat="0" applyBorder="0" applyAlignment="0" applyProtection="0"/>
    <xf numFmtId="169" fontId="31" fillId="47" borderId="0" applyNumberFormat="0" applyBorder="0" applyAlignment="0" applyProtection="0"/>
    <xf numFmtId="168" fontId="31" fillId="47" borderId="0" applyNumberFormat="0" applyBorder="0" applyAlignment="0" applyProtection="0"/>
    <xf numFmtId="168" fontId="31" fillId="47" borderId="0" applyNumberFormat="0" applyBorder="0" applyAlignment="0" applyProtection="0"/>
    <xf numFmtId="169" fontId="31" fillId="47" borderId="0" applyNumberFormat="0" applyBorder="0" applyAlignment="0" applyProtection="0"/>
    <xf numFmtId="168" fontId="31" fillId="47" borderId="0" applyNumberFormat="0" applyBorder="0" applyAlignment="0" applyProtection="0"/>
    <xf numFmtId="0" fontId="30" fillId="47" borderId="0" applyNumberFormat="0" applyBorder="0" applyAlignment="0" applyProtection="0"/>
    <xf numFmtId="0" fontId="32" fillId="48" borderId="0" applyNumberFormat="0" applyBorder="0" applyAlignment="0" applyProtection="0"/>
    <xf numFmtId="0" fontId="33" fillId="15" borderId="0" applyNumberFormat="0" applyBorder="0" applyAlignment="0" applyProtection="0"/>
    <xf numFmtId="168" fontId="34" fillId="48" borderId="0" applyNumberFormat="0" applyBorder="0" applyAlignment="0" applyProtection="0"/>
    <xf numFmtId="168" fontId="34" fillId="48" borderId="0" applyNumberFormat="0" applyBorder="0" applyAlignment="0" applyProtection="0"/>
    <xf numFmtId="169" fontId="34" fillId="48" borderId="0" applyNumberFormat="0" applyBorder="0" applyAlignment="0" applyProtection="0"/>
    <xf numFmtId="0" fontId="32" fillId="48"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168" fontId="34" fillId="48" borderId="0" applyNumberFormat="0" applyBorder="0" applyAlignment="0" applyProtection="0"/>
    <xf numFmtId="169" fontId="34" fillId="48" borderId="0" applyNumberFormat="0" applyBorder="0" applyAlignment="0" applyProtection="0"/>
    <xf numFmtId="168" fontId="34" fillId="48" borderId="0" applyNumberFormat="0" applyBorder="0" applyAlignment="0" applyProtection="0"/>
    <xf numFmtId="168" fontId="34" fillId="48" borderId="0" applyNumberFormat="0" applyBorder="0" applyAlignment="0" applyProtection="0"/>
    <xf numFmtId="169" fontId="34" fillId="48" borderId="0" applyNumberFormat="0" applyBorder="0" applyAlignment="0" applyProtection="0"/>
    <xf numFmtId="168" fontId="34" fillId="48" borderId="0" applyNumberFormat="0" applyBorder="0" applyAlignment="0" applyProtection="0"/>
    <xf numFmtId="168" fontId="34" fillId="48" borderId="0" applyNumberFormat="0" applyBorder="0" applyAlignment="0" applyProtection="0"/>
    <xf numFmtId="169" fontId="34" fillId="48" borderId="0" applyNumberFormat="0" applyBorder="0" applyAlignment="0" applyProtection="0"/>
    <xf numFmtId="168" fontId="34" fillId="48" borderId="0" applyNumberFormat="0" applyBorder="0" applyAlignment="0" applyProtection="0"/>
    <xf numFmtId="168" fontId="34" fillId="48" borderId="0" applyNumberFormat="0" applyBorder="0" applyAlignment="0" applyProtection="0"/>
    <xf numFmtId="169" fontId="34" fillId="48" borderId="0" applyNumberFormat="0" applyBorder="0" applyAlignment="0" applyProtection="0"/>
    <xf numFmtId="168" fontId="34" fillId="48" borderId="0" applyNumberFormat="0" applyBorder="0" applyAlignment="0" applyProtection="0"/>
    <xf numFmtId="0" fontId="32" fillId="48" borderId="0" applyNumberFormat="0" applyBorder="0" applyAlignment="0" applyProtection="0"/>
    <xf numFmtId="0" fontId="32" fillId="45" borderId="0" applyNumberFormat="0" applyBorder="0" applyAlignment="0" applyProtection="0"/>
    <xf numFmtId="0" fontId="33" fillId="19" borderId="0" applyNumberFormat="0" applyBorder="0" applyAlignment="0" applyProtection="0"/>
    <xf numFmtId="168" fontId="34" fillId="45" borderId="0" applyNumberFormat="0" applyBorder="0" applyAlignment="0" applyProtection="0"/>
    <xf numFmtId="168" fontId="34" fillId="45" borderId="0" applyNumberFormat="0" applyBorder="0" applyAlignment="0" applyProtection="0"/>
    <xf numFmtId="169" fontId="34" fillId="45" borderId="0" applyNumberFormat="0" applyBorder="0" applyAlignment="0" applyProtection="0"/>
    <xf numFmtId="0" fontId="32" fillId="45"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168" fontId="34" fillId="45" borderId="0" applyNumberFormat="0" applyBorder="0" applyAlignment="0" applyProtection="0"/>
    <xf numFmtId="169" fontId="34" fillId="45" borderId="0" applyNumberFormat="0" applyBorder="0" applyAlignment="0" applyProtection="0"/>
    <xf numFmtId="168" fontId="34" fillId="45" borderId="0" applyNumberFormat="0" applyBorder="0" applyAlignment="0" applyProtection="0"/>
    <xf numFmtId="168" fontId="34" fillId="45" borderId="0" applyNumberFormat="0" applyBorder="0" applyAlignment="0" applyProtection="0"/>
    <xf numFmtId="169" fontId="34" fillId="45" borderId="0" applyNumberFormat="0" applyBorder="0" applyAlignment="0" applyProtection="0"/>
    <xf numFmtId="168" fontId="34" fillId="45" borderId="0" applyNumberFormat="0" applyBorder="0" applyAlignment="0" applyProtection="0"/>
    <xf numFmtId="168" fontId="34" fillId="45" borderId="0" applyNumberFormat="0" applyBorder="0" applyAlignment="0" applyProtection="0"/>
    <xf numFmtId="169" fontId="34" fillId="45" borderId="0" applyNumberFormat="0" applyBorder="0" applyAlignment="0" applyProtection="0"/>
    <xf numFmtId="168" fontId="34" fillId="45" borderId="0" applyNumberFormat="0" applyBorder="0" applyAlignment="0" applyProtection="0"/>
    <xf numFmtId="168" fontId="34" fillId="45" borderId="0" applyNumberFormat="0" applyBorder="0" applyAlignment="0" applyProtection="0"/>
    <xf numFmtId="169" fontId="34" fillId="45" borderId="0" applyNumberFormat="0" applyBorder="0" applyAlignment="0" applyProtection="0"/>
    <xf numFmtId="168" fontId="34" fillId="45" borderId="0" applyNumberFormat="0" applyBorder="0" applyAlignment="0" applyProtection="0"/>
    <xf numFmtId="0" fontId="32" fillId="45" borderId="0" applyNumberFormat="0" applyBorder="0" applyAlignment="0" applyProtection="0"/>
    <xf numFmtId="0" fontId="32" fillId="46" borderId="0" applyNumberFormat="0" applyBorder="0" applyAlignment="0" applyProtection="0"/>
    <xf numFmtId="0" fontId="33" fillId="23" borderId="0" applyNumberFormat="0" applyBorder="0" applyAlignment="0" applyProtection="0"/>
    <xf numFmtId="168" fontId="34" fillId="46" borderId="0" applyNumberFormat="0" applyBorder="0" applyAlignment="0" applyProtection="0"/>
    <xf numFmtId="168" fontId="34" fillId="46" borderId="0" applyNumberFormat="0" applyBorder="0" applyAlignment="0" applyProtection="0"/>
    <xf numFmtId="169" fontId="34" fillId="46" borderId="0" applyNumberFormat="0" applyBorder="0" applyAlignment="0" applyProtection="0"/>
    <xf numFmtId="0" fontId="32" fillId="46"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168" fontId="34" fillId="46" borderId="0" applyNumberFormat="0" applyBorder="0" applyAlignment="0" applyProtection="0"/>
    <xf numFmtId="169" fontId="34" fillId="46" borderId="0" applyNumberFormat="0" applyBorder="0" applyAlignment="0" applyProtection="0"/>
    <xf numFmtId="168" fontId="34" fillId="46" borderId="0" applyNumberFormat="0" applyBorder="0" applyAlignment="0" applyProtection="0"/>
    <xf numFmtId="168" fontId="34" fillId="46" borderId="0" applyNumberFormat="0" applyBorder="0" applyAlignment="0" applyProtection="0"/>
    <xf numFmtId="169" fontId="34" fillId="46" borderId="0" applyNumberFormat="0" applyBorder="0" applyAlignment="0" applyProtection="0"/>
    <xf numFmtId="168" fontId="34" fillId="46" borderId="0" applyNumberFormat="0" applyBorder="0" applyAlignment="0" applyProtection="0"/>
    <xf numFmtId="168" fontId="34" fillId="46" borderId="0" applyNumberFormat="0" applyBorder="0" applyAlignment="0" applyProtection="0"/>
    <xf numFmtId="169" fontId="34" fillId="46" borderId="0" applyNumberFormat="0" applyBorder="0" applyAlignment="0" applyProtection="0"/>
    <xf numFmtId="168" fontId="34" fillId="46" borderId="0" applyNumberFormat="0" applyBorder="0" applyAlignment="0" applyProtection="0"/>
    <xf numFmtId="168" fontId="34" fillId="46" borderId="0" applyNumberFormat="0" applyBorder="0" applyAlignment="0" applyProtection="0"/>
    <xf numFmtId="169" fontId="34" fillId="46" borderId="0" applyNumberFormat="0" applyBorder="0" applyAlignment="0" applyProtection="0"/>
    <xf numFmtId="168" fontId="34" fillId="46" borderId="0" applyNumberFormat="0" applyBorder="0" applyAlignment="0" applyProtection="0"/>
    <xf numFmtId="0" fontId="32" fillId="46" borderId="0" applyNumberFormat="0" applyBorder="0" applyAlignment="0" applyProtection="0"/>
    <xf numFmtId="0" fontId="32" fillId="49" borderId="0" applyNumberFormat="0" applyBorder="0" applyAlignment="0" applyProtection="0"/>
    <xf numFmtId="0" fontId="33" fillId="27" borderId="0" applyNumberFormat="0" applyBorder="0" applyAlignment="0" applyProtection="0"/>
    <xf numFmtId="168" fontId="34" fillId="49"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0" fontId="32" fillId="49"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168" fontId="34" fillId="49"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168" fontId="34" fillId="49"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168" fontId="34" fillId="49"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168" fontId="34" fillId="49" borderId="0" applyNumberFormat="0" applyBorder="0" applyAlignment="0" applyProtection="0"/>
    <xf numFmtId="0" fontId="32" fillId="49" borderId="0" applyNumberFormat="0" applyBorder="0" applyAlignment="0" applyProtection="0"/>
    <xf numFmtId="0" fontId="32" fillId="50" borderId="0" applyNumberFormat="0" applyBorder="0" applyAlignment="0" applyProtection="0"/>
    <xf numFmtId="0" fontId="33" fillId="31" borderId="0" applyNumberFormat="0" applyBorder="0" applyAlignment="0" applyProtection="0"/>
    <xf numFmtId="168" fontId="34" fillId="50"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0" fontId="32" fillId="50"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168" fontId="34" fillId="50"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168" fontId="34" fillId="50"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168" fontId="34" fillId="50"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168" fontId="34" fillId="50" borderId="0" applyNumberFormat="0" applyBorder="0" applyAlignment="0" applyProtection="0"/>
    <xf numFmtId="0" fontId="32" fillId="50" borderId="0" applyNumberFormat="0" applyBorder="0" applyAlignment="0" applyProtection="0"/>
    <xf numFmtId="0" fontId="32" fillId="51" borderId="0" applyNumberFormat="0" applyBorder="0" applyAlignment="0" applyProtection="0"/>
    <xf numFmtId="0" fontId="33" fillId="35" borderId="0" applyNumberFormat="0" applyBorder="0" applyAlignment="0" applyProtection="0"/>
    <xf numFmtId="168" fontId="34" fillId="51" borderId="0" applyNumberFormat="0" applyBorder="0" applyAlignment="0" applyProtection="0"/>
    <xf numFmtId="168" fontId="34" fillId="51" borderId="0" applyNumberFormat="0" applyBorder="0" applyAlignment="0" applyProtection="0"/>
    <xf numFmtId="169" fontId="34" fillId="51" borderId="0" applyNumberFormat="0" applyBorder="0" applyAlignment="0" applyProtection="0"/>
    <xf numFmtId="0" fontId="32" fillId="51"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168" fontId="34" fillId="51" borderId="0" applyNumberFormat="0" applyBorder="0" applyAlignment="0" applyProtection="0"/>
    <xf numFmtId="169" fontId="34" fillId="51" borderId="0" applyNumberFormat="0" applyBorder="0" applyAlignment="0" applyProtection="0"/>
    <xf numFmtId="168" fontId="34" fillId="51" borderId="0" applyNumberFormat="0" applyBorder="0" applyAlignment="0" applyProtection="0"/>
    <xf numFmtId="168" fontId="34" fillId="51" borderId="0" applyNumberFormat="0" applyBorder="0" applyAlignment="0" applyProtection="0"/>
    <xf numFmtId="169" fontId="34" fillId="51" borderId="0" applyNumberFormat="0" applyBorder="0" applyAlignment="0" applyProtection="0"/>
    <xf numFmtId="168" fontId="34" fillId="51" borderId="0" applyNumberFormat="0" applyBorder="0" applyAlignment="0" applyProtection="0"/>
    <xf numFmtId="168" fontId="34" fillId="51" borderId="0" applyNumberFormat="0" applyBorder="0" applyAlignment="0" applyProtection="0"/>
    <xf numFmtId="169" fontId="34" fillId="51" borderId="0" applyNumberFormat="0" applyBorder="0" applyAlignment="0" applyProtection="0"/>
    <xf numFmtId="168" fontId="34" fillId="51" borderId="0" applyNumberFormat="0" applyBorder="0" applyAlignment="0" applyProtection="0"/>
    <xf numFmtId="168" fontId="34" fillId="51" borderId="0" applyNumberFormat="0" applyBorder="0" applyAlignment="0" applyProtection="0"/>
    <xf numFmtId="169" fontId="34" fillId="51" borderId="0" applyNumberFormat="0" applyBorder="0" applyAlignment="0" applyProtection="0"/>
    <xf numFmtId="168" fontId="34" fillId="51" borderId="0" applyNumberFormat="0" applyBorder="0" applyAlignment="0" applyProtection="0"/>
    <xf numFmtId="0" fontId="32" fillId="51" borderId="0" applyNumberFormat="0" applyBorder="0" applyAlignment="0" applyProtection="0"/>
    <xf numFmtId="0" fontId="30" fillId="52" borderId="0" applyNumberFormat="0" applyBorder="0" applyAlignment="0" applyProtection="0"/>
    <xf numFmtId="0" fontId="30" fillId="52" borderId="0" applyNumberFormat="0" applyBorder="0" applyAlignment="0" applyProtection="0"/>
    <xf numFmtId="0" fontId="32" fillId="53" borderId="0" applyNumberFormat="0" applyBorder="0" applyAlignment="0" applyProtection="0"/>
    <xf numFmtId="0" fontId="32" fillId="54" borderId="0" applyNumberFormat="0" applyBorder="0" applyAlignment="0" applyProtection="0"/>
    <xf numFmtId="0" fontId="33" fillId="12" borderId="0" applyNumberFormat="0" applyBorder="0" applyAlignment="0" applyProtection="0"/>
    <xf numFmtId="168" fontId="34" fillId="54" borderId="0" applyNumberFormat="0" applyBorder="0" applyAlignment="0" applyProtection="0"/>
    <xf numFmtId="168" fontId="34" fillId="54" borderId="0" applyNumberFormat="0" applyBorder="0" applyAlignment="0" applyProtection="0"/>
    <xf numFmtId="169" fontId="34" fillId="54" borderId="0" applyNumberFormat="0" applyBorder="0" applyAlignment="0" applyProtection="0"/>
    <xf numFmtId="0" fontId="32" fillId="54"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168" fontId="34" fillId="54" borderId="0" applyNumberFormat="0" applyBorder="0" applyAlignment="0" applyProtection="0"/>
    <xf numFmtId="169" fontId="34" fillId="54" borderId="0" applyNumberFormat="0" applyBorder="0" applyAlignment="0" applyProtection="0"/>
    <xf numFmtId="168" fontId="34" fillId="54" borderId="0" applyNumberFormat="0" applyBorder="0" applyAlignment="0" applyProtection="0"/>
    <xf numFmtId="168" fontId="34" fillId="54" borderId="0" applyNumberFormat="0" applyBorder="0" applyAlignment="0" applyProtection="0"/>
    <xf numFmtId="169" fontId="34" fillId="54" borderId="0" applyNumberFormat="0" applyBorder="0" applyAlignment="0" applyProtection="0"/>
    <xf numFmtId="168" fontId="34" fillId="54" borderId="0" applyNumberFormat="0" applyBorder="0" applyAlignment="0" applyProtection="0"/>
    <xf numFmtId="168" fontId="34" fillId="54" borderId="0" applyNumberFormat="0" applyBorder="0" applyAlignment="0" applyProtection="0"/>
    <xf numFmtId="169" fontId="34" fillId="54" borderId="0" applyNumberFormat="0" applyBorder="0" applyAlignment="0" applyProtection="0"/>
    <xf numFmtId="168" fontId="34" fillId="54" borderId="0" applyNumberFormat="0" applyBorder="0" applyAlignment="0" applyProtection="0"/>
    <xf numFmtId="168" fontId="34" fillId="54" borderId="0" applyNumberFormat="0" applyBorder="0" applyAlignment="0" applyProtection="0"/>
    <xf numFmtId="169" fontId="34" fillId="54" borderId="0" applyNumberFormat="0" applyBorder="0" applyAlignment="0" applyProtection="0"/>
    <xf numFmtId="168" fontId="34"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0" fillId="55" borderId="0" applyNumberFormat="0" applyBorder="0" applyAlignment="0" applyProtection="0"/>
    <xf numFmtId="0" fontId="30" fillId="56" borderId="0" applyNumberFormat="0" applyBorder="0" applyAlignment="0" applyProtection="0"/>
    <xf numFmtId="0" fontId="32" fillId="57" borderId="0" applyNumberFormat="0" applyBorder="0" applyAlignment="0" applyProtection="0"/>
    <xf numFmtId="0" fontId="32" fillId="58" borderId="0" applyNumberFormat="0" applyBorder="0" applyAlignment="0" applyProtection="0"/>
    <xf numFmtId="0" fontId="33" fillId="16" borderId="0" applyNumberFormat="0" applyBorder="0" applyAlignment="0" applyProtection="0"/>
    <xf numFmtId="168" fontId="34" fillId="58" borderId="0" applyNumberFormat="0" applyBorder="0" applyAlignment="0" applyProtection="0"/>
    <xf numFmtId="168" fontId="34" fillId="58" borderId="0" applyNumberFormat="0" applyBorder="0" applyAlignment="0" applyProtection="0"/>
    <xf numFmtId="169" fontId="34" fillId="58" borderId="0" applyNumberFormat="0" applyBorder="0" applyAlignment="0" applyProtection="0"/>
    <xf numFmtId="0" fontId="32" fillId="58"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168" fontId="34" fillId="58" borderId="0" applyNumberFormat="0" applyBorder="0" applyAlignment="0" applyProtection="0"/>
    <xf numFmtId="169" fontId="34" fillId="58" borderId="0" applyNumberFormat="0" applyBorder="0" applyAlignment="0" applyProtection="0"/>
    <xf numFmtId="168" fontId="34" fillId="58" borderId="0" applyNumberFormat="0" applyBorder="0" applyAlignment="0" applyProtection="0"/>
    <xf numFmtId="168" fontId="34" fillId="58" borderId="0" applyNumberFormat="0" applyBorder="0" applyAlignment="0" applyProtection="0"/>
    <xf numFmtId="169" fontId="34" fillId="58" borderId="0" applyNumberFormat="0" applyBorder="0" applyAlignment="0" applyProtection="0"/>
    <xf numFmtId="168" fontId="34" fillId="58" borderId="0" applyNumberFormat="0" applyBorder="0" applyAlignment="0" applyProtection="0"/>
    <xf numFmtId="168" fontId="34" fillId="58" borderId="0" applyNumberFormat="0" applyBorder="0" applyAlignment="0" applyProtection="0"/>
    <xf numFmtId="169" fontId="34" fillId="58" borderId="0" applyNumberFormat="0" applyBorder="0" applyAlignment="0" applyProtection="0"/>
    <xf numFmtId="168" fontId="34" fillId="58" borderId="0" applyNumberFormat="0" applyBorder="0" applyAlignment="0" applyProtection="0"/>
    <xf numFmtId="168" fontId="34" fillId="58" borderId="0" applyNumberFormat="0" applyBorder="0" applyAlignment="0" applyProtection="0"/>
    <xf numFmtId="169" fontId="34" fillId="58" borderId="0" applyNumberFormat="0" applyBorder="0" applyAlignment="0" applyProtection="0"/>
    <xf numFmtId="168" fontId="34"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0" fillId="55" borderId="0" applyNumberFormat="0" applyBorder="0" applyAlignment="0" applyProtection="0"/>
    <xf numFmtId="0" fontId="30" fillId="59" borderId="0" applyNumberFormat="0" applyBorder="0" applyAlignment="0" applyProtection="0"/>
    <xf numFmtId="0" fontId="32" fillId="56" borderId="0" applyNumberFormat="0" applyBorder="0" applyAlignment="0" applyProtection="0"/>
    <xf numFmtId="0" fontId="32" fillId="60" borderId="0" applyNumberFormat="0" applyBorder="0" applyAlignment="0" applyProtection="0"/>
    <xf numFmtId="0" fontId="33" fillId="20" borderId="0" applyNumberFormat="0" applyBorder="0" applyAlignment="0" applyProtection="0"/>
    <xf numFmtId="168" fontId="34" fillId="60" borderId="0" applyNumberFormat="0" applyBorder="0" applyAlignment="0" applyProtection="0"/>
    <xf numFmtId="168" fontId="34" fillId="60" borderId="0" applyNumberFormat="0" applyBorder="0" applyAlignment="0" applyProtection="0"/>
    <xf numFmtId="169" fontId="34" fillId="60" borderId="0" applyNumberFormat="0" applyBorder="0" applyAlignment="0" applyProtection="0"/>
    <xf numFmtId="0" fontId="32" fillId="6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168" fontId="34" fillId="60" borderId="0" applyNumberFormat="0" applyBorder="0" applyAlignment="0" applyProtection="0"/>
    <xf numFmtId="169" fontId="34" fillId="60" borderId="0" applyNumberFormat="0" applyBorder="0" applyAlignment="0" applyProtection="0"/>
    <xf numFmtId="168" fontId="34" fillId="60" borderId="0" applyNumberFormat="0" applyBorder="0" applyAlignment="0" applyProtection="0"/>
    <xf numFmtId="168" fontId="34" fillId="60" borderId="0" applyNumberFormat="0" applyBorder="0" applyAlignment="0" applyProtection="0"/>
    <xf numFmtId="169" fontId="34" fillId="60" borderId="0" applyNumberFormat="0" applyBorder="0" applyAlignment="0" applyProtection="0"/>
    <xf numFmtId="168" fontId="34" fillId="60" borderId="0" applyNumberFormat="0" applyBorder="0" applyAlignment="0" applyProtection="0"/>
    <xf numFmtId="168" fontId="34" fillId="60" borderId="0" applyNumberFormat="0" applyBorder="0" applyAlignment="0" applyProtection="0"/>
    <xf numFmtId="169" fontId="34" fillId="60" borderId="0" applyNumberFormat="0" applyBorder="0" applyAlignment="0" applyProtection="0"/>
    <xf numFmtId="168" fontId="34" fillId="60" borderId="0" applyNumberFormat="0" applyBorder="0" applyAlignment="0" applyProtection="0"/>
    <xf numFmtId="168" fontId="34" fillId="60" borderId="0" applyNumberFormat="0" applyBorder="0" applyAlignment="0" applyProtection="0"/>
    <xf numFmtId="169" fontId="34" fillId="60" borderId="0" applyNumberFormat="0" applyBorder="0" applyAlignment="0" applyProtection="0"/>
    <xf numFmtId="168" fontId="34" fillId="60" borderId="0" applyNumberFormat="0" applyBorder="0" applyAlignment="0" applyProtection="0"/>
    <xf numFmtId="0" fontId="32" fillId="60" borderId="0" applyNumberFormat="0" applyBorder="0" applyAlignment="0" applyProtection="0"/>
    <xf numFmtId="0" fontId="32" fillId="60" borderId="0" applyNumberFormat="0" applyBorder="0" applyAlignment="0" applyProtection="0"/>
    <xf numFmtId="0" fontId="32" fillId="60" borderId="0" applyNumberFormat="0" applyBorder="0" applyAlignment="0" applyProtection="0"/>
    <xf numFmtId="0" fontId="30" fillId="52" borderId="0" applyNumberFormat="0" applyBorder="0" applyAlignment="0" applyProtection="0"/>
    <xf numFmtId="0" fontId="30" fillId="56" borderId="0" applyNumberFormat="0" applyBorder="0" applyAlignment="0" applyProtection="0"/>
    <xf numFmtId="0" fontId="32" fillId="56" borderId="0" applyNumberFormat="0" applyBorder="0" applyAlignment="0" applyProtection="0"/>
    <xf numFmtId="0" fontId="32" fillId="49" borderId="0" applyNumberFormat="0" applyBorder="0" applyAlignment="0" applyProtection="0"/>
    <xf numFmtId="0" fontId="33" fillId="24" borderId="0" applyNumberFormat="0" applyBorder="0" applyAlignment="0" applyProtection="0"/>
    <xf numFmtId="168" fontId="34" fillId="49"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0" fontId="32" fillId="49"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168" fontId="34" fillId="49"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168" fontId="34" fillId="49"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168" fontId="34" fillId="49"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168" fontId="34"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0" fillId="61" borderId="0" applyNumberFormat="0" applyBorder="0" applyAlignment="0" applyProtection="0"/>
    <xf numFmtId="0" fontId="30" fillId="52" borderId="0" applyNumberFormat="0" applyBorder="0" applyAlignment="0" applyProtection="0"/>
    <xf numFmtId="0" fontId="32" fillId="53" borderId="0" applyNumberFormat="0" applyBorder="0" applyAlignment="0" applyProtection="0"/>
    <xf numFmtId="0" fontId="32" fillId="50" borderId="0" applyNumberFormat="0" applyBorder="0" applyAlignment="0" applyProtection="0"/>
    <xf numFmtId="0" fontId="33" fillId="28" borderId="0" applyNumberFormat="0" applyBorder="0" applyAlignment="0" applyProtection="0"/>
    <xf numFmtId="168" fontId="34" fillId="50"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0" fontId="32" fillId="50"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168" fontId="34" fillId="50"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168" fontId="34" fillId="50"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168" fontId="34" fillId="50"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168" fontId="34"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0" fillId="55" borderId="0" applyNumberFormat="0" applyBorder="0" applyAlignment="0" applyProtection="0"/>
    <xf numFmtId="0" fontId="30" fillId="62" borderId="0" applyNumberFormat="0" applyBorder="0" applyAlignment="0" applyProtection="0"/>
    <xf numFmtId="0" fontId="32" fillId="62" borderId="0" applyNumberFormat="0" applyBorder="0" applyAlignment="0" applyProtection="0"/>
    <xf numFmtId="0" fontId="32" fillId="63" borderId="0" applyNumberFormat="0" applyBorder="0" applyAlignment="0" applyProtection="0"/>
    <xf numFmtId="0" fontId="33" fillId="32" borderId="0" applyNumberFormat="0" applyBorder="0" applyAlignment="0" applyProtection="0"/>
    <xf numFmtId="168" fontId="34" fillId="63" borderId="0" applyNumberFormat="0" applyBorder="0" applyAlignment="0" applyProtection="0"/>
    <xf numFmtId="168" fontId="34" fillId="63" borderId="0" applyNumberFormat="0" applyBorder="0" applyAlignment="0" applyProtection="0"/>
    <xf numFmtId="169" fontId="34" fillId="63" borderId="0" applyNumberFormat="0" applyBorder="0" applyAlignment="0" applyProtection="0"/>
    <xf numFmtId="0" fontId="32" fillId="63"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168" fontId="34" fillId="63" borderId="0" applyNumberFormat="0" applyBorder="0" applyAlignment="0" applyProtection="0"/>
    <xf numFmtId="169" fontId="34" fillId="63" borderId="0" applyNumberFormat="0" applyBorder="0" applyAlignment="0" applyProtection="0"/>
    <xf numFmtId="168" fontId="34" fillId="63" borderId="0" applyNumberFormat="0" applyBorder="0" applyAlignment="0" applyProtection="0"/>
    <xf numFmtId="168" fontId="34" fillId="63" borderId="0" applyNumberFormat="0" applyBorder="0" applyAlignment="0" applyProtection="0"/>
    <xf numFmtId="169" fontId="34" fillId="63" borderId="0" applyNumberFormat="0" applyBorder="0" applyAlignment="0" applyProtection="0"/>
    <xf numFmtId="168" fontId="34" fillId="63" borderId="0" applyNumberFormat="0" applyBorder="0" applyAlignment="0" applyProtection="0"/>
    <xf numFmtId="168" fontId="34" fillId="63" borderId="0" applyNumberFormat="0" applyBorder="0" applyAlignment="0" applyProtection="0"/>
    <xf numFmtId="169" fontId="34" fillId="63" borderId="0" applyNumberFormat="0" applyBorder="0" applyAlignment="0" applyProtection="0"/>
    <xf numFmtId="168" fontId="34" fillId="63" borderId="0" applyNumberFormat="0" applyBorder="0" applyAlignment="0" applyProtection="0"/>
    <xf numFmtId="168" fontId="34" fillId="63" borderId="0" applyNumberFormat="0" applyBorder="0" applyAlignment="0" applyProtection="0"/>
    <xf numFmtId="169" fontId="34" fillId="63" borderId="0" applyNumberFormat="0" applyBorder="0" applyAlignment="0" applyProtection="0"/>
    <xf numFmtId="168" fontId="34" fillId="63"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0" fontId="35" fillId="39" borderId="0" applyNumberFormat="0" applyBorder="0" applyAlignment="0" applyProtection="0"/>
    <xf numFmtId="0" fontId="36" fillId="6" borderId="0" applyNumberFormat="0" applyBorder="0" applyAlignment="0" applyProtection="0"/>
    <xf numFmtId="168" fontId="37" fillId="39" borderId="0" applyNumberFormat="0" applyBorder="0" applyAlignment="0" applyProtection="0"/>
    <xf numFmtId="168" fontId="37" fillId="39" borderId="0" applyNumberFormat="0" applyBorder="0" applyAlignment="0" applyProtection="0"/>
    <xf numFmtId="169" fontId="37" fillId="39" borderId="0" applyNumberFormat="0" applyBorder="0" applyAlignment="0" applyProtection="0"/>
    <xf numFmtId="0" fontId="35" fillId="39"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168" fontId="37" fillId="39" borderId="0" applyNumberFormat="0" applyBorder="0" applyAlignment="0" applyProtection="0"/>
    <xf numFmtId="169" fontId="37" fillId="39" borderId="0" applyNumberFormat="0" applyBorder="0" applyAlignment="0" applyProtection="0"/>
    <xf numFmtId="168" fontId="37" fillId="39" borderId="0" applyNumberFormat="0" applyBorder="0" applyAlignment="0" applyProtection="0"/>
    <xf numFmtId="168" fontId="37" fillId="39" borderId="0" applyNumberFormat="0" applyBorder="0" applyAlignment="0" applyProtection="0"/>
    <xf numFmtId="169" fontId="37" fillId="39" borderId="0" applyNumberFormat="0" applyBorder="0" applyAlignment="0" applyProtection="0"/>
    <xf numFmtId="168" fontId="37" fillId="39" borderId="0" applyNumberFormat="0" applyBorder="0" applyAlignment="0" applyProtection="0"/>
    <xf numFmtId="168" fontId="37" fillId="39" borderId="0" applyNumberFormat="0" applyBorder="0" applyAlignment="0" applyProtection="0"/>
    <xf numFmtId="169" fontId="37" fillId="39" borderId="0" applyNumberFormat="0" applyBorder="0" applyAlignment="0" applyProtection="0"/>
    <xf numFmtId="168" fontId="37" fillId="39" borderId="0" applyNumberFormat="0" applyBorder="0" applyAlignment="0" applyProtection="0"/>
    <xf numFmtId="168" fontId="37" fillId="39" borderId="0" applyNumberFormat="0" applyBorder="0" applyAlignment="0" applyProtection="0"/>
    <xf numFmtId="169" fontId="37" fillId="39" borderId="0" applyNumberFormat="0" applyBorder="0" applyAlignment="0" applyProtection="0"/>
    <xf numFmtId="168" fontId="37" fillId="39" borderId="0" applyNumberFormat="0" applyBorder="0" applyAlignment="0" applyProtection="0"/>
    <xf numFmtId="0" fontId="35" fillId="39" borderId="0" applyNumberFormat="0" applyBorder="0" applyAlignment="0" applyProtection="0"/>
    <xf numFmtId="170" fontId="38" fillId="0" borderId="0" applyFill="0" applyBorder="0" applyAlignment="0"/>
    <xf numFmtId="170" fontId="39" fillId="0" borderId="0" applyFill="0" applyBorder="0" applyAlignment="0"/>
    <xf numFmtId="170" fontId="39" fillId="0" borderId="0" applyFill="0" applyBorder="0" applyAlignment="0"/>
    <xf numFmtId="170" fontId="39" fillId="0" borderId="0" applyFill="0" applyBorder="0" applyAlignment="0"/>
    <xf numFmtId="171" fontId="40" fillId="0" borderId="0" applyFill="0" applyBorder="0" applyAlignment="0"/>
    <xf numFmtId="171" fontId="40" fillId="0" borderId="0" applyFill="0" applyBorder="0" applyAlignment="0"/>
    <xf numFmtId="170" fontId="39" fillId="0" borderId="0" applyFill="0" applyBorder="0" applyAlignment="0"/>
    <xf numFmtId="170" fontId="39" fillId="0" borderId="0" applyFill="0" applyBorder="0" applyAlignment="0"/>
    <xf numFmtId="170" fontId="39" fillId="0" borderId="0" applyFill="0" applyBorder="0" applyAlignment="0"/>
    <xf numFmtId="170" fontId="39" fillId="0" borderId="0" applyFill="0" applyBorder="0" applyAlignment="0"/>
    <xf numFmtId="170" fontId="39" fillId="0" borderId="0" applyFill="0" applyBorder="0" applyAlignment="0"/>
    <xf numFmtId="170" fontId="39" fillId="0" borderId="0" applyFill="0" applyBorder="0" applyAlignment="0"/>
    <xf numFmtId="172" fontId="40" fillId="0" borderId="0" applyFill="0" applyBorder="0" applyAlignment="0"/>
    <xf numFmtId="173" fontId="40" fillId="0" borderId="0" applyFill="0" applyBorder="0" applyAlignment="0"/>
    <xf numFmtId="174" fontId="40" fillId="0" borderId="0" applyFill="0" applyBorder="0" applyAlignment="0"/>
    <xf numFmtId="175" fontId="40" fillId="0" borderId="0" applyFill="0" applyBorder="0" applyAlignment="0"/>
    <xf numFmtId="171" fontId="40" fillId="0" borderId="0" applyFill="0" applyBorder="0" applyAlignment="0"/>
    <xf numFmtId="176" fontId="40" fillId="0" borderId="0" applyFill="0" applyBorder="0" applyAlignment="0"/>
    <xf numFmtId="172" fontId="40" fillId="0" borderId="0" applyFill="0" applyBorder="0" applyAlignment="0"/>
    <xf numFmtId="0" fontId="41" fillId="64" borderId="43" applyNumberFormat="0" applyAlignment="0" applyProtection="0"/>
    <xf numFmtId="0" fontId="42" fillId="9" borderId="36"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168" fontId="43"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168" fontId="43"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169" fontId="43"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2" fillId="9" borderId="36"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2" fillId="9" borderId="36"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2" fillId="9" borderId="36"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2" fillId="9" borderId="36"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2" fillId="9" borderId="36"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2" fillId="9" borderId="36"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2" fillId="9" borderId="36"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168" fontId="43" fillId="64" borderId="43" applyNumberFormat="0" applyAlignment="0" applyProtection="0"/>
    <xf numFmtId="169" fontId="43" fillId="64" borderId="43" applyNumberFormat="0" applyAlignment="0" applyProtection="0"/>
    <xf numFmtId="168" fontId="43" fillId="64" borderId="43" applyNumberFormat="0" applyAlignment="0" applyProtection="0"/>
    <xf numFmtId="168" fontId="43" fillId="64" borderId="43" applyNumberFormat="0" applyAlignment="0" applyProtection="0"/>
    <xf numFmtId="169" fontId="43" fillId="64" borderId="43" applyNumberFormat="0" applyAlignment="0" applyProtection="0"/>
    <xf numFmtId="168" fontId="43" fillId="64" borderId="43" applyNumberFormat="0" applyAlignment="0" applyProtection="0"/>
    <xf numFmtId="168" fontId="43" fillId="64" borderId="43" applyNumberFormat="0" applyAlignment="0" applyProtection="0"/>
    <xf numFmtId="169" fontId="43" fillId="64" borderId="43" applyNumberFormat="0" applyAlignment="0" applyProtection="0"/>
    <xf numFmtId="168" fontId="43" fillId="64" borderId="43" applyNumberFormat="0" applyAlignment="0" applyProtection="0"/>
    <xf numFmtId="168" fontId="43" fillId="64" borderId="43" applyNumberFormat="0" applyAlignment="0" applyProtection="0"/>
    <xf numFmtId="169" fontId="43" fillId="64" borderId="43" applyNumberFormat="0" applyAlignment="0" applyProtection="0"/>
    <xf numFmtId="168" fontId="43" fillId="64" borderId="43" applyNumberFormat="0" applyAlignment="0" applyProtection="0"/>
    <xf numFmtId="0" fontId="41" fillId="64" borderId="43" applyNumberFormat="0" applyAlignment="0" applyProtection="0"/>
    <xf numFmtId="0" fontId="44" fillId="65" borderId="44" applyNumberFormat="0" applyAlignment="0" applyProtection="0"/>
    <xf numFmtId="0" fontId="45" fillId="10" borderId="39" applyNumberFormat="0" applyAlignment="0" applyProtection="0"/>
    <xf numFmtId="168" fontId="46" fillId="65" borderId="44" applyNumberFormat="0" applyAlignment="0" applyProtection="0"/>
    <xf numFmtId="168"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0" fontId="44"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0" fontId="45" fillId="10" borderId="39" applyNumberFormat="0" applyAlignment="0" applyProtection="0"/>
    <xf numFmtId="168"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168"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168"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168"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0" fontId="44" fillId="65" borderId="44"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4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quotePrefix="1">
      <protection locked="0"/>
    </xf>
    <xf numFmtId="43" fontId="30" fillId="0" borderId="0" applyFont="0" applyFill="0" applyBorder="0" applyAlignment="0" applyProtection="0"/>
    <xf numFmtId="43" fontId="2" fillId="0" borderId="0" quotePrefix="1">
      <protection locked="0"/>
    </xf>
    <xf numFmtId="43" fontId="3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7"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30" fillId="0" borderId="0" applyFont="0" applyFill="0" applyBorder="0" applyAlignment="0" applyProtection="0"/>
    <xf numFmtId="44" fontId="8" fillId="0" borderId="0" applyFont="0" applyFill="0" applyBorder="0" applyAlignment="0" applyProtection="0"/>
    <xf numFmtId="43" fontId="30" fillId="0" borderId="0" applyFont="0" applyFill="0" applyBorder="0" applyAlignment="0" applyProtection="0"/>
    <xf numFmtId="44" fontId="8" fillId="0" borderId="0" applyFont="0" applyFill="0" applyBorder="0" applyAlignment="0" applyProtection="0"/>
    <xf numFmtId="178" fontId="30"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30" fillId="0" borderId="0" applyFont="0" applyFill="0" applyBorder="0" applyAlignment="0" applyProtection="0"/>
    <xf numFmtId="44" fontId="8" fillId="0" borderId="0" applyFont="0" applyFill="0" applyBorder="0" applyAlignment="0" applyProtection="0"/>
    <xf numFmtId="178" fontId="30"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7"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8" fillId="0" borderId="0"/>
    <xf numFmtId="172" fontId="40"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44" fontId="3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8" fillId="0" borderId="0"/>
    <xf numFmtId="14" fontId="49" fillId="0" borderId="0" applyFill="0" applyBorder="0" applyAlignment="0"/>
    <xf numFmtId="38" fontId="29" fillId="0" borderId="45">
      <alignment vertical="center"/>
    </xf>
    <xf numFmtId="38" fontId="29" fillId="0" borderId="45">
      <alignment vertical="center"/>
    </xf>
    <xf numFmtId="38" fontId="29" fillId="0" borderId="45">
      <alignment vertical="center"/>
    </xf>
    <xf numFmtId="38" fontId="29" fillId="0" borderId="45">
      <alignment vertical="center"/>
    </xf>
    <xf numFmtId="38" fontId="29" fillId="0" borderId="45">
      <alignment vertical="center"/>
    </xf>
    <xf numFmtId="38" fontId="29" fillId="0" borderId="45">
      <alignment vertical="center"/>
    </xf>
    <xf numFmtId="38" fontId="29" fillId="0" borderId="45">
      <alignment vertical="center"/>
    </xf>
    <xf numFmtId="38" fontId="29" fillId="0" borderId="0" applyFont="0" applyFill="0" applyBorder="0" applyAlignment="0" applyProtection="0"/>
    <xf numFmtId="180" fontId="2" fillId="0" borderId="0" applyFont="0" applyFill="0" applyBorder="0" applyAlignment="0" applyProtection="0"/>
    <xf numFmtId="0" fontId="50" fillId="66" borderId="0" applyNumberFormat="0" applyBorder="0" applyAlignment="0" applyProtection="0"/>
    <xf numFmtId="0" fontId="50" fillId="67" borderId="0" applyNumberFormat="0" applyBorder="0" applyAlignment="0" applyProtection="0"/>
    <xf numFmtId="0" fontId="50" fillId="68" borderId="0" applyNumberFormat="0" applyBorder="0" applyAlignment="0" applyProtection="0"/>
    <xf numFmtId="171" fontId="40" fillId="0" borderId="0" applyFill="0" applyBorder="0" applyAlignment="0"/>
    <xf numFmtId="172" fontId="40" fillId="0" borderId="0" applyFill="0" applyBorder="0" applyAlignment="0"/>
    <xf numFmtId="171" fontId="40" fillId="0" borderId="0" applyFill="0" applyBorder="0" applyAlignment="0"/>
    <xf numFmtId="176" fontId="40" fillId="0" borderId="0" applyFill="0" applyBorder="0" applyAlignment="0"/>
    <xf numFmtId="172" fontId="40"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168" fontId="53" fillId="0" borderId="0" applyNumberFormat="0" applyFill="0" applyBorder="0" applyAlignment="0" applyProtection="0"/>
    <xf numFmtId="168" fontId="53" fillId="0" borderId="0" applyNumberFormat="0" applyFill="0" applyBorder="0" applyAlignment="0" applyProtection="0"/>
    <xf numFmtId="169" fontId="53"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168" fontId="53" fillId="0" borderId="0" applyNumberFormat="0" applyFill="0" applyBorder="0" applyAlignment="0" applyProtection="0"/>
    <xf numFmtId="169" fontId="53" fillId="0" borderId="0" applyNumberFormat="0" applyFill="0" applyBorder="0" applyAlignment="0" applyProtection="0"/>
    <xf numFmtId="168" fontId="53" fillId="0" borderId="0" applyNumberFormat="0" applyFill="0" applyBorder="0" applyAlignment="0" applyProtection="0"/>
    <xf numFmtId="168" fontId="53" fillId="0" borderId="0" applyNumberFormat="0" applyFill="0" applyBorder="0" applyAlignment="0" applyProtection="0"/>
    <xf numFmtId="169" fontId="53" fillId="0" borderId="0" applyNumberFormat="0" applyFill="0" applyBorder="0" applyAlignment="0" applyProtection="0"/>
    <xf numFmtId="168" fontId="53" fillId="0" borderId="0" applyNumberFormat="0" applyFill="0" applyBorder="0" applyAlignment="0" applyProtection="0"/>
    <xf numFmtId="168" fontId="53" fillId="0" borderId="0" applyNumberFormat="0" applyFill="0" applyBorder="0" applyAlignment="0" applyProtection="0"/>
    <xf numFmtId="169" fontId="53" fillId="0" borderId="0" applyNumberFormat="0" applyFill="0" applyBorder="0" applyAlignment="0" applyProtection="0"/>
    <xf numFmtId="168" fontId="53" fillId="0" borderId="0" applyNumberFormat="0" applyFill="0" applyBorder="0" applyAlignment="0" applyProtection="0"/>
    <xf numFmtId="168" fontId="53" fillId="0" borderId="0" applyNumberFormat="0" applyFill="0" applyBorder="0" applyAlignment="0" applyProtection="0"/>
    <xf numFmtId="169" fontId="53" fillId="0" borderId="0" applyNumberFormat="0" applyFill="0" applyBorder="0" applyAlignment="0" applyProtection="0"/>
    <xf numFmtId="168" fontId="53" fillId="0" borderId="0" applyNumberFormat="0" applyFill="0" applyBorder="0" applyAlignment="0" applyProtection="0"/>
    <xf numFmtId="0" fontId="51" fillId="0" borderId="0" applyNumberFormat="0" applyFill="0" applyBorder="0" applyAlignment="0" applyProtection="0"/>
    <xf numFmtId="168" fontId="2" fillId="0" borderId="0"/>
    <xf numFmtId="0" fontId="2" fillId="0" borderId="0"/>
    <xf numFmtId="168" fontId="2" fillId="0" borderId="0"/>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54" fillId="40" borderId="0" applyNumberFormat="0" applyBorder="0" applyAlignment="0" applyProtection="0"/>
    <xf numFmtId="0" fontId="55" fillId="5" borderId="0" applyNumberFormat="0" applyBorder="0" applyAlignment="0" applyProtection="0"/>
    <xf numFmtId="168" fontId="56" fillId="40" borderId="0" applyNumberFormat="0" applyBorder="0" applyAlignment="0" applyProtection="0"/>
    <xf numFmtId="168" fontId="56" fillId="40" borderId="0" applyNumberFormat="0" applyBorder="0" applyAlignment="0" applyProtection="0"/>
    <xf numFmtId="169" fontId="56" fillId="40" borderId="0" applyNumberFormat="0" applyBorder="0" applyAlignment="0" applyProtection="0"/>
    <xf numFmtId="0" fontId="54" fillId="40" borderId="0" applyNumberFormat="0" applyBorder="0" applyAlignment="0" applyProtection="0"/>
    <xf numFmtId="0" fontId="55" fillId="5" borderId="0" applyNumberFormat="0" applyBorder="0" applyAlignment="0" applyProtection="0"/>
    <xf numFmtId="0" fontId="55" fillId="5" borderId="0" applyNumberFormat="0" applyBorder="0" applyAlignment="0" applyProtection="0"/>
    <xf numFmtId="0" fontId="55" fillId="5" borderId="0" applyNumberFormat="0" applyBorder="0" applyAlignment="0" applyProtection="0"/>
    <xf numFmtId="0" fontId="55" fillId="5" borderId="0" applyNumberFormat="0" applyBorder="0" applyAlignment="0" applyProtection="0"/>
    <xf numFmtId="0" fontId="55" fillId="5" borderId="0" applyNumberFormat="0" applyBorder="0" applyAlignment="0" applyProtection="0"/>
    <xf numFmtId="0" fontId="55" fillId="5" borderId="0" applyNumberFormat="0" applyBorder="0" applyAlignment="0" applyProtection="0"/>
    <xf numFmtId="0" fontId="55" fillId="5" borderId="0" applyNumberFormat="0" applyBorder="0" applyAlignment="0" applyProtection="0"/>
    <xf numFmtId="168" fontId="56" fillId="40" borderId="0" applyNumberFormat="0" applyBorder="0" applyAlignment="0" applyProtection="0"/>
    <xf numFmtId="169" fontId="56" fillId="40" borderId="0" applyNumberFormat="0" applyBorder="0" applyAlignment="0" applyProtection="0"/>
    <xf numFmtId="168" fontId="56" fillId="40" borderId="0" applyNumberFormat="0" applyBorder="0" applyAlignment="0" applyProtection="0"/>
    <xf numFmtId="168" fontId="56" fillId="40" borderId="0" applyNumberFormat="0" applyBorder="0" applyAlignment="0" applyProtection="0"/>
    <xf numFmtId="169" fontId="56" fillId="40" borderId="0" applyNumberFormat="0" applyBorder="0" applyAlignment="0" applyProtection="0"/>
    <xf numFmtId="168" fontId="56" fillId="40" borderId="0" applyNumberFormat="0" applyBorder="0" applyAlignment="0" applyProtection="0"/>
    <xf numFmtId="168" fontId="56" fillId="40" borderId="0" applyNumberFormat="0" applyBorder="0" applyAlignment="0" applyProtection="0"/>
    <xf numFmtId="169" fontId="56" fillId="40" borderId="0" applyNumberFormat="0" applyBorder="0" applyAlignment="0" applyProtection="0"/>
    <xf numFmtId="168" fontId="56" fillId="40" borderId="0" applyNumberFormat="0" applyBorder="0" applyAlignment="0" applyProtection="0"/>
    <xf numFmtId="168" fontId="56" fillId="40" borderId="0" applyNumberFormat="0" applyBorder="0" applyAlignment="0" applyProtection="0"/>
    <xf numFmtId="169" fontId="56" fillId="40" borderId="0" applyNumberFormat="0" applyBorder="0" applyAlignment="0" applyProtection="0"/>
    <xf numFmtId="168" fontId="56" fillId="40" borderId="0" applyNumberFormat="0" applyBorder="0" applyAlignment="0" applyProtection="0"/>
    <xf numFmtId="0" fontId="54" fillId="40" borderId="0" applyNumberFormat="0" applyBorder="0" applyAlignment="0" applyProtection="0"/>
    <xf numFmtId="0" fontId="2" fillId="69" borderId="3" applyNumberFormat="0" applyFont="0" applyBorder="0" applyProtection="0">
      <alignment horizontal="center" vertical="center"/>
    </xf>
    <xf numFmtId="0" fontId="57" fillId="0" borderId="34" applyNumberFormat="0" applyAlignment="0" applyProtection="0">
      <alignment horizontal="left" vertical="center"/>
    </xf>
    <xf numFmtId="0" fontId="57" fillId="0" borderId="34" applyNumberFormat="0" applyAlignment="0" applyProtection="0">
      <alignment horizontal="left" vertical="center"/>
    </xf>
    <xf numFmtId="168" fontId="57" fillId="0" borderId="34" applyNumberFormat="0" applyAlignment="0" applyProtection="0">
      <alignment horizontal="left" vertical="center"/>
    </xf>
    <xf numFmtId="0" fontId="57" fillId="0" borderId="9">
      <alignment horizontal="left" vertical="center"/>
    </xf>
    <xf numFmtId="0" fontId="57" fillId="0" borderId="9">
      <alignment horizontal="left" vertical="center"/>
    </xf>
    <xf numFmtId="168" fontId="57" fillId="0" borderId="9">
      <alignment horizontal="left" vertical="center"/>
    </xf>
    <xf numFmtId="0" fontId="58" fillId="0" borderId="46" applyNumberFormat="0" applyFill="0" applyAlignment="0" applyProtection="0"/>
    <xf numFmtId="169" fontId="58" fillId="0" borderId="46" applyNumberFormat="0" applyFill="0" applyAlignment="0" applyProtection="0"/>
    <xf numFmtId="0" fontId="58" fillId="0" borderId="46" applyNumberFormat="0" applyFill="0" applyAlignment="0" applyProtection="0"/>
    <xf numFmtId="168" fontId="58" fillId="0" borderId="46" applyNumberFormat="0" applyFill="0" applyAlignment="0" applyProtection="0"/>
    <xf numFmtId="168" fontId="58" fillId="0" borderId="46" applyNumberFormat="0" applyFill="0" applyAlignment="0" applyProtection="0"/>
    <xf numFmtId="168" fontId="58" fillId="0" borderId="46" applyNumberFormat="0" applyFill="0" applyAlignment="0" applyProtection="0"/>
    <xf numFmtId="169" fontId="58" fillId="0" borderId="46" applyNumberFormat="0" applyFill="0" applyAlignment="0" applyProtection="0"/>
    <xf numFmtId="168" fontId="58" fillId="0" borderId="46" applyNumberFormat="0" applyFill="0" applyAlignment="0" applyProtection="0"/>
    <xf numFmtId="168" fontId="58" fillId="0" borderId="46" applyNumberFormat="0" applyFill="0" applyAlignment="0" applyProtection="0"/>
    <xf numFmtId="169" fontId="58" fillId="0" borderId="46" applyNumberFormat="0" applyFill="0" applyAlignment="0" applyProtection="0"/>
    <xf numFmtId="168" fontId="58" fillId="0" borderId="46" applyNumberFormat="0" applyFill="0" applyAlignment="0" applyProtection="0"/>
    <xf numFmtId="168" fontId="58" fillId="0" borderId="46" applyNumberFormat="0" applyFill="0" applyAlignment="0" applyProtection="0"/>
    <xf numFmtId="169" fontId="58" fillId="0" borderId="46" applyNumberFormat="0" applyFill="0" applyAlignment="0" applyProtection="0"/>
    <xf numFmtId="168" fontId="58" fillId="0" borderId="46" applyNumberFormat="0" applyFill="0" applyAlignment="0" applyProtection="0"/>
    <xf numFmtId="168" fontId="58" fillId="0" borderId="46" applyNumberFormat="0" applyFill="0" applyAlignment="0" applyProtection="0"/>
    <xf numFmtId="169" fontId="58" fillId="0" borderId="46" applyNumberFormat="0" applyFill="0" applyAlignment="0" applyProtection="0"/>
    <xf numFmtId="168" fontId="58" fillId="0" borderId="46" applyNumberFormat="0" applyFill="0" applyAlignment="0" applyProtection="0"/>
    <xf numFmtId="0" fontId="58" fillId="0" borderId="46" applyNumberFormat="0" applyFill="0" applyAlignment="0" applyProtection="0"/>
    <xf numFmtId="0" fontId="59" fillId="0" borderId="47" applyNumberFormat="0" applyFill="0" applyAlignment="0" applyProtection="0"/>
    <xf numFmtId="169" fontId="59" fillId="0" borderId="47" applyNumberFormat="0" applyFill="0" applyAlignment="0" applyProtection="0"/>
    <xf numFmtId="0" fontId="59" fillId="0" borderId="47" applyNumberFormat="0" applyFill="0" applyAlignment="0" applyProtection="0"/>
    <xf numFmtId="168" fontId="59" fillId="0" borderId="47" applyNumberFormat="0" applyFill="0" applyAlignment="0" applyProtection="0"/>
    <xf numFmtId="168" fontId="59" fillId="0" borderId="47" applyNumberFormat="0" applyFill="0" applyAlignment="0" applyProtection="0"/>
    <xf numFmtId="168" fontId="59" fillId="0" borderId="47" applyNumberFormat="0" applyFill="0" applyAlignment="0" applyProtection="0"/>
    <xf numFmtId="169" fontId="59" fillId="0" borderId="47" applyNumberFormat="0" applyFill="0" applyAlignment="0" applyProtection="0"/>
    <xf numFmtId="168" fontId="59" fillId="0" borderId="47" applyNumberFormat="0" applyFill="0" applyAlignment="0" applyProtection="0"/>
    <xf numFmtId="168" fontId="59" fillId="0" borderId="47" applyNumberFormat="0" applyFill="0" applyAlignment="0" applyProtection="0"/>
    <xf numFmtId="169" fontId="59" fillId="0" borderId="47" applyNumberFormat="0" applyFill="0" applyAlignment="0" applyProtection="0"/>
    <xf numFmtId="168" fontId="59" fillId="0" borderId="47" applyNumberFormat="0" applyFill="0" applyAlignment="0" applyProtection="0"/>
    <xf numFmtId="168" fontId="59" fillId="0" borderId="47" applyNumberFormat="0" applyFill="0" applyAlignment="0" applyProtection="0"/>
    <xf numFmtId="169" fontId="59" fillId="0" borderId="47" applyNumberFormat="0" applyFill="0" applyAlignment="0" applyProtection="0"/>
    <xf numFmtId="168" fontId="59" fillId="0" borderId="47" applyNumberFormat="0" applyFill="0" applyAlignment="0" applyProtection="0"/>
    <xf numFmtId="168" fontId="59" fillId="0" borderId="47" applyNumberFormat="0" applyFill="0" applyAlignment="0" applyProtection="0"/>
    <xf numFmtId="169" fontId="59" fillId="0" borderId="47" applyNumberFormat="0" applyFill="0" applyAlignment="0" applyProtection="0"/>
    <xf numFmtId="168" fontId="59" fillId="0" borderId="47" applyNumberFormat="0" applyFill="0" applyAlignment="0" applyProtection="0"/>
    <xf numFmtId="0" fontId="59" fillId="0" borderId="47" applyNumberFormat="0" applyFill="0" applyAlignment="0" applyProtection="0"/>
    <xf numFmtId="0" fontId="60" fillId="0" borderId="48" applyNumberFormat="0" applyFill="0" applyAlignment="0" applyProtection="0"/>
    <xf numFmtId="169" fontId="60" fillId="0" borderId="48" applyNumberFormat="0" applyFill="0" applyAlignment="0" applyProtection="0"/>
    <xf numFmtId="0" fontId="60" fillId="0" borderId="48" applyNumberFormat="0" applyFill="0" applyAlignment="0" applyProtection="0"/>
    <xf numFmtId="168" fontId="60" fillId="0" borderId="48" applyNumberFormat="0" applyFill="0" applyAlignment="0" applyProtection="0"/>
    <xf numFmtId="0" fontId="60" fillId="0" borderId="48" applyNumberFormat="0" applyFill="0" applyAlignment="0" applyProtection="0"/>
    <xf numFmtId="168"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168" fontId="60" fillId="0" borderId="48" applyNumberFormat="0" applyFill="0" applyAlignment="0" applyProtection="0"/>
    <xf numFmtId="169" fontId="60" fillId="0" borderId="48" applyNumberFormat="0" applyFill="0" applyAlignment="0" applyProtection="0"/>
    <xf numFmtId="168" fontId="60" fillId="0" borderId="48" applyNumberFormat="0" applyFill="0" applyAlignment="0" applyProtection="0"/>
    <xf numFmtId="168" fontId="60" fillId="0" borderId="48" applyNumberFormat="0" applyFill="0" applyAlignment="0" applyProtection="0"/>
    <xf numFmtId="169" fontId="60" fillId="0" borderId="48" applyNumberFormat="0" applyFill="0" applyAlignment="0" applyProtection="0"/>
    <xf numFmtId="168" fontId="60" fillId="0" borderId="48" applyNumberFormat="0" applyFill="0" applyAlignment="0" applyProtection="0"/>
    <xf numFmtId="168" fontId="60" fillId="0" borderId="48" applyNumberFormat="0" applyFill="0" applyAlignment="0" applyProtection="0"/>
    <xf numFmtId="169" fontId="60" fillId="0" borderId="48" applyNumberFormat="0" applyFill="0" applyAlignment="0" applyProtection="0"/>
    <xf numFmtId="168" fontId="60" fillId="0" borderId="48" applyNumberFormat="0" applyFill="0" applyAlignment="0" applyProtection="0"/>
    <xf numFmtId="168" fontId="60" fillId="0" borderId="48" applyNumberFormat="0" applyFill="0" applyAlignment="0" applyProtection="0"/>
    <xf numFmtId="169" fontId="60" fillId="0" borderId="48" applyNumberFormat="0" applyFill="0" applyAlignment="0" applyProtection="0"/>
    <xf numFmtId="168" fontId="60" fillId="0" borderId="48" applyNumberFormat="0" applyFill="0" applyAlignment="0" applyProtection="0"/>
    <xf numFmtId="0" fontId="60" fillId="0" borderId="48" applyNumberFormat="0" applyFill="0" applyAlignment="0" applyProtection="0"/>
    <xf numFmtId="0" fontId="60" fillId="0" borderId="0" applyNumberFormat="0" applyFill="0" applyBorder="0" applyAlignment="0" applyProtection="0"/>
    <xf numFmtId="169" fontId="60" fillId="0" borderId="0" applyNumberFormat="0" applyFill="0" applyBorder="0" applyAlignment="0" applyProtection="0"/>
    <xf numFmtId="0" fontId="60" fillId="0" borderId="0" applyNumberFormat="0" applyFill="0" applyBorder="0" applyAlignment="0" applyProtection="0"/>
    <xf numFmtId="168" fontId="60" fillId="0" borderId="0" applyNumberFormat="0" applyFill="0" applyBorder="0" applyAlignment="0" applyProtection="0"/>
    <xf numFmtId="168" fontId="60" fillId="0" borderId="0" applyNumberFormat="0" applyFill="0" applyBorder="0" applyAlignment="0" applyProtection="0"/>
    <xf numFmtId="168" fontId="60" fillId="0" borderId="0" applyNumberFormat="0" applyFill="0" applyBorder="0" applyAlignment="0" applyProtection="0"/>
    <xf numFmtId="169" fontId="60" fillId="0" borderId="0" applyNumberFormat="0" applyFill="0" applyBorder="0" applyAlignment="0" applyProtection="0"/>
    <xf numFmtId="168" fontId="60" fillId="0" borderId="0" applyNumberFormat="0" applyFill="0" applyBorder="0" applyAlignment="0" applyProtection="0"/>
    <xf numFmtId="168" fontId="60" fillId="0" borderId="0" applyNumberFormat="0" applyFill="0" applyBorder="0" applyAlignment="0" applyProtection="0"/>
    <xf numFmtId="169" fontId="60" fillId="0" borderId="0" applyNumberFormat="0" applyFill="0" applyBorder="0" applyAlignment="0" applyProtection="0"/>
    <xf numFmtId="168" fontId="60" fillId="0" borderId="0" applyNumberFormat="0" applyFill="0" applyBorder="0" applyAlignment="0" applyProtection="0"/>
    <xf numFmtId="168" fontId="60" fillId="0" borderId="0" applyNumberFormat="0" applyFill="0" applyBorder="0" applyAlignment="0" applyProtection="0"/>
    <xf numFmtId="169" fontId="60" fillId="0" borderId="0" applyNumberFormat="0" applyFill="0" applyBorder="0" applyAlignment="0" applyProtection="0"/>
    <xf numFmtId="168" fontId="60" fillId="0" borderId="0" applyNumberFormat="0" applyFill="0" applyBorder="0" applyAlignment="0" applyProtection="0"/>
    <xf numFmtId="168" fontId="60" fillId="0" borderId="0" applyNumberFormat="0" applyFill="0" applyBorder="0" applyAlignment="0" applyProtection="0"/>
    <xf numFmtId="169" fontId="60" fillId="0" borderId="0" applyNumberFormat="0" applyFill="0" applyBorder="0" applyAlignment="0" applyProtection="0"/>
    <xf numFmtId="168" fontId="60" fillId="0" borderId="0" applyNumberFormat="0" applyFill="0" applyBorder="0" applyAlignment="0" applyProtection="0"/>
    <xf numFmtId="0" fontId="60" fillId="0" borderId="0" applyNumberFormat="0" applyFill="0" applyBorder="0" applyAlignment="0" applyProtection="0"/>
    <xf numFmtId="37" fontId="61" fillId="0" borderId="0"/>
    <xf numFmtId="168" fontId="62" fillId="0" borderId="0"/>
    <xf numFmtId="0" fontId="62" fillId="0" borderId="0"/>
    <xf numFmtId="168" fontId="62" fillId="0" borderId="0"/>
    <xf numFmtId="168" fontId="57" fillId="0" borderId="0"/>
    <xf numFmtId="0" fontId="57" fillId="0" borderId="0"/>
    <xf numFmtId="168" fontId="57" fillId="0" borderId="0"/>
    <xf numFmtId="168" fontId="63" fillId="0" borderId="0"/>
    <xf numFmtId="0" fontId="63" fillId="0" borderId="0"/>
    <xf numFmtId="168" fontId="63" fillId="0" borderId="0"/>
    <xf numFmtId="168" fontId="64" fillId="0" borderId="0"/>
    <xf numFmtId="0" fontId="64" fillId="0" borderId="0"/>
    <xf numFmtId="168" fontId="64" fillId="0" borderId="0"/>
    <xf numFmtId="168" fontId="65" fillId="0" borderId="0"/>
    <xf numFmtId="0" fontId="65" fillId="0" borderId="0"/>
    <xf numFmtId="168" fontId="65" fillId="0" borderId="0"/>
    <xf numFmtId="168" fontId="66" fillId="0" borderId="0"/>
    <xf numFmtId="0" fontId="66" fillId="0" borderId="0"/>
    <xf numFmtId="168" fontId="66" fillId="0" borderId="0"/>
    <xf numFmtId="0" fontId="65"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67" fillId="0" borderId="0" applyNumberFormat="0" applyFill="0" applyBorder="0" applyAlignment="0" applyProtection="0">
      <alignment vertical="top"/>
      <protection locked="0"/>
    </xf>
    <xf numFmtId="169" fontId="67" fillId="0" borderId="0" applyNumberFormat="0" applyFill="0" applyBorder="0" applyAlignment="0" applyProtection="0">
      <alignment vertical="top"/>
      <protection locked="0"/>
    </xf>
    <xf numFmtId="168" fontId="67" fillId="0" borderId="0" applyNumberFormat="0" applyFill="0" applyBorder="0" applyAlignment="0" applyProtection="0">
      <alignment vertical="top"/>
      <protection locked="0"/>
    </xf>
    <xf numFmtId="168" fontId="68" fillId="0" borderId="0"/>
    <xf numFmtId="0" fontId="69" fillId="43" borderId="43" applyNumberFormat="0" applyAlignment="0" applyProtection="0"/>
    <xf numFmtId="0" fontId="70" fillId="8" borderId="36"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168" fontId="71"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168" fontId="71"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169" fontId="71"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70" fillId="8" borderId="36"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70" fillId="8" borderId="36"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70" fillId="8" borderId="36"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70" fillId="8" borderId="36"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70" fillId="8" borderId="36"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70" fillId="8" borderId="36"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70" fillId="8" borderId="36"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168" fontId="71" fillId="43" borderId="43" applyNumberFormat="0" applyAlignment="0" applyProtection="0"/>
    <xf numFmtId="169" fontId="71" fillId="43" borderId="43" applyNumberFormat="0" applyAlignment="0" applyProtection="0"/>
    <xf numFmtId="168" fontId="71" fillId="43" borderId="43" applyNumberFormat="0" applyAlignment="0" applyProtection="0"/>
    <xf numFmtId="168" fontId="71" fillId="43" borderId="43" applyNumberFormat="0" applyAlignment="0" applyProtection="0"/>
    <xf numFmtId="169" fontId="71" fillId="43" borderId="43" applyNumberFormat="0" applyAlignment="0" applyProtection="0"/>
    <xf numFmtId="168" fontId="71" fillId="43" borderId="43" applyNumberFormat="0" applyAlignment="0" applyProtection="0"/>
    <xf numFmtId="168" fontId="71" fillId="43" borderId="43" applyNumberFormat="0" applyAlignment="0" applyProtection="0"/>
    <xf numFmtId="169" fontId="71" fillId="43" borderId="43" applyNumberFormat="0" applyAlignment="0" applyProtection="0"/>
    <xf numFmtId="168" fontId="71" fillId="43" borderId="43" applyNumberFormat="0" applyAlignment="0" applyProtection="0"/>
    <xf numFmtId="168" fontId="71" fillId="43" borderId="43" applyNumberFormat="0" applyAlignment="0" applyProtection="0"/>
    <xf numFmtId="169" fontId="71" fillId="43" borderId="43" applyNumberFormat="0" applyAlignment="0" applyProtection="0"/>
    <xf numFmtId="168" fontId="71" fillId="43" borderId="43" applyNumberFormat="0" applyAlignment="0" applyProtection="0"/>
    <xf numFmtId="0" fontId="69" fillId="43" borderId="43" applyNumberFormat="0" applyAlignment="0" applyProtection="0"/>
    <xf numFmtId="3" fontId="2" fillId="72" borderId="3" applyFont="0">
      <alignment horizontal="right" vertical="center"/>
      <protection locked="0"/>
    </xf>
    <xf numFmtId="171" fontId="40" fillId="0" borderId="0" applyFill="0" applyBorder="0" applyAlignment="0"/>
    <xf numFmtId="172" fontId="40" fillId="0" borderId="0" applyFill="0" applyBorder="0" applyAlignment="0"/>
    <xf numFmtId="171" fontId="40" fillId="0" borderId="0" applyFill="0" applyBorder="0" applyAlignment="0"/>
    <xf numFmtId="176" fontId="40" fillId="0" borderId="0" applyFill="0" applyBorder="0" applyAlignment="0"/>
    <xf numFmtId="172" fontId="40" fillId="0" borderId="0" applyFill="0" applyBorder="0" applyAlignment="0"/>
    <xf numFmtId="0" fontId="72" fillId="0" borderId="49" applyNumberFormat="0" applyFill="0" applyAlignment="0" applyProtection="0"/>
    <xf numFmtId="0" fontId="73" fillId="0" borderId="38" applyNumberFormat="0" applyFill="0" applyAlignment="0" applyProtection="0"/>
    <xf numFmtId="168" fontId="74" fillId="0" borderId="49" applyNumberFormat="0" applyFill="0" applyAlignment="0" applyProtection="0"/>
    <xf numFmtId="168" fontId="74" fillId="0" borderId="49" applyNumberFormat="0" applyFill="0" applyAlignment="0" applyProtection="0"/>
    <xf numFmtId="169" fontId="74" fillId="0" borderId="49" applyNumberFormat="0" applyFill="0" applyAlignment="0" applyProtection="0"/>
    <xf numFmtId="0" fontId="72" fillId="0" borderId="49"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168" fontId="74" fillId="0" borderId="49" applyNumberFormat="0" applyFill="0" applyAlignment="0" applyProtection="0"/>
    <xf numFmtId="169" fontId="74" fillId="0" borderId="49" applyNumberFormat="0" applyFill="0" applyAlignment="0" applyProtection="0"/>
    <xf numFmtId="168" fontId="74" fillId="0" borderId="49" applyNumberFormat="0" applyFill="0" applyAlignment="0" applyProtection="0"/>
    <xf numFmtId="168" fontId="74" fillId="0" borderId="49" applyNumberFormat="0" applyFill="0" applyAlignment="0" applyProtection="0"/>
    <xf numFmtId="169" fontId="74" fillId="0" borderId="49" applyNumberFormat="0" applyFill="0" applyAlignment="0" applyProtection="0"/>
    <xf numFmtId="168" fontId="74" fillId="0" borderId="49" applyNumberFormat="0" applyFill="0" applyAlignment="0" applyProtection="0"/>
    <xf numFmtId="168" fontId="74" fillId="0" borderId="49" applyNumberFormat="0" applyFill="0" applyAlignment="0" applyProtection="0"/>
    <xf numFmtId="169" fontId="74" fillId="0" borderId="49" applyNumberFormat="0" applyFill="0" applyAlignment="0" applyProtection="0"/>
    <xf numFmtId="168" fontId="74" fillId="0" borderId="49" applyNumberFormat="0" applyFill="0" applyAlignment="0" applyProtection="0"/>
    <xf numFmtId="168" fontId="74" fillId="0" borderId="49" applyNumberFormat="0" applyFill="0" applyAlignment="0" applyProtection="0"/>
    <xf numFmtId="169" fontId="74" fillId="0" borderId="49" applyNumberFormat="0" applyFill="0" applyAlignment="0" applyProtection="0"/>
    <xf numFmtId="168" fontId="74" fillId="0" borderId="49" applyNumberFormat="0" applyFill="0" applyAlignment="0" applyProtection="0"/>
    <xf numFmtId="0" fontId="72" fillId="0" borderId="49"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75" fillId="73" borderId="0" applyNumberFormat="0" applyBorder="0" applyAlignment="0" applyProtection="0"/>
    <xf numFmtId="0" fontId="76" fillId="7" borderId="0" applyNumberFormat="0" applyBorder="0" applyAlignment="0" applyProtection="0"/>
    <xf numFmtId="168" fontId="77" fillId="73" borderId="0" applyNumberFormat="0" applyBorder="0" applyAlignment="0" applyProtection="0"/>
    <xf numFmtId="168" fontId="77" fillId="73" borderId="0" applyNumberFormat="0" applyBorder="0" applyAlignment="0" applyProtection="0"/>
    <xf numFmtId="169" fontId="77" fillId="73" borderId="0" applyNumberFormat="0" applyBorder="0" applyAlignment="0" applyProtection="0"/>
    <xf numFmtId="0" fontId="75" fillId="73" borderId="0" applyNumberFormat="0" applyBorder="0" applyAlignment="0" applyProtection="0"/>
    <xf numFmtId="0" fontId="76" fillId="7" borderId="0" applyNumberFormat="0" applyBorder="0" applyAlignment="0" applyProtection="0"/>
    <xf numFmtId="0" fontId="76" fillId="7" borderId="0" applyNumberFormat="0" applyBorder="0" applyAlignment="0" applyProtection="0"/>
    <xf numFmtId="0" fontId="76" fillId="7" borderId="0" applyNumberFormat="0" applyBorder="0" applyAlignment="0" applyProtection="0"/>
    <xf numFmtId="0" fontId="76" fillId="7" borderId="0" applyNumberFormat="0" applyBorder="0" applyAlignment="0" applyProtection="0"/>
    <xf numFmtId="0" fontId="76" fillId="7" borderId="0" applyNumberFormat="0" applyBorder="0" applyAlignment="0" applyProtection="0"/>
    <xf numFmtId="0" fontId="76" fillId="7" borderId="0" applyNumberFormat="0" applyBorder="0" applyAlignment="0" applyProtection="0"/>
    <xf numFmtId="0" fontId="76" fillId="7" borderId="0" applyNumberFormat="0" applyBorder="0" applyAlignment="0" applyProtection="0"/>
    <xf numFmtId="168" fontId="77" fillId="73" borderId="0" applyNumberFormat="0" applyBorder="0" applyAlignment="0" applyProtection="0"/>
    <xf numFmtId="169" fontId="77" fillId="73" borderId="0" applyNumberFormat="0" applyBorder="0" applyAlignment="0" applyProtection="0"/>
    <xf numFmtId="168" fontId="77" fillId="73" borderId="0" applyNumberFormat="0" applyBorder="0" applyAlignment="0" applyProtection="0"/>
    <xf numFmtId="168" fontId="77" fillId="73" borderId="0" applyNumberFormat="0" applyBorder="0" applyAlignment="0" applyProtection="0"/>
    <xf numFmtId="169" fontId="77" fillId="73" borderId="0" applyNumberFormat="0" applyBorder="0" applyAlignment="0" applyProtection="0"/>
    <xf numFmtId="168" fontId="77" fillId="73" borderId="0" applyNumberFormat="0" applyBorder="0" applyAlignment="0" applyProtection="0"/>
    <xf numFmtId="168" fontId="77" fillId="73" borderId="0" applyNumberFormat="0" applyBorder="0" applyAlignment="0" applyProtection="0"/>
    <xf numFmtId="169" fontId="77" fillId="73" borderId="0" applyNumberFormat="0" applyBorder="0" applyAlignment="0" applyProtection="0"/>
    <xf numFmtId="168" fontId="77" fillId="73" borderId="0" applyNumberFormat="0" applyBorder="0" applyAlignment="0" applyProtection="0"/>
    <xf numFmtId="168" fontId="77" fillId="73" borderId="0" applyNumberFormat="0" applyBorder="0" applyAlignment="0" applyProtection="0"/>
    <xf numFmtId="169" fontId="77" fillId="73" borderId="0" applyNumberFormat="0" applyBorder="0" applyAlignment="0" applyProtection="0"/>
    <xf numFmtId="168" fontId="77" fillId="73" borderId="0" applyNumberFormat="0" applyBorder="0" applyAlignment="0" applyProtection="0"/>
    <xf numFmtId="0" fontId="75" fillId="73" borderId="0" applyNumberFormat="0" applyBorder="0" applyAlignment="0" applyProtection="0"/>
    <xf numFmtId="1" fontId="78" fillId="0" borderId="0" applyProtection="0"/>
    <xf numFmtId="168" fontId="29" fillId="0" borderId="50"/>
    <xf numFmtId="169" fontId="29" fillId="0" borderId="50"/>
    <xf numFmtId="168" fontId="29" fillId="0" borderId="5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79" fillId="0" borderId="0"/>
    <xf numFmtId="181" fontId="2" fillId="0" borderId="0"/>
    <xf numFmtId="179" fontId="31" fillId="0" borderId="0"/>
    <xf numFmtId="0" fontId="7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80" fillId="0" borderId="0"/>
    <xf numFmtId="0" fontId="80" fillId="0" borderId="0"/>
    <xf numFmtId="0" fontId="79" fillId="0" borderId="0"/>
    <xf numFmtId="179" fontId="31" fillId="0" borderId="0"/>
    <xf numFmtId="179" fontId="2" fillId="0" borderId="0"/>
    <xf numFmtId="179" fontId="2" fillId="0" borderId="0"/>
    <xf numFmtId="0" fontId="2" fillId="0" borderId="0"/>
    <xf numFmtId="0" fontId="2" fillId="0" borderId="0"/>
    <xf numFmtId="179"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2" fillId="0" borderId="0"/>
    <xf numFmtId="0" fontId="31" fillId="0" borderId="0"/>
    <xf numFmtId="0" fontId="2" fillId="0" borderId="0"/>
    <xf numFmtId="0" fontId="31" fillId="0" borderId="0"/>
    <xf numFmtId="0" fontId="2" fillId="0" borderId="0"/>
    <xf numFmtId="0" fontId="31" fillId="0" borderId="0"/>
    <xf numFmtId="0" fontId="2" fillId="0" borderId="0"/>
    <xf numFmtId="0" fontId="31" fillId="0" borderId="0"/>
    <xf numFmtId="0" fontId="2" fillId="0" borderId="0"/>
    <xf numFmtId="0" fontId="3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31"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1"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30"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31" fillId="0" borderId="0"/>
    <xf numFmtId="0" fontId="31" fillId="0" borderId="0"/>
    <xf numFmtId="0" fontId="31" fillId="0" borderId="0"/>
    <xf numFmtId="0" fontId="31" fillId="0" borderId="0"/>
    <xf numFmtId="0" fontId="31" fillId="0" borderId="0"/>
    <xf numFmtId="0" fontId="31" fillId="0" borderId="0"/>
    <xf numFmtId="0" fontId="31" fillId="0" borderId="0"/>
    <xf numFmtId="179" fontId="31"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31" fillId="0" borderId="0"/>
    <xf numFmtId="0" fontId="31" fillId="0" borderId="0"/>
    <xf numFmtId="168" fontId="31" fillId="0" borderId="0"/>
    <xf numFmtId="0" fontId="3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179" fontId="31"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1" fillId="0" borderId="0"/>
    <xf numFmtId="168" fontId="31" fillId="0" borderId="0"/>
    <xf numFmtId="0" fontId="31" fillId="0" borderId="0"/>
    <xf numFmtId="0" fontId="31" fillId="0" borderId="0"/>
    <xf numFmtId="0" fontId="2" fillId="0" borderId="0"/>
    <xf numFmtId="179" fontId="31" fillId="0" borderId="0"/>
    <xf numFmtId="0" fontId="31" fillId="0" borderId="0"/>
    <xf numFmtId="0" fontId="31" fillId="0" borderId="0"/>
    <xf numFmtId="0" fontId="31" fillId="0" borderId="0"/>
    <xf numFmtId="0" fontId="31" fillId="0" borderId="0"/>
    <xf numFmtId="0" fontId="31" fillId="0" borderId="0"/>
    <xf numFmtId="0" fontId="31" fillId="0" borderId="0"/>
    <xf numFmtId="179" fontId="31"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30" fillId="0" borderId="0"/>
    <xf numFmtId="179" fontId="31" fillId="0" borderId="0"/>
    <xf numFmtId="179" fontId="31"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3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1" fillId="0" borderId="0"/>
    <xf numFmtId="179" fontId="31" fillId="0" borderId="0"/>
    <xf numFmtId="179" fontId="31" fillId="0" borderId="0"/>
    <xf numFmtId="179" fontId="31" fillId="0" borderId="0"/>
    <xf numFmtId="179"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1" fillId="0" borderId="0"/>
    <xf numFmtId="179" fontId="2"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3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31" fillId="0" borderId="0"/>
    <xf numFmtId="0" fontId="2" fillId="0" borderId="0"/>
    <xf numFmtId="0" fontId="30" fillId="0" borderId="0"/>
    <xf numFmtId="168" fontId="28" fillId="0" borderId="0"/>
    <xf numFmtId="0" fontId="2" fillId="0" borderId="0"/>
    <xf numFmtId="0" fontId="1" fillId="0" borderId="0"/>
    <xf numFmtId="0" fontId="1" fillId="0" borderId="0"/>
    <xf numFmtId="179"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179" fontId="31"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179" fontId="2" fillId="0" borderId="0"/>
    <xf numFmtId="0" fontId="31" fillId="0" borderId="0"/>
    <xf numFmtId="0" fontId="31" fillId="0" borderId="0"/>
    <xf numFmtId="168" fontId="28" fillId="0" borderId="0"/>
    <xf numFmtId="0" fontId="68" fillId="0" borderId="0"/>
    <xf numFmtId="0" fontId="2" fillId="0" borderId="0"/>
    <xf numFmtId="168" fontId="28" fillId="0" borderId="0"/>
    <xf numFmtId="0" fontId="1" fillId="0" borderId="0"/>
    <xf numFmtId="179" fontId="31" fillId="0" borderId="0"/>
    <xf numFmtId="0" fontId="31" fillId="0" borderId="0"/>
    <xf numFmtId="0" fontId="31" fillId="0" borderId="0"/>
    <xf numFmtId="0" fontId="31" fillId="0" borderId="0"/>
    <xf numFmtId="0" fontId="31" fillId="0" borderId="0"/>
    <xf numFmtId="0" fontId="31" fillId="0" borderId="0"/>
    <xf numFmtId="0" fontId="31" fillId="0" borderId="0"/>
    <xf numFmtId="179" fontId="31"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1" fillId="0" borderId="0"/>
    <xf numFmtId="168" fontId="28" fillId="0" borderId="0"/>
    <xf numFmtId="168" fontId="28" fillId="0" borderId="0"/>
    <xf numFmtId="0" fontId="1" fillId="0" borderId="0"/>
    <xf numFmtId="179" fontId="31" fillId="0" borderId="0"/>
    <xf numFmtId="179" fontId="31" fillId="0" borderId="0"/>
    <xf numFmtId="179" fontId="2" fillId="0" borderId="0"/>
    <xf numFmtId="0" fontId="2" fillId="0" borderId="0"/>
    <xf numFmtId="179" fontId="2" fillId="0" borderId="0"/>
    <xf numFmtId="0" fontId="2" fillId="0" borderId="0"/>
    <xf numFmtId="179" fontId="2" fillId="0" borderId="0"/>
    <xf numFmtId="0" fontId="2" fillId="0" borderId="0"/>
    <xf numFmtId="0" fontId="6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31" fillId="0" borderId="0"/>
    <xf numFmtId="168" fontId="28" fillId="0" borderId="0"/>
    <xf numFmtId="168" fontId="28" fillId="0" borderId="0"/>
    <xf numFmtId="0" fontId="1" fillId="0" borderId="0"/>
    <xf numFmtId="179" fontId="31" fillId="0" borderId="0"/>
    <xf numFmtId="179" fontId="31" fillId="0" borderId="0"/>
    <xf numFmtId="0" fontId="6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1" fillId="0" borderId="0"/>
    <xf numFmtId="179" fontId="31" fillId="0" borderId="0"/>
    <xf numFmtId="0" fontId="7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9" fillId="0" borderId="0"/>
    <xf numFmtId="179" fontId="31" fillId="0" borderId="0"/>
    <xf numFmtId="0" fontId="7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9" fillId="0" borderId="0"/>
    <xf numFmtId="179" fontId="2" fillId="0" borderId="0"/>
    <xf numFmtId="179" fontId="31" fillId="0" borderId="0"/>
    <xf numFmtId="179" fontId="31" fillId="0" borderId="0"/>
    <xf numFmtId="179" fontId="31" fillId="0" borderId="0"/>
    <xf numFmtId="179" fontId="31" fillId="0" borderId="0"/>
    <xf numFmtId="179" fontId="31" fillId="0" borderId="0"/>
    <xf numFmtId="179" fontId="31" fillId="0" borderId="0"/>
    <xf numFmtId="179" fontId="31" fillId="0" borderId="0"/>
    <xf numFmtId="179" fontId="3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79"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9"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9"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179" fontId="29" fillId="0" borderId="0"/>
    <xf numFmtId="0" fontId="8"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179" fontId="8" fillId="0" borderId="0"/>
    <xf numFmtId="0" fontId="29" fillId="0" borderId="0"/>
    <xf numFmtId="179" fontId="29" fillId="0" borderId="0"/>
    <xf numFmtId="0" fontId="29" fillId="0" borderId="0"/>
    <xf numFmtId="0" fontId="2" fillId="0" borderId="0"/>
    <xf numFmtId="0" fontId="29"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9" fillId="0" borderId="0"/>
    <xf numFmtId="179" fontId="8" fillId="0" borderId="0"/>
    <xf numFmtId="179" fontId="29" fillId="0" borderId="0"/>
    <xf numFmtId="179" fontId="29" fillId="0" borderId="0"/>
    <xf numFmtId="179" fontId="29" fillId="0" borderId="0"/>
    <xf numFmtId="179" fontId="29" fillId="0" borderId="0"/>
    <xf numFmtId="179" fontId="29" fillId="0" borderId="0"/>
    <xf numFmtId="179" fontId="29" fillId="0" borderId="0"/>
    <xf numFmtId="179" fontId="29" fillId="0" borderId="0"/>
    <xf numFmtId="179" fontId="29"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9" fillId="0" borderId="0"/>
    <xf numFmtId="0" fontId="29" fillId="0" borderId="0"/>
    <xf numFmtId="168" fontId="29" fillId="0" borderId="0"/>
    <xf numFmtId="0" fontId="79" fillId="0" borderId="0"/>
    <xf numFmtId="168"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9" fillId="0" borderId="0"/>
    <xf numFmtId="0" fontId="8" fillId="0" borderId="0"/>
    <xf numFmtId="0" fontId="79" fillId="0" borderId="0"/>
    <xf numFmtId="168" fontId="8" fillId="0" borderId="0"/>
    <xf numFmtId="0" fontId="79" fillId="0" borderId="0"/>
    <xf numFmtId="168" fontId="8" fillId="0" borderId="0"/>
    <xf numFmtId="0" fontId="79"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179" fontId="8"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2"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79" fillId="0" borderId="0"/>
    <xf numFmtId="179" fontId="2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79" fillId="0" borderId="0"/>
    <xf numFmtId="0" fontId="79" fillId="0" borderId="0"/>
    <xf numFmtId="0" fontId="79" fillId="0" borderId="0"/>
    <xf numFmtId="0" fontId="79"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179" fontId="29"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179" fontId="29" fillId="0" borderId="0"/>
    <xf numFmtId="179" fontId="29"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2"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47" fillId="0" borderId="0"/>
    <xf numFmtId="0" fontId="2" fillId="0" borderId="0"/>
    <xf numFmtId="0" fontId="79" fillId="0" borderId="0"/>
    <xf numFmtId="168" fontId="47"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9" fillId="0" borderId="0"/>
    <xf numFmtId="0" fontId="2" fillId="0" borderId="0"/>
    <xf numFmtId="0" fontId="7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179" fontId="2" fillId="0" borderId="0"/>
    <xf numFmtId="0" fontId="79"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2" fillId="0" borderId="0"/>
    <xf numFmtId="169" fontId="2"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168" fontId="2" fillId="0" borderId="0"/>
    <xf numFmtId="0" fontId="79" fillId="0" borderId="0"/>
    <xf numFmtId="0" fontId="79" fillId="0" borderId="0"/>
    <xf numFmtId="0" fontId="79" fillId="0" borderId="0"/>
    <xf numFmtId="0" fontId="79"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2" fillId="0" borderId="0"/>
    <xf numFmtId="168" fontId="2" fillId="0" borderId="0"/>
    <xf numFmtId="0" fontId="79"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168" fontId="2" fillId="0" borderId="0"/>
    <xf numFmtId="0" fontId="79" fillId="0" borderId="0"/>
    <xf numFmtId="0" fontId="79" fillId="0" borderId="0"/>
    <xf numFmtId="0" fontId="79" fillId="0" borderId="0"/>
    <xf numFmtId="0" fontId="79"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3" fillId="0" borderId="0"/>
    <xf numFmtId="0" fontId="30" fillId="74" borderId="51" applyNumberFormat="0" applyFont="0" applyAlignment="0" applyProtection="0"/>
    <xf numFmtId="0" fontId="31" fillId="11" borderId="40"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1" fillId="11" borderId="40"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1" fillId="11" borderId="40"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168" fontId="2" fillId="0" borderId="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2" fillId="74" borderId="51" applyNumberFormat="0" applyFont="0" applyAlignment="0" applyProtection="0"/>
    <xf numFmtId="0" fontId="30" fillId="74" borderId="51" applyNumberFormat="0" applyFont="0" applyAlignment="0" applyProtection="0"/>
    <xf numFmtId="168" fontId="2" fillId="0" borderId="0"/>
    <xf numFmtId="0" fontId="30" fillId="74" borderId="51" applyNumberFormat="0" applyFont="0" applyAlignment="0" applyProtection="0"/>
    <xf numFmtId="0" fontId="30"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30" fillId="74" borderId="51" applyNumberFormat="0" applyFont="0" applyAlignment="0" applyProtection="0"/>
    <xf numFmtId="0" fontId="2"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169" fontId="2" fillId="0" borderId="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2" fillId="74" borderId="51" applyNumberFormat="0" applyFont="0" applyAlignment="0" applyProtection="0"/>
    <xf numFmtId="0" fontId="2" fillId="0" borderId="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1" fillId="11" borderId="40" applyNumberFormat="0" applyFont="0" applyAlignment="0" applyProtection="0"/>
    <xf numFmtId="0" fontId="31" fillId="11" borderId="40" applyNumberFormat="0" applyFont="0" applyAlignment="0" applyProtection="0"/>
    <xf numFmtId="0" fontId="30" fillId="74" borderId="51" applyNumberFormat="0" applyFont="0" applyAlignment="0" applyProtection="0"/>
    <xf numFmtId="0" fontId="31" fillId="11" borderId="40" applyNumberFormat="0" applyFont="0" applyAlignment="0" applyProtection="0"/>
    <xf numFmtId="0" fontId="30" fillId="74" borderId="51" applyNumberFormat="0" applyFont="0" applyAlignment="0" applyProtection="0"/>
    <xf numFmtId="0" fontId="31" fillId="11" borderId="40" applyNumberFormat="0" applyFont="0" applyAlignment="0" applyProtection="0"/>
    <xf numFmtId="0" fontId="30" fillId="74" borderId="51" applyNumberFormat="0" applyFont="0" applyAlignment="0" applyProtection="0"/>
    <xf numFmtId="0" fontId="31" fillId="11" borderId="40" applyNumberFormat="0" applyFont="0" applyAlignment="0" applyProtection="0"/>
    <xf numFmtId="0" fontId="31" fillId="11" borderId="40" applyNumberFormat="0" applyFont="0" applyAlignment="0" applyProtection="0"/>
    <xf numFmtId="0" fontId="30" fillId="74" borderId="51" applyNumberFormat="0" applyFont="0" applyAlignment="0" applyProtection="0"/>
    <xf numFmtId="0" fontId="31" fillId="11" borderId="40" applyNumberFormat="0" applyFont="0" applyAlignment="0" applyProtection="0"/>
    <xf numFmtId="0" fontId="31" fillId="11" borderId="40" applyNumberFormat="0" applyFont="0" applyAlignment="0" applyProtection="0"/>
    <xf numFmtId="0" fontId="30" fillId="74" borderId="51" applyNumberFormat="0" applyFont="0" applyAlignment="0" applyProtection="0"/>
    <xf numFmtId="0" fontId="31" fillId="11" borderId="40" applyNumberFormat="0" applyFont="0" applyAlignment="0" applyProtection="0"/>
    <xf numFmtId="0" fontId="30" fillId="74" borderId="51" applyNumberFormat="0" applyFont="0" applyAlignment="0" applyProtection="0"/>
    <xf numFmtId="0" fontId="31" fillId="11" borderId="40" applyNumberFormat="0" applyFont="0" applyAlignment="0" applyProtection="0"/>
    <xf numFmtId="0" fontId="30" fillId="74" borderId="51" applyNumberFormat="0" applyFont="0" applyAlignment="0" applyProtection="0"/>
    <xf numFmtId="0" fontId="31" fillId="11" borderId="40" applyNumberFormat="0" applyFont="0" applyAlignment="0" applyProtection="0"/>
    <xf numFmtId="0" fontId="31" fillId="11" borderId="40" applyNumberFormat="0" applyFont="0" applyAlignment="0" applyProtection="0"/>
    <xf numFmtId="0" fontId="30" fillId="74" borderId="51" applyNumberFormat="0" applyFont="0" applyAlignment="0" applyProtection="0"/>
    <xf numFmtId="0" fontId="31" fillId="11" borderId="40" applyNumberFormat="0" applyFont="0" applyAlignment="0" applyProtection="0"/>
    <xf numFmtId="0" fontId="31" fillId="11" borderId="40" applyNumberFormat="0" applyFont="0" applyAlignment="0" applyProtection="0"/>
    <xf numFmtId="0" fontId="30" fillId="74" borderId="51" applyNumberFormat="0" applyFont="0" applyAlignment="0" applyProtection="0"/>
    <xf numFmtId="0" fontId="31" fillId="11" borderId="40" applyNumberFormat="0" applyFont="0" applyAlignment="0" applyProtection="0"/>
    <xf numFmtId="0" fontId="30" fillId="74" borderId="51" applyNumberFormat="0" applyFont="0" applyAlignment="0" applyProtection="0"/>
    <xf numFmtId="0" fontId="31" fillId="11" borderId="40" applyNumberFormat="0" applyFont="0" applyAlignment="0" applyProtection="0"/>
    <xf numFmtId="0" fontId="30" fillId="74" borderId="51" applyNumberFormat="0" applyFont="0" applyAlignment="0" applyProtection="0"/>
    <xf numFmtId="0" fontId="31" fillId="11" borderId="40" applyNumberFormat="0" applyFont="0" applyAlignment="0" applyProtection="0"/>
    <xf numFmtId="0" fontId="31" fillId="11" borderId="40" applyNumberFormat="0" applyFont="0" applyAlignment="0" applyProtection="0"/>
    <xf numFmtId="0" fontId="30" fillId="74" borderId="51" applyNumberFormat="0" applyFont="0" applyAlignment="0" applyProtection="0"/>
    <xf numFmtId="0" fontId="31" fillId="11" borderId="40" applyNumberFormat="0" applyFont="0" applyAlignment="0" applyProtection="0"/>
    <xf numFmtId="0" fontId="31" fillId="11" borderId="40" applyNumberFormat="0" applyFont="0" applyAlignment="0" applyProtection="0"/>
    <xf numFmtId="0" fontId="30" fillId="74" borderId="51" applyNumberFormat="0" applyFont="0" applyAlignment="0" applyProtection="0"/>
    <xf numFmtId="0" fontId="31" fillId="11" borderId="40" applyNumberFormat="0" applyFont="0" applyAlignment="0" applyProtection="0"/>
    <xf numFmtId="0" fontId="30" fillId="74" borderId="51" applyNumberFormat="0" applyFont="0" applyAlignment="0" applyProtection="0"/>
    <xf numFmtId="0" fontId="31" fillId="11" borderId="40" applyNumberFormat="0" applyFont="0" applyAlignment="0" applyProtection="0"/>
    <xf numFmtId="0" fontId="30" fillId="74" borderId="51" applyNumberFormat="0" applyFont="0" applyAlignment="0" applyProtection="0"/>
    <xf numFmtId="0" fontId="31" fillId="11" borderId="40" applyNumberFormat="0" applyFont="0" applyAlignment="0" applyProtection="0"/>
    <xf numFmtId="0" fontId="31" fillId="11" borderId="40" applyNumberFormat="0" applyFont="0" applyAlignment="0" applyProtection="0"/>
    <xf numFmtId="0" fontId="30" fillId="74" borderId="51" applyNumberFormat="0" applyFont="0" applyAlignment="0" applyProtection="0"/>
    <xf numFmtId="0" fontId="31" fillId="11" borderId="40"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1" fillId="11" borderId="40"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69"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168" fontId="2" fillId="0" borderId="0"/>
    <xf numFmtId="168" fontId="2" fillId="0" borderId="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84"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85" fillId="0" borderId="0"/>
    <xf numFmtId="0" fontId="85" fillId="0" borderId="0"/>
    <xf numFmtId="168" fontId="85" fillId="0" borderId="0"/>
    <xf numFmtId="0" fontId="86" fillId="64" borderId="52" applyNumberFormat="0" applyAlignment="0" applyProtection="0"/>
    <xf numFmtId="0" fontId="87" fillId="9" borderId="37"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168" fontId="88"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168" fontId="88"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169" fontId="88"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7" fillId="9" borderId="37"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7" fillId="9" borderId="37"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7" fillId="9" borderId="37"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7" fillId="9" borderId="37"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7" fillId="9" borderId="37"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7" fillId="9" borderId="37"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7" fillId="9" borderId="37"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168" fontId="88" fillId="64" borderId="52" applyNumberFormat="0" applyAlignment="0" applyProtection="0"/>
    <xf numFmtId="169" fontId="88" fillId="64" borderId="52" applyNumberFormat="0" applyAlignment="0" applyProtection="0"/>
    <xf numFmtId="168" fontId="88" fillId="64" borderId="52" applyNumberFormat="0" applyAlignment="0" applyProtection="0"/>
    <xf numFmtId="168" fontId="88" fillId="64" borderId="52" applyNumberFormat="0" applyAlignment="0" applyProtection="0"/>
    <xf numFmtId="169" fontId="88" fillId="64" borderId="52" applyNumberFormat="0" applyAlignment="0" applyProtection="0"/>
    <xf numFmtId="168" fontId="88" fillId="64" borderId="52" applyNumberFormat="0" applyAlignment="0" applyProtection="0"/>
    <xf numFmtId="168" fontId="88" fillId="64" borderId="52" applyNumberFormat="0" applyAlignment="0" applyProtection="0"/>
    <xf numFmtId="169" fontId="88" fillId="64" borderId="52" applyNumberFormat="0" applyAlignment="0" applyProtection="0"/>
    <xf numFmtId="168" fontId="88" fillId="64" borderId="52" applyNumberFormat="0" applyAlignment="0" applyProtection="0"/>
    <xf numFmtId="168" fontId="88" fillId="64" borderId="52" applyNumberFormat="0" applyAlignment="0" applyProtection="0"/>
    <xf numFmtId="169" fontId="88" fillId="64" borderId="52" applyNumberFormat="0" applyAlignment="0" applyProtection="0"/>
    <xf numFmtId="168" fontId="88" fillId="64" borderId="52" applyNumberFormat="0" applyAlignment="0" applyProtection="0"/>
    <xf numFmtId="0" fontId="86" fillId="64" borderId="52" applyNumberFormat="0" applyAlignment="0" applyProtection="0"/>
    <xf numFmtId="0" fontId="28" fillId="0" borderId="0"/>
    <xf numFmtId="175" fontId="40" fillId="0" borderId="0" applyFont="0" applyFill="0" applyBorder="0" applyAlignment="0" applyProtection="0"/>
    <xf numFmtId="186" fontId="4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89"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40" fillId="0" borderId="0" applyFill="0" applyBorder="0" applyAlignment="0"/>
    <xf numFmtId="172" fontId="40" fillId="0" borderId="0" applyFill="0" applyBorder="0" applyAlignment="0"/>
    <xf numFmtId="171" fontId="40" fillId="0" borderId="0" applyFill="0" applyBorder="0" applyAlignment="0"/>
    <xf numFmtId="176" fontId="40" fillId="0" borderId="0" applyFill="0" applyBorder="0" applyAlignment="0"/>
    <xf numFmtId="172" fontId="40" fillId="0" borderId="0" applyFill="0" applyBorder="0" applyAlignment="0"/>
    <xf numFmtId="168" fontId="2" fillId="0" borderId="0"/>
    <xf numFmtId="0" fontId="2" fillId="0" borderId="0"/>
    <xf numFmtId="168" fontId="2" fillId="0" borderId="0"/>
    <xf numFmtId="187" fontId="68" fillId="0" borderId="3" applyNumberFormat="0">
      <alignment horizontal="center" vertical="top" wrapText="1"/>
    </xf>
    <xf numFmtId="0" fontId="90"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91" fillId="0" borderId="0"/>
    <xf numFmtId="0" fontId="28" fillId="0" borderId="0"/>
    <xf numFmtId="0" fontId="92" fillId="0" borderId="0"/>
    <xf numFmtId="0" fontId="92" fillId="0" borderId="0"/>
    <xf numFmtId="168" fontId="28" fillId="0" borderId="0"/>
    <xf numFmtId="168" fontId="28" fillId="0" borderId="0"/>
    <xf numFmtId="0" fontId="93" fillId="0" borderId="0"/>
    <xf numFmtId="0" fontId="94" fillId="0" borderId="0"/>
    <xf numFmtId="0" fontId="93" fillId="0" borderId="0"/>
    <xf numFmtId="0" fontId="93" fillId="0" borderId="0"/>
    <xf numFmtId="0" fontId="93" fillId="0" borderId="0"/>
    <xf numFmtId="0" fontId="93" fillId="0" borderId="0"/>
    <xf numFmtId="0" fontId="93" fillId="0" borderId="0"/>
    <xf numFmtId="49" fontId="49" fillId="0" borderId="0" applyFill="0" applyBorder="0" applyAlignment="0"/>
    <xf numFmtId="189" fontId="40" fillId="0" borderId="0" applyFill="0" applyBorder="0" applyAlignment="0"/>
    <xf numFmtId="190" fontId="40" fillId="0" borderId="0" applyFill="0" applyBorder="0" applyAlignment="0"/>
    <xf numFmtId="0" fontId="95" fillId="0" borderId="0">
      <alignment horizontal="center" vertical="top"/>
    </xf>
    <xf numFmtId="0" fontId="96" fillId="0" borderId="0" applyNumberFormat="0" applyFill="0" applyBorder="0" applyAlignment="0" applyProtection="0"/>
    <xf numFmtId="169" fontId="96" fillId="0" borderId="0" applyNumberFormat="0" applyFill="0" applyBorder="0" applyAlignment="0" applyProtection="0"/>
    <xf numFmtId="0"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0" fontId="96" fillId="0" borderId="0" applyNumberFormat="0" applyFill="0" applyBorder="0" applyAlignment="0" applyProtection="0"/>
    <xf numFmtId="0" fontId="50" fillId="0" borderId="53" applyNumberFormat="0" applyFill="0" applyAlignment="0" applyProtection="0"/>
    <xf numFmtId="0" fontId="6" fillId="0" borderId="41"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168" fontId="97"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168" fontId="97"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169" fontId="97"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6" fillId="0" borderId="41"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6" fillId="0" borderId="41"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6" fillId="0" borderId="41"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6" fillId="0" borderId="41"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6" fillId="0" borderId="41"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6" fillId="0" borderId="41"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6" fillId="0" borderId="41"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168" fontId="97" fillId="0" borderId="53" applyNumberFormat="0" applyFill="0" applyAlignment="0" applyProtection="0"/>
    <xf numFmtId="169" fontId="97" fillId="0" borderId="53" applyNumberFormat="0" applyFill="0" applyAlignment="0" applyProtection="0"/>
    <xf numFmtId="168" fontId="97" fillId="0" borderId="53" applyNumberFormat="0" applyFill="0" applyAlignment="0" applyProtection="0"/>
    <xf numFmtId="168" fontId="97" fillId="0" borderId="53" applyNumberFormat="0" applyFill="0" applyAlignment="0" applyProtection="0"/>
    <xf numFmtId="169" fontId="97" fillId="0" borderId="53" applyNumberFormat="0" applyFill="0" applyAlignment="0" applyProtection="0"/>
    <xf numFmtId="168" fontId="97" fillId="0" borderId="53" applyNumberFormat="0" applyFill="0" applyAlignment="0" applyProtection="0"/>
    <xf numFmtId="168" fontId="97" fillId="0" borderId="53" applyNumberFormat="0" applyFill="0" applyAlignment="0" applyProtection="0"/>
    <xf numFmtId="169" fontId="97" fillId="0" borderId="53" applyNumberFormat="0" applyFill="0" applyAlignment="0" applyProtection="0"/>
    <xf numFmtId="168" fontId="97" fillId="0" borderId="53" applyNumberFormat="0" applyFill="0" applyAlignment="0" applyProtection="0"/>
    <xf numFmtId="168" fontId="97" fillId="0" borderId="53" applyNumberFormat="0" applyFill="0" applyAlignment="0" applyProtection="0"/>
    <xf numFmtId="169" fontId="97" fillId="0" borderId="53" applyNumberFormat="0" applyFill="0" applyAlignment="0" applyProtection="0"/>
    <xf numFmtId="168" fontId="97" fillId="0" borderId="53" applyNumberFormat="0" applyFill="0" applyAlignment="0" applyProtection="0"/>
    <xf numFmtId="0" fontId="50" fillId="0" borderId="53" applyNumberFormat="0" applyFill="0" applyAlignment="0" applyProtection="0"/>
    <xf numFmtId="0" fontId="28" fillId="0" borderId="54"/>
    <xf numFmtId="185" fontId="84"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29" fillId="0" borderId="0" applyFont="0" applyFill="0" applyBorder="0" applyAlignment="0" applyProtection="0"/>
    <xf numFmtId="192" fontId="2" fillId="0" borderId="0" applyFont="0" applyFill="0" applyBorder="0" applyAlignment="0" applyProtection="0"/>
    <xf numFmtId="0" fontId="98" fillId="0" borderId="0" applyNumberFormat="0" applyFill="0" applyBorder="0" applyAlignment="0" applyProtection="0"/>
    <xf numFmtId="0" fontId="27"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9" fontId="99" fillId="0" borderId="0" applyNumberFormat="0" applyFill="0" applyBorder="0" applyAlignment="0" applyProtection="0"/>
    <xf numFmtId="0" fontId="98"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168" fontId="99" fillId="0" borderId="0" applyNumberFormat="0" applyFill="0" applyBorder="0" applyAlignment="0" applyProtection="0"/>
    <xf numFmtId="169" fontId="99"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9" fontId="99"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9" fontId="99"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9" fontId="99" fillId="0" borderId="0" applyNumberFormat="0" applyFill="0" applyBorder="0" applyAlignment="0" applyProtection="0"/>
    <xf numFmtId="168" fontId="99" fillId="0" borderId="0" applyNumberFormat="0" applyFill="0" applyBorder="0" applyAlignment="0" applyProtection="0"/>
    <xf numFmtId="0" fontId="98" fillId="0" borderId="0" applyNumberFormat="0" applyFill="0" applyBorder="0" applyAlignment="0" applyProtection="0"/>
    <xf numFmtId="1" fontId="100" fillId="0" borderId="0" applyFill="0" applyProtection="0">
      <alignment horizontal="right"/>
    </xf>
    <xf numFmtId="42" fontId="101" fillId="0" borderId="0" applyFont="0" applyFill="0" applyBorder="0" applyAlignment="0" applyProtection="0"/>
    <xf numFmtId="44" fontId="101" fillId="0" borderId="0" applyFont="0" applyFill="0" applyBorder="0" applyAlignment="0" applyProtection="0"/>
    <xf numFmtId="0" fontId="102" fillId="0" borderId="0"/>
    <xf numFmtId="0" fontId="103" fillId="0" borderId="0"/>
    <xf numFmtId="38" fontId="29" fillId="0" borderId="0" applyFont="0" applyFill="0" applyBorder="0" applyAlignment="0" applyProtection="0"/>
    <xf numFmtId="40" fontId="29" fillId="0" borderId="0" applyFont="0" applyFill="0" applyBorder="0" applyAlignment="0" applyProtection="0"/>
    <xf numFmtId="41" fontId="101" fillId="0" borderId="0" applyFont="0" applyFill="0" applyBorder="0" applyAlignment="0" applyProtection="0"/>
    <xf numFmtId="43" fontId="101" fillId="0" borderId="0" applyFont="0" applyFill="0" applyBorder="0" applyAlignment="0" applyProtection="0"/>
    <xf numFmtId="0" fontId="2" fillId="0" borderId="0"/>
    <xf numFmtId="9" fontId="1" fillId="0" borderId="0" applyFont="0" applyFill="0" applyBorder="0" applyAlignment="0" applyProtection="0"/>
    <xf numFmtId="0" fontId="50" fillId="0" borderId="122" applyNumberFormat="0" applyFill="0" applyAlignment="0" applyProtection="0"/>
    <xf numFmtId="168" fontId="97" fillId="0" borderId="122" applyNumberFormat="0" applyFill="0" applyAlignment="0" applyProtection="0"/>
    <xf numFmtId="169" fontId="97" fillId="0" borderId="122" applyNumberFormat="0" applyFill="0" applyAlignment="0" applyProtection="0"/>
    <xf numFmtId="168" fontId="97" fillId="0" borderId="122" applyNumberFormat="0" applyFill="0" applyAlignment="0" applyProtection="0"/>
    <xf numFmtId="168" fontId="97" fillId="0" borderId="122" applyNumberFormat="0" applyFill="0" applyAlignment="0" applyProtection="0"/>
    <xf numFmtId="169" fontId="97" fillId="0" borderId="122" applyNumberFormat="0" applyFill="0" applyAlignment="0" applyProtection="0"/>
    <xf numFmtId="168" fontId="97" fillId="0" borderId="122" applyNumberFormat="0" applyFill="0" applyAlignment="0" applyProtection="0"/>
    <xf numFmtId="168" fontId="97" fillId="0" borderId="122" applyNumberFormat="0" applyFill="0" applyAlignment="0" applyProtection="0"/>
    <xf numFmtId="169" fontId="97" fillId="0" borderId="122" applyNumberFormat="0" applyFill="0" applyAlignment="0" applyProtection="0"/>
    <xf numFmtId="168" fontId="97" fillId="0" borderId="122" applyNumberFormat="0" applyFill="0" applyAlignment="0" applyProtection="0"/>
    <xf numFmtId="168" fontId="97" fillId="0" borderId="122" applyNumberFormat="0" applyFill="0" applyAlignment="0" applyProtection="0"/>
    <xf numFmtId="169" fontId="97" fillId="0" borderId="122" applyNumberFormat="0" applyFill="0" applyAlignment="0" applyProtection="0"/>
    <xf numFmtId="168" fontId="97" fillId="0" borderId="122" applyNumberFormat="0" applyFill="0" applyAlignment="0" applyProtection="0"/>
    <xf numFmtId="0" fontId="50" fillId="0" borderId="122" applyNumberFormat="0" applyFill="0" applyAlignment="0" applyProtection="0"/>
    <xf numFmtId="0" fontId="50" fillId="0" borderId="122" applyNumberFormat="0" applyFill="0" applyAlignment="0" applyProtection="0"/>
    <xf numFmtId="0" fontId="50" fillId="0" borderId="122" applyNumberFormat="0" applyFill="0" applyAlignment="0" applyProtection="0"/>
    <xf numFmtId="0" fontId="50" fillId="0" borderId="122" applyNumberFormat="0" applyFill="0" applyAlignment="0" applyProtection="0"/>
    <xf numFmtId="0" fontId="50" fillId="0" borderId="122" applyNumberFormat="0" applyFill="0" applyAlignment="0" applyProtection="0"/>
    <xf numFmtId="0" fontId="50" fillId="0" borderId="122" applyNumberFormat="0" applyFill="0" applyAlignment="0" applyProtection="0"/>
    <xf numFmtId="0" fontId="50" fillId="0" borderId="122" applyNumberFormat="0" applyFill="0" applyAlignment="0" applyProtection="0"/>
    <xf numFmtId="0" fontId="50" fillId="0" borderId="122" applyNumberFormat="0" applyFill="0" applyAlignment="0" applyProtection="0"/>
    <xf numFmtId="0" fontId="50" fillId="0" borderId="122" applyNumberFormat="0" applyFill="0" applyAlignment="0" applyProtection="0"/>
    <xf numFmtId="0" fontId="50" fillId="0" borderId="122" applyNumberFormat="0" applyFill="0" applyAlignment="0" applyProtection="0"/>
    <xf numFmtId="0" fontId="50" fillId="0" borderId="122" applyNumberFormat="0" applyFill="0" applyAlignment="0" applyProtection="0"/>
    <xf numFmtId="0" fontId="50" fillId="0" borderId="122" applyNumberFormat="0" applyFill="0" applyAlignment="0" applyProtection="0"/>
    <xf numFmtId="0" fontId="50" fillId="0" borderId="122" applyNumberFormat="0" applyFill="0" applyAlignment="0" applyProtection="0"/>
    <xf numFmtId="0" fontId="50" fillId="0" borderId="122" applyNumberFormat="0" applyFill="0" applyAlignment="0" applyProtection="0"/>
    <xf numFmtId="0" fontId="50" fillId="0" borderId="122" applyNumberFormat="0" applyFill="0" applyAlignment="0" applyProtection="0"/>
    <xf numFmtId="0" fontId="50" fillId="0" borderId="122" applyNumberFormat="0" applyFill="0" applyAlignment="0" applyProtection="0"/>
    <xf numFmtId="0" fontId="50" fillId="0" borderId="122" applyNumberFormat="0" applyFill="0" applyAlignment="0" applyProtection="0"/>
    <xf numFmtId="0" fontId="50" fillId="0" borderId="122" applyNumberFormat="0" applyFill="0" applyAlignment="0" applyProtection="0"/>
    <xf numFmtId="0" fontId="50" fillId="0" borderId="122" applyNumberFormat="0" applyFill="0" applyAlignment="0" applyProtection="0"/>
    <xf numFmtId="0" fontId="50" fillId="0" borderId="122" applyNumberFormat="0" applyFill="0" applyAlignment="0" applyProtection="0"/>
    <xf numFmtId="0" fontId="50" fillId="0" borderId="122" applyNumberFormat="0" applyFill="0" applyAlignment="0" applyProtection="0"/>
    <xf numFmtId="0" fontId="50" fillId="0" borderId="122" applyNumberFormat="0" applyFill="0" applyAlignment="0" applyProtection="0"/>
    <xf numFmtId="0" fontId="50" fillId="0" borderId="122" applyNumberFormat="0" applyFill="0" applyAlignment="0" applyProtection="0"/>
    <xf numFmtId="0" fontId="50" fillId="0" borderId="122" applyNumberFormat="0" applyFill="0" applyAlignment="0" applyProtection="0"/>
    <xf numFmtId="0" fontId="50" fillId="0" borderId="122" applyNumberFormat="0" applyFill="0" applyAlignment="0" applyProtection="0"/>
    <xf numFmtId="0" fontId="50" fillId="0" borderId="122" applyNumberFormat="0" applyFill="0" applyAlignment="0" applyProtection="0"/>
    <xf numFmtId="0" fontId="50" fillId="0" borderId="122" applyNumberFormat="0" applyFill="0" applyAlignment="0" applyProtection="0"/>
    <xf numFmtId="0" fontId="50" fillId="0" borderId="122" applyNumberFormat="0" applyFill="0" applyAlignment="0" applyProtection="0"/>
    <xf numFmtId="0" fontId="50" fillId="0" borderId="122" applyNumberFormat="0" applyFill="0" applyAlignment="0" applyProtection="0"/>
    <xf numFmtId="0" fontId="50" fillId="0" borderId="122" applyNumberFormat="0" applyFill="0" applyAlignment="0" applyProtection="0"/>
    <xf numFmtId="0" fontId="50" fillId="0" borderId="122" applyNumberFormat="0" applyFill="0" applyAlignment="0" applyProtection="0"/>
    <xf numFmtId="0" fontId="50" fillId="0" borderId="122" applyNumberFormat="0" applyFill="0" applyAlignment="0" applyProtection="0"/>
    <xf numFmtId="0" fontId="50" fillId="0" borderId="122" applyNumberFormat="0" applyFill="0" applyAlignment="0" applyProtection="0"/>
    <xf numFmtId="0" fontId="50" fillId="0" borderId="122" applyNumberFormat="0" applyFill="0" applyAlignment="0" applyProtection="0"/>
    <xf numFmtId="0" fontId="50" fillId="0" borderId="122" applyNumberFormat="0" applyFill="0" applyAlignment="0" applyProtection="0"/>
    <xf numFmtId="0" fontId="50" fillId="0" borderId="122" applyNumberFormat="0" applyFill="0" applyAlignment="0" applyProtection="0"/>
    <xf numFmtId="0" fontId="50" fillId="0" borderId="122" applyNumberFormat="0" applyFill="0" applyAlignment="0" applyProtection="0"/>
    <xf numFmtId="0" fontId="50" fillId="0" borderId="122" applyNumberFormat="0" applyFill="0" applyAlignment="0" applyProtection="0"/>
    <xf numFmtId="0" fontId="50" fillId="0" borderId="122" applyNumberFormat="0" applyFill="0" applyAlignment="0" applyProtection="0"/>
    <xf numFmtId="0" fontId="50" fillId="0" borderId="122" applyNumberFormat="0" applyFill="0" applyAlignment="0" applyProtection="0"/>
    <xf numFmtId="0" fontId="50" fillId="0" borderId="122" applyNumberFormat="0" applyFill="0" applyAlignment="0" applyProtection="0"/>
    <xf numFmtId="0" fontId="50" fillId="0" borderId="122" applyNumberFormat="0" applyFill="0" applyAlignment="0" applyProtection="0"/>
    <xf numFmtId="0" fontId="50" fillId="0" borderId="122" applyNumberFormat="0" applyFill="0" applyAlignment="0" applyProtection="0"/>
    <xf numFmtId="0" fontId="50" fillId="0" borderId="122" applyNumberFormat="0" applyFill="0" applyAlignment="0" applyProtection="0"/>
    <xf numFmtId="0" fontId="50" fillId="0" borderId="122" applyNumberFormat="0" applyFill="0" applyAlignment="0" applyProtection="0"/>
    <xf numFmtId="0" fontId="50" fillId="0" borderId="122" applyNumberFormat="0" applyFill="0" applyAlignment="0" applyProtection="0"/>
    <xf numFmtId="0" fontId="50" fillId="0" borderId="122" applyNumberFormat="0" applyFill="0" applyAlignment="0" applyProtection="0"/>
    <xf numFmtId="0" fontId="50" fillId="0" borderId="122" applyNumberFormat="0" applyFill="0" applyAlignment="0" applyProtection="0"/>
    <xf numFmtId="169" fontId="97" fillId="0" borderId="122" applyNumberFormat="0" applyFill="0" applyAlignment="0" applyProtection="0"/>
    <xf numFmtId="0" fontId="50" fillId="0" borderId="122" applyNumberFormat="0" applyFill="0" applyAlignment="0" applyProtection="0"/>
    <xf numFmtId="0" fontId="50" fillId="0" borderId="122" applyNumberFormat="0" applyFill="0" applyAlignment="0" applyProtection="0"/>
    <xf numFmtId="0" fontId="50" fillId="0" borderId="122" applyNumberFormat="0" applyFill="0" applyAlignment="0" applyProtection="0"/>
    <xf numFmtId="0" fontId="50" fillId="0" borderId="122" applyNumberFormat="0" applyFill="0" applyAlignment="0" applyProtection="0"/>
    <xf numFmtId="0" fontId="50" fillId="0" borderId="122" applyNumberFormat="0" applyFill="0" applyAlignment="0" applyProtection="0"/>
    <xf numFmtId="0" fontId="50" fillId="0" borderId="122" applyNumberFormat="0" applyFill="0" applyAlignment="0" applyProtection="0"/>
    <xf numFmtId="0" fontId="50" fillId="0" borderId="122" applyNumberFormat="0" applyFill="0" applyAlignment="0" applyProtection="0"/>
    <xf numFmtId="0" fontId="50" fillId="0" borderId="122" applyNumberFormat="0" applyFill="0" applyAlignment="0" applyProtection="0"/>
    <xf numFmtId="0" fontId="50" fillId="0" borderId="122" applyNumberFormat="0" applyFill="0" applyAlignment="0" applyProtection="0"/>
    <xf numFmtId="0" fontId="50" fillId="0" borderId="122" applyNumberFormat="0" applyFill="0" applyAlignment="0" applyProtection="0"/>
    <xf numFmtId="0" fontId="50" fillId="0" borderId="122" applyNumberFormat="0" applyFill="0" applyAlignment="0" applyProtection="0"/>
    <xf numFmtId="168" fontId="97" fillId="0" borderId="122" applyNumberFormat="0" applyFill="0" applyAlignment="0" applyProtection="0"/>
    <xf numFmtId="0" fontId="50" fillId="0" borderId="122" applyNumberFormat="0" applyFill="0" applyAlignment="0" applyProtection="0"/>
    <xf numFmtId="0" fontId="50" fillId="0" borderId="122" applyNumberFormat="0" applyFill="0" applyAlignment="0" applyProtection="0"/>
    <xf numFmtId="0" fontId="50" fillId="0" borderId="122" applyNumberFormat="0" applyFill="0" applyAlignment="0" applyProtection="0"/>
    <xf numFmtId="0" fontId="50" fillId="0" borderId="122" applyNumberFormat="0" applyFill="0" applyAlignment="0" applyProtection="0"/>
    <xf numFmtId="168" fontId="97" fillId="0" borderId="122" applyNumberFormat="0" applyFill="0" applyAlignment="0" applyProtection="0"/>
    <xf numFmtId="0" fontId="50" fillId="0" borderId="122" applyNumberFormat="0" applyFill="0" applyAlignment="0" applyProtection="0"/>
    <xf numFmtId="0" fontId="50" fillId="0" borderId="122" applyNumberFormat="0" applyFill="0" applyAlignment="0" applyProtection="0"/>
    <xf numFmtId="0" fontId="50" fillId="0" borderId="122" applyNumberFormat="0" applyFill="0" applyAlignment="0" applyProtection="0"/>
    <xf numFmtId="0" fontId="50" fillId="0" borderId="122" applyNumberFormat="0" applyFill="0" applyAlignment="0" applyProtection="0"/>
    <xf numFmtId="0" fontId="50" fillId="0" borderId="122" applyNumberFormat="0" applyFill="0" applyAlignment="0" applyProtection="0"/>
    <xf numFmtId="188" fontId="2" fillId="70" borderId="116" applyFont="0">
      <alignment horizontal="right" vertical="center"/>
    </xf>
    <xf numFmtId="3" fontId="2" fillId="70" borderId="116" applyFont="0">
      <alignment horizontal="right" vertical="center"/>
    </xf>
    <xf numFmtId="0" fontId="86" fillId="64" borderId="121" applyNumberFormat="0" applyAlignment="0" applyProtection="0"/>
    <xf numFmtId="168" fontId="88" fillId="64" borderId="121" applyNumberFormat="0" applyAlignment="0" applyProtection="0"/>
    <xf numFmtId="169" fontId="88" fillId="64" borderId="121" applyNumberFormat="0" applyAlignment="0" applyProtection="0"/>
    <xf numFmtId="168" fontId="88" fillId="64" borderId="121" applyNumberFormat="0" applyAlignment="0" applyProtection="0"/>
    <xf numFmtId="168" fontId="88" fillId="64" borderId="121" applyNumberFormat="0" applyAlignment="0" applyProtection="0"/>
    <xf numFmtId="169" fontId="88" fillId="64" borderId="121" applyNumberFormat="0" applyAlignment="0" applyProtection="0"/>
    <xf numFmtId="168" fontId="88" fillId="64" borderId="121" applyNumberFormat="0" applyAlignment="0" applyProtection="0"/>
    <xf numFmtId="168" fontId="88" fillId="64" borderId="121" applyNumberFormat="0" applyAlignment="0" applyProtection="0"/>
    <xf numFmtId="169" fontId="88" fillId="64" borderId="121" applyNumberFormat="0" applyAlignment="0" applyProtection="0"/>
    <xf numFmtId="168" fontId="88" fillId="64" borderId="121" applyNumberFormat="0" applyAlignment="0" applyProtection="0"/>
    <xf numFmtId="168" fontId="88" fillId="64" borderId="121" applyNumberFormat="0" applyAlignment="0" applyProtection="0"/>
    <xf numFmtId="169" fontId="88" fillId="64" borderId="121" applyNumberFormat="0" applyAlignment="0" applyProtection="0"/>
    <xf numFmtId="168" fontId="88" fillId="64" borderId="121" applyNumberFormat="0" applyAlignment="0" applyProtection="0"/>
    <xf numFmtId="0" fontId="86" fillId="64" borderId="121" applyNumberFormat="0" applyAlignment="0" applyProtection="0"/>
    <xf numFmtId="0" fontId="86" fillId="64" borderId="121" applyNumberFormat="0" applyAlignment="0" applyProtection="0"/>
    <xf numFmtId="0" fontId="86" fillId="64" borderId="121" applyNumberFormat="0" applyAlignment="0" applyProtection="0"/>
    <xf numFmtId="0" fontId="86" fillId="64" borderId="121" applyNumberFormat="0" applyAlignment="0" applyProtection="0"/>
    <xf numFmtId="0" fontId="86" fillId="64" borderId="121" applyNumberFormat="0" applyAlignment="0" applyProtection="0"/>
    <xf numFmtId="0" fontId="86" fillId="64" borderId="121" applyNumberFormat="0" applyAlignment="0" applyProtection="0"/>
    <xf numFmtId="0" fontId="86" fillId="64" borderId="121" applyNumberFormat="0" applyAlignment="0" applyProtection="0"/>
    <xf numFmtId="0" fontId="86" fillId="64" borderId="121" applyNumberFormat="0" applyAlignment="0" applyProtection="0"/>
    <xf numFmtId="0" fontId="86" fillId="64" borderId="121" applyNumberFormat="0" applyAlignment="0" applyProtection="0"/>
    <xf numFmtId="0" fontId="86" fillId="64" borderId="121" applyNumberFormat="0" applyAlignment="0" applyProtection="0"/>
    <xf numFmtId="0" fontId="86" fillId="64" borderId="121" applyNumberFormat="0" applyAlignment="0" applyProtection="0"/>
    <xf numFmtId="0" fontId="86" fillId="64" borderId="121" applyNumberFormat="0" applyAlignment="0" applyProtection="0"/>
    <xf numFmtId="0" fontId="86" fillId="64" borderId="121" applyNumberFormat="0" applyAlignment="0" applyProtection="0"/>
    <xf numFmtId="0" fontId="86" fillId="64" borderId="121" applyNumberFormat="0" applyAlignment="0" applyProtection="0"/>
    <xf numFmtId="0" fontId="86" fillId="64" borderId="121" applyNumberFormat="0" applyAlignment="0" applyProtection="0"/>
    <xf numFmtId="0" fontId="86" fillId="64" borderId="121" applyNumberFormat="0" applyAlignment="0" applyProtection="0"/>
    <xf numFmtId="0" fontId="86" fillId="64" borderId="121" applyNumberFormat="0" applyAlignment="0" applyProtection="0"/>
    <xf numFmtId="0" fontId="86" fillId="64" borderId="121" applyNumberFormat="0" applyAlignment="0" applyProtection="0"/>
    <xf numFmtId="0" fontId="86" fillId="64" borderId="121" applyNumberFormat="0" applyAlignment="0" applyProtection="0"/>
    <xf numFmtId="0" fontId="86" fillId="64" borderId="121" applyNumberFormat="0" applyAlignment="0" applyProtection="0"/>
    <xf numFmtId="0" fontId="86" fillId="64" borderId="121" applyNumberFormat="0" applyAlignment="0" applyProtection="0"/>
    <xf numFmtId="0" fontId="86" fillId="64" borderId="121" applyNumberFormat="0" applyAlignment="0" applyProtection="0"/>
    <xf numFmtId="0" fontId="86" fillId="64" borderId="121" applyNumberFormat="0" applyAlignment="0" applyProtection="0"/>
    <xf numFmtId="0" fontId="86" fillId="64" borderId="121" applyNumberFormat="0" applyAlignment="0" applyProtection="0"/>
    <xf numFmtId="0" fontId="86" fillId="64" borderId="121" applyNumberFormat="0" applyAlignment="0" applyProtection="0"/>
    <xf numFmtId="0" fontId="86" fillId="64" borderId="121" applyNumberFormat="0" applyAlignment="0" applyProtection="0"/>
    <xf numFmtId="0" fontId="86" fillId="64" borderId="121" applyNumberFormat="0" applyAlignment="0" applyProtection="0"/>
    <xf numFmtId="0" fontId="86" fillId="64" borderId="121" applyNumberFormat="0" applyAlignment="0" applyProtection="0"/>
    <xf numFmtId="0" fontId="86" fillId="64" borderId="121" applyNumberFormat="0" applyAlignment="0" applyProtection="0"/>
    <xf numFmtId="0" fontId="86" fillId="64" borderId="121" applyNumberFormat="0" applyAlignment="0" applyProtection="0"/>
    <xf numFmtId="0" fontId="86" fillId="64" borderId="121" applyNumberFormat="0" applyAlignment="0" applyProtection="0"/>
    <xf numFmtId="0" fontId="86" fillId="64" borderId="121" applyNumberFormat="0" applyAlignment="0" applyProtection="0"/>
    <xf numFmtId="0" fontId="86" fillId="64" borderId="121" applyNumberFormat="0" applyAlignment="0" applyProtection="0"/>
    <xf numFmtId="0" fontId="86" fillId="64" borderId="121" applyNumberFormat="0" applyAlignment="0" applyProtection="0"/>
    <xf numFmtId="0" fontId="86" fillId="64" borderId="121" applyNumberFormat="0" applyAlignment="0" applyProtection="0"/>
    <xf numFmtId="0" fontId="86" fillId="64" borderId="121" applyNumberFormat="0" applyAlignment="0" applyProtection="0"/>
    <xf numFmtId="0" fontId="86" fillId="64" borderId="121" applyNumberFormat="0" applyAlignment="0" applyProtection="0"/>
    <xf numFmtId="0" fontId="86" fillId="64" borderId="121" applyNumberFormat="0" applyAlignment="0" applyProtection="0"/>
    <xf numFmtId="0" fontId="86" fillId="64" borderId="121" applyNumberFormat="0" applyAlignment="0" applyProtection="0"/>
    <xf numFmtId="0" fontId="86" fillId="64" borderId="121" applyNumberFormat="0" applyAlignment="0" applyProtection="0"/>
    <xf numFmtId="0" fontId="86" fillId="64" borderId="121" applyNumberFormat="0" applyAlignment="0" applyProtection="0"/>
    <xf numFmtId="0" fontId="86" fillId="64" borderId="121" applyNumberFormat="0" applyAlignment="0" applyProtection="0"/>
    <xf numFmtId="0" fontId="86" fillId="64" borderId="121" applyNumberFormat="0" applyAlignment="0" applyProtection="0"/>
    <xf numFmtId="0" fontId="86" fillId="64" borderId="121" applyNumberFormat="0" applyAlignment="0" applyProtection="0"/>
    <xf numFmtId="0" fontId="86" fillId="64" borderId="121" applyNumberFormat="0" applyAlignment="0" applyProtection="0"/>
    <xf numFmtId="0" fontId="86" fillId="64" borderId="121" applyNumberFormat="0" applyAlignment="0" applyProtection="0"/>
    <xf numFmtId="0" fontId="86" fillId="64" borderId="121" applyNumberFormat="0" applyAlignment="0" applyProtection="0"/>
    <xf numFmtId="0" fontId="86" fillId="64" borderId="121" applyNumberFormat="0" applyAlignment="0" applyProtection="0"/>
    <xf numFmtId="169" fontId="88" fillId="64" borderId="121" applyNumberFormat="0" applyAlignment="0" applyProtection="0"/>
    <xf numFmtId="0" fontId="86" fillId="64" borderId="121" applyNumberFormat="0" applyAlignment="0" applyProtection="0"/>
    <xf numFmtId="0" fontId="86" fillId="64" borderId="121" applyNumberFormat="0" applyAlignment="0" applyProtection="0"/>
    <xf numFmtId="0" fontId="86" fillId="64" borderId="121" applyNumberFormat="0" applyAlignment="0" applyProtection="0"/>
    <xf numFmtId="0" fontId="86" fillId="64" borderId="121" applyNumberFormat="0" applyAlignment="0" applyProtection="0"/>
    <xf numFmtId="0" fontId="86" fillId="64" borderId="121" applyNumberFormat="0" applyAlignment="0" applyProtection="0"/>
    <xf numFmtId="0" fontId="86" fillId="64" borderId="121" applyNumberFormat="0" applyAlignment="0" applyProtection="0"/>
    <xf numFmtId="0" fontId="86" fillId="64" borderId="121" applyNumberFormat="0" applyAlignment="0" applyProtection="0"/>
    <xf numFmtId="0" fontId="86" fillId="64" borderId="121" applyNumberFormat="0" applyAlignment="0" applyProtection="0"/>
    <xf numFmtId="0" fontId="86" fillId="64" borderId="121" applyNumberFormat="0" applyAlignment="0" applyProtection="0"/>
    <xf numFmtId="0" fontId="86" fillId="64" borderId="121" applyNumberFormat="0" applyAlignment="0" applyProtection="0"/>
    <xf numFmtId="0" fontId="86" fillId="64" borderId="121" applyNumberFormat="0" applyAlignment="0" applyProtection="0"/>
    <xf numFmtId="168" fontId="88" fillId="64" borderId="121" applyNumberFormat="0" applyAlignment="0" applyProtection="0"/>
    <xf numFmtId="0" fontId="86" fillId="64" borderId="121" applyNumberFormat="0" applyAlignment="0" applyProtection="0"/>
    <xf numFmtId="0" fontId="86" fillId="64" borderId="121" applyNumberFormat="0" applyAlignment="0" applyProtection="0"/>
    <xf numFmtId="0" fontId="86" fillId="64" borderId="121" applyNumberFormat="0" applyAlignment="0" applyProtection="0"/>
    <xf numFmtId="0" fontId="86" fillId="64" borderId="121" applyNumberFormat="0" applyAlignment="0" applyProtection="0"/>
    <xf numFmtId="168" fontId="88" fillId="64" borderId="121" applyNumberFormat="0" applyAlignment="0" applyProtection="0"/>
    <xf numFmtId="0" fontId="86" fillId="64" borderId="121" applyNumberFormat="0" applyAlignment="0" applyProtection="0"/>
    <xf numFmtId="0" fontId="86" fillId="64" borderId="121" applyNumberFormat="0" applyAlignment="0" applyProtection="0"/>
    <xf numFmtId="0" fontId="86" fillId="64" borderId="121" applyNumberFormat="0" applyAlignment="0" applyProtection="0"/>
    <xf numFmtId="0" fontId="86" fillId="64" borderId="121" applyNumberFormat="0" applyAlignment="0" applyProtection="0"/>
    <xf numFmtId="0" fontId="86" fillId="64" borderId="121" applyNumberFormat="0" applyAlignment="0" applyProtection="0"/>
    <xf numFmtId="3" fontId="2" fillId="75" borderId="116" applyFont="0">
      <alignment horizontal="right" vertical="center"/>
      <protection locked="0"/>
    </xf>
    <xf numFmtId="0" fontId="2" fillId="74" borderId="120" applyNumberFormat="0" applyFont="0" applyAlignment="0" applyProtection="0"/>
    <xf numFmtId="0" fontId="2" fillId="74" borderId="120" applyNumberFormat="0" applyFont="0" applyAlignment="0" applyProtection="0"/>
    <xf numFmtId="0" fontId="2" fillId="74" borderId="120" applyNumberFormat="0" applyFont="0" applyAlignment="0" applyProtection="0"/>
    <xf numFmtId="0" fontId="2" fillId="74" borderId="120" applyNumberFormat="0" applyFont="0" applyAlignment="0" applyProtection="0"/>
    <xf numFmtId="0" fontId="2" fillId="74" borderId="120" applyNumberFormat="0" applyFont="0" applyAlignment="0" applyProtection="0"/>
    <xf numFmtId="0" fontId="2" fillId="74" borderId="120" applyNumberFormat="0" applyFont="0" applyAlignment="0" applyProtection="0"/>
    <xf numFmtId="0" fontId="2" fillId="74" borderId="120" applyNumberFormat="0" applyFont="0" applyAlignment="0" applyProtection="0"/>
    <xf numFmtId="0" fontId="2" fillId="74" borderId="120" applyNumberFormat="0" applyFont="0" applyAlignment="0" applyProtection="0"/>
    <xf numFmtId="0" fontId="2" fillId="74" borderId="120" applyNumberFormat="0" applyFont="0" applyAlignment="0" applyProtection="0"/>
    <xf numFmtId="0" fontId="2" fillId="74" borderId="120" applyNumberFormat="0" applyFont="0" applyAlignment="0" applyProtection="0"/>
    <xf numFmtId="0" fontId="2" fillId="74" borderId="120" applyNumberFormat="0" applyFont="0" applyAlignment="0" applyProtection="0"/>
    <xf numFmtId="0" fontId="2" fillId="74" borderId="120" applyNumberFormat="0" applyFont="0" applyAlignment="0" applyProtection="0"/>
    <xf numFmtId="0" fontId="2" fillId="74" borderId="120" applyNumberFormat="0" applyFont="0" applyAlignment="0" applyProtection="0"/>
    <xf numFmtId="0" fontId="2" fillId="74" borderId="120" applyNumberFormat="0" applyFont="0" applyAlignment="0" applyProtection="0"/>
    <xf numFmtId="0" fontId="2" fillId="74" borderId="120" applyNumberFormat="0" applyFont="0" applyAlignment="0" applyProtection="0"/>
    <xf numFmtId="0" fontId="2" fillId="74" borderId="120" applyNumberFormat="0" applyFont="0" applyAlignment="0" applyProtection="0"/>
    <xf numFmtId="0" fontId="2" fillId="74" borderId="120" applyNumberFormat="0" applyFont="0" applyAlignment="0" applyProtection="0"/>
    <xf numFmtId="0" fontId="30" fillId="74" borderId="120" applyNumberFormat="0" applyFont="0" applyAlignment="0" applyProtection="0"/>
    <xf numFmtId="0" fontId="30" fillId="74" borderId="120" applyNumberFormat="0" applyFont="0" applyAlignment="0" applyProtection="0"/>
    <xf numFmtId="0" fontId="30" fillId="74" borderId="120" applyNumberFormat="0" applyFont="0" applyAlignment="0" applyProtection="0"/>
    <xf numFmtId="0" fontId="30" fillId="74" borderId="120" applyNumberFormat="0" applyFont="0" applyAlignment="0" applyProtection="0"/>
    <xf numFmtId="0" fontId="30" fillId="74" borderId="120" applyNumberFormat="0" applyFont="0" applyAlignment="0" applyProtection="0"/>
    <xf numFmtId="0" fontId="30" fillId="74" borderId="120" applyNumberFormat="0" applyFont="0" applyAlignment="0" applyProtection="0"/>
    <xf numFmtId="0" fontId="30" fillId="74" borderId="120" applyNumberFormat="0" applyFont="0" applyAlignment="0" applyProtection="0"/>
    <xf numFmtId="0" fontId="30" fillId="74" borderId="120" applyNumberFormat="0" applyFont="0" applyAlignment="0" applyProtection="0"/>
    <xf numFmtId="0" fontId="30" fillId="74" borderId="120" applyNumberFormat="0" applyFont="0" applyAlignment="0" applyProtection="0"/>
    <xf numFmtId="0" fontId="30" fillId="74" borderId="120" applyNumberFormat="0" applyFont="0" applyAlignment="0" applyProtection="0"/>
    <xf numFmtId="0" fontId="30" fillId="74" borderId="120" applyNumberFormat="0" applyFont="0" applyAlignment="0" applyProtection="0"/>
    <xf numFmtId="0" fontId="30" fillId="74" borderId="120" applyNumberFormat="0" applyFont="0" applyAlignment="0" applyProtection="0"/>
    <xf numFmtId="0" fontId="30" fillId="74" borderId="120" applyNumberFormat="0" applyFont="0" applyAlignment="0" applyProtection="0"/>
    <xf numFmtId="0" fontId="30" fillId="74" borderId="120" applyNumberFormat="0" applyFont="0" applyAlignment="0" applyProtection="0"/>
    <xf numFmtId="0" fontId="30" fillId="74" borderId="120" applyNumberFormat="0" applyFont="0" applyAlignment="0" applyProtection="0"/>
    <xf numFmtId="0" fontId="30" fillId="74" borderId="120" applyNumberFormat="0" applyFont="0" applyAlignment="0" applyProtection="0"/>
    <xf numFmtId="0" fontId="30" fillId="74" borderId="120" applyNumberFormat="0" applyFont="0" applyAlignment="0" applyProtection="0"/>
    <xf numFmtId="0" fontId="30" fillId="74" borderId="120" applyNumberFormat="0" applyFont="0" applyAlignment="0" applyProtection="0"/>
    <xf numFmtId="0" fontId="30" fillId="74" borderId="120" applyNumberFormat="0" applyFont="0" applyAlignment="0" applyProtection="0"/>
    <xf numFmtId="0" fontId="30" fillId="74" borderId="120" applyNumberFormat="0" applyFont="0" applyAlignment="0" applyProtection="0"/>
    <xf numFmtId="0" fontId="30" fillId="74" borderId="120" applyNumberFormat="0" applyFont="0" applyAlignment="0" applyProtection="0"/>
    <xf numFmtId="0" fontId="30" fillId="74" borderId="120" applyNumberFormat="0" applyFont="0" applyAlignment="0" applyProtection="0"/>
    <xf numFmtId="0" fontId="30" fillId="74" borderId="120" applyNumberFormat="0" applyFont="0" applyAlignment="0" applyProtection="0"/>
    <xf numFmtId="0" fontId="30" fillId="74" borderId="120" applyNumberFormat="0" applyFont="0" applyAlignment="0" applyProtection="0"/>
    <xf numFmtId="0" fontId="30" fillId="74" borderId="120" applyNumberFormat="0" applyFont="0" applyAlignment="0" applyProtection="0"/>
    <xf numFmtId="0" fontId="30" fillId="74" borderId="120" applyNumberFormat="0" applyFont="0" applyAlignment="0" applyProtection="0"/>
    <xf numFmtId="0" fontId="30" fillId="74" borderId="120" applyNumberFormat="0" applyFont="0" applyAlignment="0" applyProtection="0"/>
    <xf numFmtId="0" fontId="30" fillId="74" borderId="120" applyNumberFormat="0" applyFont="0" applyAlignment="0" applyProtection="0"/>
    <xf numFmtId="0" fontId="2" fillId="74" borderId="120" applyNumberFormat="0" applyFont="0" applyAlignment="0" applyProtection="0"/>
    <xf numFmtId="0" fontId="30" fillId="74" borderId="120" applyNumberFormat="0" applyFont="0" applyAlignment="0" applyProtection="0"/>
    <xf numFmtId="0" fontId="30" fillId="74" borderId="120" applyNumberFormat="0" applyFont="0" applyAlignment="0" applyProtection="0"/>
    <xf numFmtId="0" fontId="30" fillId="74" borderId="120" applyNumberFormat="0" applyFont="0" applyAlignment="0" applyProtection="0"/>
    <xf numFmtId="0" fontId="30" fillId="74" borderId="120" applyNumberFormat="0" applyFont="0" applyAlignment="0" applyProtection="0"/>
    <xf numFmtId="0" fontId="30" fillId="74" borderId="120" applyNumberFormat="0" applyFont="0" applyAlignment="0" applyProtection="0"/>
    <xf numFmtId="0" fontId="30" fillId="74" borderId="120" applyNumberFormat="0" applyFont="0" applyAlignment="0" applyProtection="0"/>
    <xf numFmtId="0" fontId="30" fillId="74" borderId="120" applyNumberFormat="0" applyFont="0" applyAlignment="0" applyProtection="0"/>
    <xf numFmtId="0" fontId="30" fillId="74" borderId="120" applyNumberFormat="0" applyFont="0" applyAlignment="0" applyProtection="0"/>
    <xf numFmtId="0" fontId="30" fillId="74" borderId="120" applyNumberFormat="0" applyFont="0" applyAlignment="0" applyProtection="0"/>
    <xf numFmtId="0" fontId="30" fillId="74" borderId="120" applyNumberFormat="0" applyFont="0" applyAlignment="0" applyProtection="0"/>
    <xf numFmtId="0" fontId="30" fillId="74" borderId="120" applyNumberFormat="0" applyFont="0" applyAlignment="0" applyProtection="0"/>
    <xf numFmtId="0" fontId="30" fillId="74" borderId="120" applyNumberFormat="0" applyFont="0" applyAlignment="0" applyProtection="0"/>
    <xf numFmtId="0" fontId="30" fillId="74" borderId="120" applyNumberFormat="0" applyFont="0" applyAlignment="0" applyProtection="0"/>
    <xf numFmtId="0" fontId="30" fillId="74" borderId="120" applyNumberFormat="0" applyFont="0" applyAlignment="0" applyProtection="0"/>
    <xf numFmtId="0" fontId="30" fillId="74" borderId="120" applyNumberFormat="0" applyFont="0" applyAlignment="0" applyProtection="0"/>
    <xf numFmtId="0" fontId="30" fillId="74" borderId="120" applyNumberFormat="0" applyFont="0" applyAlignment="0" applyProtection="0"/>
    <xf numFmtId="0" fontId="30" fillId="74" borderId="120" applyNumberFormat="0" applyFont="0" applyAlignment="0" applyProtection="0"/>
    <xf numFmtId="0" fontId="30" fillId="74" borderId="120" applyNumberFormat="0" applyFont="0" applyAlignment="0" applyProtection="0"/>
    <xf numFmtId="0" fontId="30" fillId="74" borderId="120" applyNumberFormat="0" applyFont="0" applyAlignment="0" applyProtection="0"/>
    <xf numFmtId="0" fontId="2" fillId="74" borderId="120" applyNumberFormat="0" applyFont="0" applyAlignment="0" applyProtection="0"/>
    <xf numFmtId="0" fontId="30" fillId="74" borderId="120" applyNumberFormat="0" applyFont="0" applyAlignment="0" applyProtection="0"/>
    <xf numFmtId="0" fontId="2" fillId="74" borderId="120" applyNumberFormat="0" applyFont="0" applyAlignment="0" applyProtection="0"/>
    <xf numFmtId="0" fontId="2" fillId="74" borderId="120" applyNumberFormat="0" applyFont="0" applyAlignment="0" applyProtection="0"/>
    <xf numFmtId="0" fontId="30" fillId="74" borderId="120" applyNumberFormat="0" applyFont="0" applyAlignment="0" applyProtection="0"/>
    <xf numFmtId="0" fontId="30" fillId="74" borderId="120" applyNumberFormat="0" applyFont="0" applyAlignment="0" applyProtection="0"/>
    <xf numFmtId="0" fontId="30" fillId="74" borderId="120" applyNumberFormat="0" applyFont="0" applyAlignment="0" applyProtection="0"/>
    <xf numFmtId="0" fontId="2" fillId="74" borderId="120" applyNumberFormat="0" applyFont="0" applyAlignment="0" applyProtection="0"/>
    <xf numFmtId="0" fontId="30" fillId="74" borderId="120" applyNumberFormat="0" applyFont="0" applyAlignment="0" applyProtection="0"/>
    <xf numFmtId="0" fontId="30" fillId="74" borderId="120" applyNumberFormat="0" applyFont="0" applyAlignment="0" applyProtection="0"/>
    <xf numFmtId="0" fontId="30" fillId="74" borderId="120" applyNumberFormat="0" applyFont="0" applyAlignment="0" applyProtection="0"/>
    <xf numFmtId="0" fontId="30" fillId="74" borderId="120" applyNumberFormat="0" applyFont="0" applyAlignment="0" applyProtection="0"/>
    <xf numFmtId="0" fontId="30" fillId="74" borderId="120" applyNumberFormat="0" applyFont="0" applyAlignment="0" applyProtection="0"/>
    <xf numFmtId="0" fontId="30" fillId="74" borderId="120" applyNumberFormat="0" applyFont="0" applyAlignment="0" applyProtection="0"/>
    <xf numFmtId="0" fontId="30" fillId="74" borderId="120" applyNumberFormat="0" applyFont="0" applyAlignment="0" applyProtection="0"/>
    <xf numFmtId="0" fontId="30" fillId="74" borderId="120" applyNumberFormat="0" applyFont="0" applyAlignment="0" applyProtection="0"/>
    <xf numFmtId="0" fontId="30" fillId="74" borderId="120" applyNumberFormat="0" applyFont="0" applyAlignment="0" applyProtection="0"/>
    <xf numFmtId="0" fontId="30" fillId="74" borderId="120" applyNumberFormat="0" applyFont="0" applyAlignment="0" applyProtection="0"/>
    <xf numFmtId="0" fontId="30" fillId="74" borderId="120" applyNumberFormat="0" applyFont="0" applyAlignment="0" applyProtection="0"/>
    <xf numFmtId="0" fontId="30" fillId="74" borderId="120" applyNumberFormat="0" applyFont="0" applyAlignment="0" applyProtection="0"/>
    <xf numFmtId="0" fontId="30" fillId="74" borderId="120" applyNumberFormat="0" applyFont="0" applyAlignment="0" applyProtection="0"/>
    <xf numFmtId="0" fontId="30" fillId="74" borderId="120" applyNumberFormat="0" applyFont="0" applyAlignment="0" applyProtection="0"/>
    <xf numFmtId="0" fontId="30" fillId="74" borderId="120" applyNumberFormat="0" applyFont="0" applyAlignment="0" applyProtection="0"/>
    <xf numFmtId="0" fontId="30" fillId="74" borderId="120" applyNumberFormat="0" applyFont="0" applyAlignment="0" applyProtection="0"/>
    <xf numFmtId="0" fontId="30" fillId="74" borderId="120" applyNumberFormat="0" applyFont="0" applyAlignment="0" applyProtection="0"/>
    <xf numFmtId="3" fontId="2" fillId="72" borderId="116" applyFont="0">
      <alignment horizontal="right" vertical="center"/>
      <protection locked="0"/>
    </xf>
    <xf numFmtId="0" fontId="69" fillId="43" borderId="119" applyNumberFormat="0" applyAlignment="0" applyProtection="0"/>
    <xf numFmtId="168" fontId="71" fillId="43" borderId="119" applyNumberFormat="0" applyAlignment="0" applyProtection="0"/>
    <xf numFmtId="169" fontId="71" fillId="43" borderId="119" applyNumberFormat="0" applyAlignment="0" applyProtection="0"/>
    <xf numFmtId="168" fontId="71" fillId="43" borderId="119" applyNumberFormat="0" applyAlignment="0" applyProtection="0"/>
    <xf numFmtId="168" fontId="71" fillId="43" borderId="119" applyNumberFormat="0" applyAlignment="0" applyProtection="0"/>
    <xf numFmtId="169" fontId="71" fillId="43" borderId="119" applyNumberFormat="0" applyAlignment="0" applyProtection="0"/>
    <xf numFmtId="168" fontId="71" fillId="43" borderId="119" applyNumberFormat="0" applyAlignment="0" applyProtection="0"/>
    <xf numFmtId="168" fontId="71" fillId="43" borderId="119" applyNumberFormat="0" applyAlignment="0" applyProtection="0"/>
    <xf numFmtId="169" fontId="71" fillId="43" borderId="119" applyNumberFormat="0" applyAlignment="0" applyProtection="0"/>
    <xf numFmtId="168" fontId="71" fillId="43" borderId="119" applyNumberFormat="0" applyAlignment="0" applyProtection="0"/>
    <xf numFmtId="168" fontId="71" fillId="43" borderId="119" applyNumberFormat="0" applyAlignment="0" applyProtection="0"/>
    <xf numFmtId="169" fontId="71" fillId="43" borderId="119" applyNumberFormat="0" applyAlignment="0" applyProtection="0"/>
    <xf numFmtId="168" fontId="71" fillId="43" borderId="119" applyNumberFormat="0" applyAlignment="0" applyProtection="0"/>
    <xf numFmtId="0" fontId="69" fillId="43" borderId="119" applyNumberFormat="0" applyAlignment="0" applyProtection="0"/>
    <xf numFmtId="0" fontId="69" fillId="43" borderId="119" applyNumberFormat="0" applyAlignment="0" applyProtection="0"/>
    <xf numFmtId="0" fontId="69" fillId="43" borderId="119" applyNumberFormat="0" applyAlignment="0" applyProtection="0"/>
    <xf numFmtId="0" fontId="69" fillId="43" borderId="119" applyNumberFormat="0" applyAlignment="0" applyProtection="0"/>
    <xf numFmtId="0" fontId="69" fillId="43" borderId="119" applyNumberFormat="0" applyAlignment="0" applyProtection="0"/>
    <xf numFmtId="0" fontId="69" fillId="43" borderId="119" applyNumberFormat="0" applyAlignment="0" applyProtection="0"/>
    <xf numFmtId="0" fontId="69" fillId="43" borderId="119" applyNumberFormat="0" applyAlignment="0" applyProtection="0"/>
    <xf numFmtId="0" fontId="69" fillId="43" borderId="119" applyNumberFormat="0" applyAlignment="0" applyProtection="0"/>
    <xf numFmtId="0" fontId="69" fillId="43" borderId="119" applyNumberFormat="0" applyAlignment="0" applyProtection="0"/>
    <xf numFmtId="0" fontId="69" fillId="43" borderId="119" applyNumberFormat="0" applyAlignment="0" applyProtection="0"/>
    <xf numFmtId="0" fontId="69" fillId="43" borderId="119" applyNumberFormat="0" applyAlignment="0" applyProtection="0"/>
    <xf numFmtId="0" fontId="69" fillId="43" borderId="119" applyNumberFormat="0" applyAlignment="0" applyProtection="0"/>
    <xf numFmtId="0" fontId="69" fillId="43" borderId="119" applyNumberFormat="0" applyAlignment="0" applyProtection="0"/>
    <xf numFmtId="0" fontId="69" fillId="43" borderId="119" applyNumberFormat="0" applyAlignment="0" applyProtection="0"/>
    <xf numFmtId="0" fontId="69" fillId="43" borderId="119" applyNumberFormat="0" applyAlignment="0" applyProtection="0"/>
    <xf numFmtId="0" fontId="69" fillId="43" borderId="119" applyNumberFormat="0" applyAlignment="0" applyProtection="0"/>
    <xf numFmtId="0" fontId="69" fillId="43" borderId="119" applyNumberFormat="0" applyAlignment="0" applyProtection="0"/>
    <xf numFmtId="0" fontId="69" fillId="43" borderId="119" applyNumberFormat="0" applyAlignment="0" applyProtection="0"/>
    <xf numFmtId="0" fontId="69" fillId="43" borderId="119" applyNumberFormat="0" applyAlignment="0" applyProtection="0"/>
    <xf numFmtId="0" fontId="69" fillId="43" borderId="119" applyNumberFormat="0" applyAlignment="0" applyProtection="0"/>
    <xf numFmtId="0" fontId="69" fillId="43" borderId="119" applyNumberFormat="0" applyAlignment="0" applyProtection="0"/>
    <xf numFmtId="0" fontId="69" fillId="43" borderId="119" applyNumberFormat="0" applyAlignment="0" applyProtection="0"/>
    <xf numFmtId="0" fontId="69" fillId="43" borderId="119" applyNumberFormat="0" applyAlignment="0" applyProtection="0"/>
    <xf numFmtId="0" fontId="69" fillId="43" borderId="119" applyNumberFormat="0" applyAlignment="0" applyProtection="0"/>
    <xf numFmtId="0" fontId="69" fillId="43" borderId="119" applyNumberFormat="0" applyAlignment="0" applyProtection="0"/>
    <xf numFmtId="0" fontId="69" fillId="43" borderId="119" applyNumberFormat="0" applyAlignment="0" applyProtection="0"/>
    <xf numFmtId="0" fontId="69" fillId="43" borderId="119" applyNumberFormat="0" applyAlignment="0" applyProtection="0"/>
    <xf numFmtId="0" fontId="69" fillId="43" borderId="119" applyNumberFormat="0" applyAlignment="0" applyProtection="0"/>
    <xf numFmtId="0" fontId="69" fillId="43" borderId="119" applyNumberFormat="0" applyAlignment="0" applyProtection="0"/>
    <xf numFmtId="0" fontId="69" fillId="43" borderId="119" applyNumberFormat="0" applyAlignment="0" applyProtection="0"/>
    <xf numFmtId="0" fontId="69" fillId="43" borderId="119" applyNumberFormat="0" applyAlignment="0" applyProtection="0"/>
    <xf numFmtId="0" fontId="69" fillId="43" borderId="119" applyNumberFormat="0" applyAlignment="0" applyProtection="0"/>
    <xf numFmtId="0" fontId="69" fillId="43" borderId="119" applyNumberFormat="0" applyAlignment="0" applyProtection="0"/>
    <xf numFmtId="0" fontId="69" fillId="43" borderId="119" applyNumberFormat="0" applyAlignment="0" applyProtection="0"/>
    <xf numFmtId="0" fontId="69" fillId="43" borderId="119" applyNumberFormat="0" applyAlignment="0" applyProtection="0"/>
    <xf numFmtId="0" fontId="69" fillId="43" borderId="119" applyNumberFormat="0" applyAlignment="0" applyProtection="0"/>
    <xf numFmtId="0" fontId="69" fillId="43" borderId="119" applyNumberFormat="0" applyAlignment="0" applyProtection="0"/>
    <xf numFmtId="0" fontId="69" fillId="43" borderId="119" applyNumberFormat="0" applyAlignment="0" applyProtection="0"/>
    <xf numFmtId="0" fontId="69" fillId="43" borderId="119" applyNumberFormat="0" applyAlignment="0" applyProtection="0"/>
    <xf numFmtId="0" fontId="69" fillId="43" borderId="119" applyNumberFormat="0" applyAlignment="0" applyProtection="0"/>
    <xf numFmtId="0" fontId="69" fillId="43" borderId="119" applyNumberFormat="0" applyAlignment="0" applyProtection="0"/>
    <xf numFmtId="0" fontId="69" fillId="43" borderId="119" applyNumberFormat="0" applyAlignment="0" applyProtection="0"/>
    <xf numFmtId="0" fontId="69" fillId="43" borderId="119" applyNumberFormat="0" applyAlignment="0" applyProtection="0"/>
    <xf numFmtId="0" fontId="69" fillId="43" borderId="119" applyNumberFormat="0" applyAlignment="0" applyProtection="0"/>
    <xf numFmtId="0" fontId="69" fillId="43" borderId="119" applyNumberFormat="0" applyAlignment="0" applyProtection="0"/>
    <xf numFmtId="0" fontId="69" fillId="43" borderId="119" applyNumberFormat="0" applyAlignment="0" applyProtection="0"/>
    <xf numFmtId="0" fontId="69" fillId="43" borderId="119" applyNumberFormat="0" applyAlignment="0" applyProtection="0"/>
    <xf numFmtId="0" fontId="69" fillId="43" borderId="119" applyNumberFormat="0" applyAlignment="0" applyProtection="0"/>
    <xf numFmtId="169" fontId="71" fillId="43" borderId="119" applyNumberFormat="0" applyAlignment="0" applyProtection="0"/>
    <xf numFmtId="0" fontId="69" fillId="43" borderId="119" applyNumberFormat="0" applyAlignment="0" applyProtection="0"/>
    <xf numFmtId="0" fontId="69" fillId="43" borderId="119" applyNumberFormat="0" applyAlignment="0" applyProtection="0"/>
    <xf numFmtId="0" fontId="69" fillId="43" borderId="119" applyNumberFormat="0" applyAlignment="0" applyProtection="0"/>
    <xf numFmtId="0" fontId="69" fillId="43" borderId="119" applyNumberFormat="0" applyAlignment="0" applyProtection="0"/>
    <xf numFmtId="0" fontId="69" fillId="43" borderId="119" applyNumberFormat="0" applyAlignment="0" applyProtection="0"/>
    <xf numFmtId="0" fontId="69" fillId="43" borderId="119" applyNumberFormat="0" applyAlignment="0" applyProtection="0"/>
    <xf numFmtId="0" fontId="69" fillId="43" borderId="119" applyNumberFormat="0" applyAlignment="0" applyProtection="0"/>
    <xf numFmtId="0" fontId="69" fillId="43" borderId="119" applyNumberFormat="0" applyAlignment="0" applyProtection="0"/>
    <xf numFmtId="0" fontId="69" fillId="43" borderId="119" applyNumberFormat="0" applyAlignment="0" applyProtection="0"/>
    <xf numFmtId="0" fontId="69" fillId="43" borderId="119" applyNumberFormat="0" applyAlignment="0" applyProtection="0"/>
    <xf numFmtId="0" fontId="69" fillId="43" borderId="119" applyNumberFormat="0" applyAlignment="0" applyProtection="0"/>
    <xf numFmtId="168" fontId="71" fillId="43" borderId="119" applyNumberFormat="0" applyAlignment="0" applyProtection="0"/>
    <xf numFmtId="0" fontId="69" fillId="43" borderId="119" applyNumberFormat="0" applyAlignment="0" applyProtection="0"/>
    <xf numFmtId="0" fontId="69" fillId="43" borderId="119" applyNumberFormat="0" applyAlignment="0" applyProtection="0"/>
    <xf numFmtId="0" fontId="69" fillId="43" borderId="119" applyNumberFormat="0" applyAlignment="0" applyProtection="0"/>
    <xf numFmtId="0" fontId="69" fillId="43" borderId="119" applyNumberFormat="0" applyAlignment="0" applyProtection="0"/>
    <xf numFmtId="168" fontId="71" fillId="43" borderId="119" applyNumberFormat="0" applyAlignment="0" applyProtection="0"/>
    <xf numFmtId="0" fontId="69" fillId="43" borderId="119" applyNumberFormat="0" applyAlignment="0" applyProtection="0"/>
    <xf numFmtId="0" fontId="69" fillId="43" borderId="119" applyNumberFormat="0" applyAlignment="0" applyProtection="0"/>
    <xf numFmtId="0" fontId="69" fillId="43" borderId="119" applyNumberFormat="0" applyAlignment="0" applyProtection="0"/>
    <xf numFmtId="0" fontId="69" fillId="43" borderId="119" applyNumberFormat="0" applyAlignment="0" applyProtection="0"/>
    <xf numFmtId="0" fontId="69" fillId="43" borderId="119" applyNumberFormat="0" applyAlignment="0" applyProtection="0"/>
    <xf numFmtId="0" fontId="2" fillId="71" borderId="117" applyNumberFormat="0" applyFont="0" applyBorder="0" applyProtection="0">
      <alignment horizontal="left" vertical="center"/>
    </xf>
    <xf numFmtId="9" fontId="2" fillId="71" borderId="116" applyFont="0" applyProtection="0">
      <alignment horizontal="right" vertical="center"/>
    </xf>
    <xf numFmtId="3" fontId="2" fillId="71" borderId="116" applyFont="0" applyProtection="0">
      <alignment horizontal="right" vertical="center"/>
    </xf>
    <xf numFmtId="0" fontId="65" fillId="70" borderId="117" applyFont="0" applyBorder="0">
      <alignment horizontal="center" wrapText="1"/>
    </xf>
    <xf numFmtId="168" fontId="57" fillId="0" borderId="114">
      <alignment horizontal="left" vertical="center"/>
    </xf>
    <xf numFmtId="0" fontId="57" fillId="0" borderId="114">
      <alignment horizontal="left" vertical="center"/>
    </xf>
    <xf numFmtId="0" fontId="57" fillId="0" borderId="114">
      <alignment horizontal="left" vertical="center"/>
    </xf>
    <xf numFmtId="0" fontId="2" fillId="69" borderId="116" applyNumberFormat="0" applyFont="0" applyBorder="0" applyProtection="0">
      <alignment horizontal="center" vertical="center"/>
    </xf>
    <xf numFmtId="0" fontId="39" fillId="0" borderId="116" applyNumberFormat="0" applyAlignment="0">
      <alignment horizontal="right"/>
      <protection locked="0"/>
    </xf>
    <xf numFmtId="0" fontId="39" fillId="0" borderId="116" applyNumberFormat="0" applyAlignment="0">
      <alignment horizontal="right"/>
      <protection locked="0"/>
    </xf>
    <xf numFmtId="0" fontId="39" fillId="0" borderId="116" applyNumberFormat="0" applyAlignment="0">
      <alignment horizontal="right"/>
      <protection locked="0"/>
    </xf>
    <xf numFmtId="0" fontId="39" fillId="0" borderId="116" applyNumberFormat="0" applyAlignment="0">
      <alignment horizontal="right"/>
      <protection locked="0"/>
    </xf>
    <xf numFmtId="0" fontId="39" fillId="0" borderId="116" applyNumberFormat="0" applyAlignment="0">
      <alignment horizontal="right"/>
      <protection locked="0"/>
    </xf>
    <xf numFmtId="0" fontId="39" fillId="0" borderId="116" applyNumberFormat="0" applyAlignment="0">
      <alignment horizontal="right"/>
      <protection locked="0"/>
    </xf>
    <xf numFmtId="0" fontId="39" fillId="0" borderId="116" applyNumberFormat="0" applyAlignment="0">
      <alignment horizontal="right"/>
      <protection locked="0"/>
    </xf>
    <xf numFmtId="0" fontId="39" fillId="0" borderId="116" applyNumberFormat="0" applyAlignment="0">
      <alignment horizontal="right"/>
      <protection locked="0"/>
    </xf>
    <xf numFmtId="0" fontId="39" fillId="0" borderId="116" applyNumberFormat="0" applyAlignment="0">
      <alignment horizontal="right"/>
      <protection locked="0"/>
    </xf>
    <xf numFmtId="0" fontId="39" fillId="0" borderId="116" applyNumberFormat="0" applyAlignment="0">
      <alignment horizontal="right"/>
      <protection locked="0"/>
    </xf>
    <xf numFmtId="0" fontId="41" fillId="64" borderId="119" applyNumberFormat="0" applyAlignment="0" applyProtection="0"/>
    <xf numFmtId="168" fontId="43" fillId="64" borderId="119" applyNumberFormat="0" applyAlignment="0" applyProtection="0"/>
    <xf numFmtId="169" fontId="43" fillId="64" borderId="119" applyNumberFormat="0" applyAlignment="0" applyProtection="0"/>
    <xf numFmtId="168" fontId="43" fillId="64" borderId="119" applyNumberFormat="0" applyAlignment="0" applyProtection="0"/>
    <xf numFmtId="168" fontId="43" fillId="64" borderId="119" applyNumberFormat="0" applyAlignment="0" applyProtection="0"/>
    <xf numFmtId="169" fontId="43" fillId="64" borderId="119" applyNumberFormat="0" applyAlignment="0" applyProtection="0"/>
    <xf numFmtId="168" fontId="43" fillId="64" borderId="119" applyNumberFormat="0" applyAlignment="0" applyProtection="0"/>
    <xf numFmtId="168" fontId="43" fillId="64" borderId="119" applyNumberFormat="0" applyAlignment="0" applyProtection="0"/>
    <xf numFmtId="169" fontId="43" fillId="64" borderId="119" applyNumberFormat="0" applyAlignment="0" applyProtection="0"/>
    <xf numFmtId="168" fontId="43" fillId="64" borderId="119" applyNumberFormat="0" applyAlignment="0" applyProtection="0"/>
    <xf numFmtId="168" fontId="43" fillId="64" borderId="119" applyNumberFormat="0" applyAlignment="0" applyProtection="0"/>
    <xf numFmtId="169" fontId="43" fillId="64" borderId="119" applyNumberFormat="0" applyAlignment="0" applyProtection="0"/>
    <xf numFmtId="168" fontId="43" fillId="64" borderId="119" applyNumberFormat="0" applyAlignment="0" applyProtection="0"/>
    <xf numFmtId="0" fontId="41" fillId="64" borderId="119" applyNumberFormat="0" applyAlignment="0" applyProtection="0"/>
    <xf numFmtId="0" fontId="41" fillId="64" borderId="119" applyNumberFormat="0" applyAlignment="0" applyProtection="0"/>
    <xf numFmtId="0" fontId="41" fillId="64" borderId="119" applyNumberFormat="0" applyAlignment="0" applyProtection="0"/>
    <xf numFmtId="0" fontId="41" fillId="64" borderId="119" applyNumberFormat="0" applyAlignment="0" applyProtection="0"/>
    <xf numFmtId="0" fontId="41" fillId="64" borderId="119" applyNumberFormat="0" applyAlignment="0" applyProtection="0"/>
    <xf numFmtId="0" fontId="41" fillId="64" borderId="119" applyNumberFormat="0" applyAlignment="0" applyProtection="0"/>
    <xf numFmtId="0" fontId="41" fillId="64" borderId="119" applyNumberFormat="0" applyAlignment="0" applyProtection="0"/>
    <xf numFmtId="0" fontId="41" fillId="64" borderId="119" applyNumberFormat="0" applyAlignment="0" applyProtection="0"/>
    <xf numFmtId="0" fontId="41" fillId="64" borderId="119" applyNumberFormat="0" applyAlignment="0" applyProtection="0"/>
    <xf numFmtId="0" fontId="41" fillId="64" borderId="119" applyNumberFormat="0" applyAlignment="0" applyProtection="0"/>
    <xf numFmtId="0" fontId="41" fillId="64" borderId="119" applyNumberFormat="0" applyAlignment="0" applyProtection="0"/>
    <xf numFmtId="0" fontId="41" fillId="64" borderId="119" applyNumberFormat="0" applyAlignment="0" applyProtection="0"/>
    <xf numFmtId="0" fontId="41" fillId="64" borderId="119" applyNumberFormat="0" applyAlignment="0" applyProtection="0"/>
    <xf numFmtId="0" fontId="41" fillId="64" borderId="119" applyNumberFormat="0" applyAlignment="0" applyProtection="0"/>
    <xf numFmtId="0" fontId="41" fillId="64" borderId="119" applyNumberFormat="0" applyAlignment="0" applyProtection="0"/>
    <xf numFmtId="0" fontId="41" fillId="64" borderId="119" applyNumberFormat="0" applyAlignment="0" applyProtection="0"/>
    <xf numFmtId="0" fontId="41" fillId="64" borderId="119" applyNumberFormat="0" applyAlignment="0" applyProtection="0"/>
    <xf numFmtId="0" fontId="41" fillId="64" borderId="119" applyNumberFormat="0" applyAlignment="0" applyProtection="0"/>
    <xf numFmtId="0" fontId="41" fillId="64" borderId="119" applyNumberFormat="0" applyAlignment="0" applyProtection="0"/>
    <xf numFmtId="0" fontId="41" fillId="64" borderId="119" applyNumberFormat="0" applyAlignment="0" applyProtection="0"/>
    <xf numFmtId="0" fontId="41" fillId="64" borderId="119" applyNumberFormat="0" applyAlignment="0" applyProtection="0"/>
    <xf numFmtId="0" fontId="41" fillId="64" borderId="119" applyNumberFormat="0" applyAlignment="0" applyProtection="0"/>
    <xf numFmtId="0" fontId="41" fillId="64" borderId="119" applyNumberFormat="0" applyAlignment="0" applyProtection="0"/>
    <xf numFmtId="0" fontId="41" fillId="64" borderId="119" applyNumberFormat="0" applyAlignment="0" applyProtection="0"/>
    <xf numFmtId="0" fontId="41" fillId="64" borderId="119" applyNumberFormat="0" applyAlignment="0" applyProtection="0"/>
    <xf numFmtId="0" fontId="41" fillId="64" borderId="119" applyNumberFormat="0" applyAlignment="0" applyProtection="0"/>
    <xf numFmtId="0" fontId="41" fillId="64" borderId="119" applyNumberFormat="0" applyAlignment="0" applyProtection="0"/>
    <xf numFmtId="0" fontId="41" fillId="64" borderId="119" applyNumberFormat="0" applyAlignment="0" applyProtection="0"/>
    <xf numFmtId="0" fontId="41" fillId="64" borderId="119" applyNumberFormat="0" applyAlignment="0" applyProtection="0"/>
    <xf numFmtId="0" fontId="41" fillId="64" borderId="119" applyNumberFormat="0" applyAlignment="0" applyProtection="0"/>
    <xf numFmtId="0" fontId="41" fillId="64" borderId="119" applyNumberFormat="0" applyAlignment="0" applyProtection="0"/>
    <xf numFmtId="0" fontId="41" fillId="64" borderId="119" applyNumberFormat="0" applyAlignment="0" applyProtection="0"/>
    <xf numFmtId="0" fontId="41" fillId="64" borderId="119" applyNumberFormat="0" applyAlignment="0" applyProtection="0"/>
    <xf numFmtId="0" fontId="41" fillId="64" borderId="119" applyNumberFormat="0" applyAlignment="0" applyProtection="0"/>
    <xf numFmtId="0" fontId="41" fillId="64" borderId="119" applyNumberFormat="0" applyAlignment="0" applyProtection="0"/>
    <xf numFmtId="0" fontId="41" fillId="64" borderId="119" applyNumberFormat="0" applyAlignment="0" applyProtection="0"/>
    <xf numFmtId="0" fontId="41" fillId="64" borderId="119" applyNumberFormat="0" applyAlignment="0" applyProtection="0"/>
    <xf numFmtId="0" fontId="41" fillId="64" borderId="119" applyNumberFormat="0" applyAlignment="0" applyProtection="0"/>
    <xf numFmtId="0" fontId="41" fillId="64" borderId="119" applyNumberFormat="0" applyAlignment="0" applyProtection="0"/>
    <xf numFmtId="0" fontId="41" fillId="64" borderId="119" applyNumberFormat="0" applyAlignment="0" applyProtection="0"/>
    <xf numFmtId="0" fontId="41" fillId="64" borderId="119" applyNumberFormat="0" applyAlignment="0" applyProtection="0"/>
    <xf numFmtId="0" fontId="41" fillId="64" borderId="119" applyNumberFormat="0" applyAlignment="0" applyProtection="0"/>
    <xf numFmtId="0" fontId="41" fillId="64" borderId="119" applyNumberFormat="0" applyAlignment="0" applyProtection="0"/>
    <xf numFmtId="0" fontId="41" fillId="64" borderId="119" applyNumberFormat="0" applyAlignment="0" applyProtection="0"/>
    <xf numFmtId="0" fontId="41" fillId="64" borderId="119" applyNumberFormat="0" applyAlignment="0" applyProtection="0"/>
    <xf numFmtId="0" fontId="41" fillId="64" borderId="119" applyNumberFormat="0" applyAlignment="0" applyProtection="0"/>
    <xf numFmtId="0" fontId="41" fillId="64" borderId="119" applyNumberFormat="0" applyAlignment="0" applyProtection="0"/>
    <xf numFmtId="0" fontId="41" fillId="64" borderId="119" applyNumberFormat="0" applyAlignment="0" applyProtection="0"/>
    <xf numFmtId="169" fontId="43" fillId="64" borderId="119" applyNumberFormat="0" applyAlignment="0" applyProtection="0"/>
    <xf numFmtId="0" fontId="41" fillId="64" borderId="119" applyNumberFormat="0" applyAlignment="0" applyProtection="0"/>
    <xf numFmtId="0" fontId="41" fillId="64" borderId="119" applyNumberFormat="0" applyAlignment="0" applyProtection="0"/>
    <xf numFmtId="0" fontId="41" fillId="64" borderId="119" applyNumberFormat="0" applyAlignment="0" applyProtection="0"/>
    <xf numFmtId="0" fontId="41" fillId="64" borderId="119" applyNumberFormat="0" applyAlignment="0" applyProtection="0"/>
    <xf numFmtId="0" fontId="41" fillId="64" borderId="119" applyNumberFormat="0" applyAlignment="0" applyProtection="0"/>
    <xf numFmtId="0" fontId="41" fillId="64" borderId="119" applyNumberFormat="0" applyAlignment="0" applyProtection="0"/>
    <xf numFmtId="0" fontId="41" fillId="64" borderId="119" applyNumberFormat="0" applyAlignment="0" applyProtection="0"/>
    <xf numFmtId="0" fontId="41" fillId="64" borderId="119" applyNumberFormat="0" applyAlignment="0" applyProtection="0"/>
    <xf numFmtId="0" fontId="41" fillId="64" borderId="119" applyNumberFormat="0" applyAlignment="0" applyProtection="0"/>
    <xf numFmtId="0" fontId="41" fillId="64" borderId="119" applyNumberFormat="0" applyAlignment="0" applyProtection="0"/>
    <xf numFmtId="0" fontId="41" fillId="64" borderId="119" applyNumberFormat="0" applyAlignment="0" applyProtection="0"/>
    <xf numFmtId="168" fontId="43" fillId="64" borderId="119" applyNumberFormat="0" applyAlignment="0" applyProtection="0"/>
    <xf numFmtId="0" fontId="41" fillId="64" borderId="119" applyNumberFormat="0" applyAlignment="0" applyProtection="0"/>
    <xf numFmtId="0" fontId="41" fillId="64" borderId="119" applyNumberFormat="0" applyAlignment="0" applyProtection="0"/>
    <xf numFmtId="0" fontId="41" fillId="64" borderId="119" applyNumberFormat="0" applyAlignment="0" applyProtection="0"/>
    <xf numFmtId="0" fontId="41" fillId="64" borderId="119" applyNumberFormat="0" applyAlignment="0" applyProtection="0"/>
    <xf numFmtId="168" fontId="43" fillId="64" borderId="119" applyNumberFormat="0" applyAlignment="0" applyProtection="0"/>
    <xf numFmtId="0" fontId="41" fillId="64" borderId="119" applyNumberFormat="0" applyAlignment="0" applyProtection="0"/>
    <xf numFmtId="0" fontId="41" fillId="64" borderId="119" applyNumberFormat="0" applyAlignment="0" applyProtection="0"/>
    <xf numFmtId="0" fontId="41" fillId="64" borderId="119" applyNumberFormat="0" applyAlignment="0" applyProtection="0"/>
    <xf numFmtId="0" fontId="41" fillId="64" borderId="119" applyNumberFormat="0" applyAlignment="0" applyProtection="0"/>
    <xf numFmtId="0" fontId="41" fillId="64" borderId="119" applyNumberFormat="0" applyAlignment="0" applyProtection="0"/>
    <xf numFmtId="0" fontId="1" fillId="0" borderId="0"/>
    <xf numFmtId="169" fontId="29" fillId="37" borderId="0"/>
  </cellStyleXfs>
  <cellXfs count="606">
    <xf numFmtId="0" fontId="0" fillId="0" borderId="0" xfId="0"/>
    <xf numFmtId="0" fontId="0" fillId="0" borderId="0" xfId="0" applyBorder="1"/>
    <xf numFmtId="0" fontId="4" fillId="0" borderId="0" xfId="0" applyFont="1"/>
    <xf numFmtId="0" fontId="0" fillId="0" borderId="0" xfId="0" applyFill="1"/>
    <xf numFmtId="0" fontId="0" fillId="0" borderId="0" xfId="0" applyAlignment="1">
      <alignment wrapText="1"/>
    </xf>
    <xf numFmtId="0" fontId="4" fillId="0" borderId="0" xfId="0" applyFont="1" applyFill="1"/>
    <xf numFmtId="167" fontId="0" fillId="0" borderId="0" xfId="0" applyNumberFormat="1"/>
    <xf numFmtId="167" fontId="3" fillId="0" borderId="0" xfId="0" applyNumberFormat="1" applyFont="1" applyFill="1" applyBorder="1" applyAlignment="1">
      <alignment horizontal="center"/>
    </xf>
    <xf numFmtId="167" fontId="0" fillId="0" borderId="0" xfId="0" applyNumberFormat="1" applyBorder="1" applyAlignment="1">
      <alignment horizontal="center"/>
    </xf>
    <xf numFmtId="167" fontId="5" fillId="0" borderId="0" xfId="0" applyNumberFormat="1" applyFont="1" applyBorder="1" applyAlignment="1">
      <alignment horizontal="center"/>
    </xf>
    <xf numFmtId="0" fontId="4" fillId="0" borderId="3" xfId="0" applyFont="1" applyBorder="1"/>
    <xf numFmtId="0" fontId="9" fillId="0" borderId="19" xfId="0" applyFont="1" applyBorder="1"/>
    <xf numFmtId="0" fontId="12" fillId="0" borderId="0" xfId="0" applyFont="1" applyBorder="1"/>
    <xf numFmtId="0" fontId="12" fillId="0" borderId="0" xfId="0" applyFont="1"/>
    <xf numFmtId="0" fontId="9" fillId="0" borderId="0" xfId="0" applyFont="1" applyBorder="1" applyAlignment="1">
      <alignment horizontal="right" wrapText="1"/>
    </xf>
    <xf numFmtId="0" fontId="9" fillId="0" borderId="22" xfId="0" applyFont="1" applyBorder="1" applyAlignment="1">
      <alignment vertical="center"/>
    </xf>
    <xf numFmtId="0" fontId="9" fillId="0" borderId="25" xfId="0" applyFont="1" applyBorder="1"/>
    <xf numFmtId="0" fontId="7" fillId="0" borderId="0" xfId="0" applyFont="1"/>
    <xf numFmtId="0" fontId="9" fillId="0" borderId="0" xfId="11" applyFont="1" applyFill="1" applyBorder="1" applyProtection="1"/>
    <xf numFmtId="0" fontId="4" fillId="0" borderId="0" xfId="0" applyFont="1" applyBorder="1"/>
    <xf numFmtId="0" fontId="9" fillId="0" borderId="0" xfId="0" applyFont="1"/>
    <xf numFmtId="0" fontId="9" fillId="0" borderId="0" xfId="0" applyFont="1" applyAlignment="1">
      <alignment horizontal="right"/>
    </xf>
    <xf numFmtId="0" fontId="9" fillId="0" borderId="0" xfId="11" applyFont="1" applyFill="1" applyBorder="1" applyAlignment="1" applyProtection="1"/>
    <xf numFmtId="0" fontId="4" fillId="0" borderId="7" xfId="0" applyFont="1" applyBorder="1"/>
    <xf numFmtId="0" fontId="4" fillId="0" borderId="0" xfId="0" applyFont="1" applyAlignment="1">
      <alignment wrapText="1"/>
    </xf>
    <xf numFmtId="0" fontId="12" fillId="0" borderId="0" xfId="0" applyFont="1" applyAlignment="1">
      <alignment wrapText="1"/>
    </xf>
    <xf numFmtId="0" fontId="12" fillId="0" borderId="0" xfId="0" applyFont="1" applyAlignment="1">
      <alignment horizontal="center"/>
    </xf>
    <xf numFmtId="0" fontId="10" fillId="0" borderId="0" xfId="11" applyFont="1" applyFill="1" applyBorder="1" applyAlignment="1" applyProtection="1"/>
    <xf numFmtId="0" fontId="9" fillId="0" borderId="8" xfId="0" applyFont="1" applyBorder="1" applyAlignment="1">
      <alignment wrapText="1"/>
    </xf>
    <xf numFmtId="0" fontId="9" fillId="0" borderId="24" xfId="0" applyFont="1" applyBorder="1" applyAlignment="1">
      <alignment wrapText="1"/>
    </xf>
    <xf numFmtId="0" fontId="7" fillId="0" borderId="0" xfId="0" applyFont="1" applyBorder="1"/>
    <xf numFmtId="0" fontId="10" fillId="0" borderId="0" xfId="0" applyFont="1" applyAlignment="1">
      <alignment horizontal="center"/>
    </xf>
    <xf numFmtId="0" fontId="7" fillId="0" borderId="3" xfId="0" applyFont="1" applyBorder="1" applyAlignment="1">
      <alignment vertical="center" wrapText="1"/>
    </xf>
    <xf numFmtId="0" fontId="15" fillId="0" borderId="3" xfId="0" applyFont="1" applyFill="1" applyBorder="1" applyAlignment="1">
      <alignment horizontal="center" vertical="center" wrapText="1"/>
    </xf>
    <xf numFmtId="0" fontId="16" fillId="0" borderId="3" xfId="0" applyFont="1" applyFill="1" applyBorder="1" applyAlignment="1">
      <alignment horizontal="left" vertical="center" wrapText="1"/>
    </xf>
    <xf numFmtId="0" fontId="9" fillId="2" borderId="3" xfId="0" applyFont="1" applyFill="1" applyBorder="1" applyAlignment="1">
      <alignment vertical="center"/>
    </xf>
    <xf numFmtId="0" fontId="9" fillId="0" borderId="0" xfId="0" applyFont="1" applyFill="1" applyBorder="1" applyProtection="1"/>
    <xf numFmtId="10" fontId="9" fillId="0" borderId="0" xfId="6" applyNumberFormat="1" applyFont="1" applyFill="1" applyBorder="1" applyProtection="1">
      <protection locked="0"/>
    </xf>
    <xf numFmtId="0" fontId="9" fillId="0" borderId="0" xfId="0" applyFont="1" applyFill="1" applyBorder="1" applyProtection="1">
      <protection locked="0"/>
    </xf>
    <xf numFmtId="0" fontId="19" fillId="0" borderId="0" xfId="0" applyFont="1" applyFill="1" applyBorder="1" applyProtection="1">
      <protection locked="0"/>
    </xf>
    <xf numFmtId="0" fontId="10" fillId="0" borderId="19" xfId="0" applyFont="1" applyFill="1" applyBorder="1" applyAlignment="1" applyProtection="1">
      <alignment horizontal="center" vertical="center"/>
    </xf>
    <xf numFmtId="0" fontId="9" fillId="0" borderId="20" xfId="0" applyFont="1" applyFill="1" applyBorder="1" applyProtection="1"/>
    <xf numFmtId="0" fontId="9" fillId="0" borderId="22" xfId="0" applyFont="1" applyFill="1" applyBorder="1" applyAlignment="1" applyProtection="1">
      <alignment horizontal="left" indent="1"/>
    </xf>
    <xf numFmtId="0" fontId="10" fillId="0" borderId="8" xfId="0" applyFont="1" applyFill="1" applyBorder="1" applyAlignment="1" applyProtection="1">
      <alignment horizontal="center"/>
    </xf>
    <xf numFmtId="0" fontId="9" fillId="0" borderId="3" xfId="0" applyFont="1" applyFill="1" applyBorder="1" applyAlignment="1" applyProtection="1">
      <alignment horizontal="center" vertical="center" wrapText="1"/>
    </xf>
    <xf numFmtId="0" fontId="9" fillId="0" borderId="23" xfId="0" applyFont="1" applyFill="1" applyBorder="1" applyAlignment="1" applyProtection="1">
      <alignment horizontal="center" vertical="center" wrapText="1"/>
    </xf>
    <xf numFmtId="0" fontId="9" fillId="0" borderId="8" xfId="0" applyFont="1" applyFill="1" applyBorder="1" applyAlignment="1" applyProtection="1">
      <alignment horizontal="left" indent="1"/>
    </xf>
    <xf numFmtId="0" fontId="9" fillId="0" borderId="8" xfId="0" applyFont="1" applyFill="1" applyBorder="1" applyAlignment="1" applyProtection="1">
      <alignment horizontal="left" indent="2"/>
    </xf>
    <xf numFmtId="0" fontId="10" fillId="0" borderId="8" xfId="0" applyFont="1" applyFill="1" applyBorder="1" applyAlignment="1" applyProtection="1"/>
    <xf numFmtId="0" fontId="9" fillId="0" borderId="25" xfId="0" applyFont="1" applyFill="1" applyBorder="1" applyAlignment="1" applyProtection="1">
      <alignment horizontal="left" indent="1"/>
    </xf>
    <xf numFmtId="0" fontId="10" fillId="0" borderId="28" xfId="0" applyFont="1" applyFill="1" applyBorder="1" applyAlignment="1" applyProtection="1"/>
    <xf numFmtId="0" fontId="20" fillId="0" borderId="0" xfId="0" applyFont="1" applyAlignment="1">
      <alignment vertical="center"/>
    </xf>
    <xf numFmtId="0" fontId="9" fillId="0" borderId="0" xfId="0" applyFont="1" applyFill="1" applyBorder="1"/>
    <xf numFmtId="0" fontId="19" fillId="0" borderId="0" xfId="0" applyFont="1" applyFill="1"/>
    <xf numFmtId="0" fontId="21" fillId="0" borderId="3" xfId="0" applyFont="1" applyFill="1" applyBorder="1" applyAlignment="1">
      <alignment horizontal="left" vertical="center"/>
    </xf>
    <xf numFmtId="0" fontId="21" fillId="0" borderId="3" xfId="0" applyFont="1" applyFill="1" applyBorder="1" applyAlignment="1">
      <alignment horizontal="center" vertical="center" wrapText="1"/>
    </xf>
    <xf numFmtId="0" fontId="21" fillId="0" borderId="3" xfId="0" applyFont="1" applyFill="1" applyBorder="1" applyAlignment="1">
      <alignment horizontal="left" indent="1"/>
    </xf>
    <xf numFmtId="0" fontId="22" fillId="0" borderId="3" xfId="0" applyFont="1" applyFill="1" applyBorder="1" applyAlignment="1">
      <alignment horizontal="center"/>
    </xf>
    <xf numFmtId="38" fontId="21" fillId="0" borderId="3" xfId="0" applyNumberFormat="1" applyFont="1" applyFill="1" applyBorder="1" applyAlignment="1" applyProtection="1">
      <alignment horizontal="right"/>
      <protection locked="0"/>
    </xf>
    <xf numFmtId="0" fontId="21" fillId="0" borderId="3" xfId="0" applyFont="1" applyFill="1" applyBorder="1" applyAlignment="1">
      <alignment horizontal="left" wrapText="1" indent="1"/>
    </xf>
    <xf numFmtId="0" fontId="21" fillId="0" borderId="3" xfId="0" applyFont="1" applyFill="1" applyBorder="1" applyAlignment="1">
      <alignment horizontal="left" wrapText="1" indent="2"/>
    </xf>
    <xf numFmtId="0" fontId="22" fillId="0" borderId="3" xfId="0" applyFont="1" applyFill="1" applyBorder="1" applyAlignment="1"/>
    <xf numFmtId="0" fontId="22" fillId="0" borderId="3" xfId="0" applyFont="1" applyFill="1" applyBorder="1" applyAlignment="1">
      <alignment horizontal="left"/>
    </xf>
    <xf numFmtId="0" fontId="22" fillId="0" borderId="3" xfId="0" applyFont="1" applyFill="1" applyBorder="1" applyAlignment="1">
      <alignment horizontal="left" indent="1"/>
    </xf>
    <xf numFmtId="0" fontId="22" fillId="0" borderId="3" xfId="0" applyFont="1" applyFill="1" applyBorder="1" applyAlignment="1">
      <alignment horizontal="center" vertical="center" wrapText="1"/>
    </xf>
    <xf numFmtId="0" fontId="6" fillId="0" borderId="0" xfId="0" applyFont="1" applyAlignment="1">
      <alignment horizontal="center"/>
    </xf>
    <xf numFmtId="0" fontId="10" fillId="0" borderId="0" xfId="0" applyFont="1" applyFill="1" applyBorder="1" applyAlignment="1">
      <alignment horizontal="center" wrapText="1"/>
    </xf>
    <xf numFmtId="0" fontId="9" fillId="0" borderId="24" xfId="0" applyFont="1" applyBorder="1" applyAlignment="1"/>
    <xf numFmtId="0" fontId="13" fillId="0" borderId="8" xfId="0" applyFont="1" applyBorder="1" applyAlignment="1">
      <alignment wrapText="1"/>
    </xf>
    <xf numFmtId="0" fontId="4" fillId="0" borderId="24" xfId="0" applyFont="1" applyBorder="1" applyAlignment="1"/>
    <xf numFmtId="0" fontId="13" fillId="0" borderId="28" xfId="0" applyFont="1" applyBorder="1" applyAlignment="1">
      <alignment wrapText="1"/>
    </xf>
    <xf numFmtId="0" fontId="4" fillId="0" borderId="42" xfId="0" applyFont="1" applyBorder="1" applyAlignment="1"/>
    <xf numFmtId="0" fontId="26" fillId="0" borderId="0" xfId="0" applyFont="1" applyAlignment="1">
      <alignment horizontal="center" vertical="center"/>
    </xf>
    <xf numFmtId="0" fontId="26"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6" fillId="0" borderId="0" xfId="0" applyFont="1"/>
    <xf numFmtId="0" fontId="9" fillId="0" borderId="1" xfId="0" applyFont="1" applyBorder="1"/>
    <xf numFmtId="0" fontId="10" fillId="0" borderId="0" xfId="0" applyFont="1" applyFill="1" applyBorder="1" applyAlignment="1" applyProtection="1">
      <alignment horizontal="center" vertical="center"/>
    </xf>
    <xf numFmtId="0" fontId="4" fillId="0" borderId="0" xfId="0" applyFont="1" applyBorder="1" applyAlignment="1">
      <alignment horizontal="center" vertical="center" wrapText="1"/>
    </xf>
    <xf numFmtId="0" fontId="7" fillId="3" borderId="3" xfId="13" applyFont="1" applyFill="1" applyBorder="1" applyAlignment="1" applyProtection="1">
      <alignment vertical="center" wrapText="1"/>
      <protection locked="0"/>
    </xf>
    <xf numFmtId="0" fontId="7" fillId="3" borderId="3" xfId="13" applyFont="1" applyFill="1" applyBorder="1" applyAlignment="1" applyProtection="1">
      <alignment horizontal="left" vertical="center" wrapText="1"/>
      <protection locked="0"/>
    </xf>
    <xf numFmtId="0" fontId="7" fillId="3" borderId="3" xfId="9" applyFont="1" applyFill="1" applyBorder="1" applyAlignment="1" applyProtection="1">
      <alignment horizontal="left" vertical="center" wrapText="1"/>
      <protection locked="0"/>
    </xf>
    <xf numFmtId="0" fontId="7" fillId="0" borderId="3" xfId="13" applyFont="1" applyBorder="1" applyAlignment="1" applyProtection="1">
      <alignment horizontal="left" vertical="center" wrapText="1"/>
      <protection locked="0"/>
    </xf>
    <xf numFmtId="0" fontId="7" fillId="0" borderId="3" xfId="13" applyFont="1" applyFill="1" applyBorder="1" applyAlignment="1" applyProtection="1">
      <alignment horizontal="left" vertical="center" wrapText="1"/>
      <protection locked="0"/>
    </xf>
    <xf numFmtId="0" fontId="15" fillId="3" borderId="3" xfId="13" applyFont="1" applyFill="1" applyBorder="1" applyAlignment="1" applyProtection="1">
      <alignment vertical="center" wrapText="1"/>
      <protection locked="0"/>
    </xf>
    <xf numFmtId="0" fontId="7" fillId="3" borderId="7" xfId="13" applyFont="1" applyFill="1" applyBorder="1" applyAlignment="1" applyProtection="1">
      <alignment vertical="center" wrapText="1"/>
      <protection locked="0"/>
    </xf>
    <xf numFmtId="0" fontId="7" fillId="3" borderId="2" xfId="13" applyFont="1" applyFill="1" applyBorder="1" applyAlignment="1" applyProtection="1">
      <alignment vertical="center" wrapText="1"/>
      <protection locked="0"/>
    </xf>
    <xf numFmtId="0" fontId="7" fillId="3" borderId="7" xfId="13" applyFont="1" applyFill="1" applyBorder="1" applyAlignment="1" applyProtection="1">
      <alignment horizontal="left" vertical="center" wrapText="1"/>
      <protection locked="0"/>
    </xf>
    <xf numFmtId="0" fontId="6" fillId="36" borderId="3" xfId="0" applyFont="1" applyFill="1" applyBorder="1" applyAlignment="1">
      <alignment horizontal="left" vertical="top" wrapText="1"/>
    </xf>
    <xf numFmtId="1" fontId="15" fillId="36" borderId="3" xfId="2" applyNumberFormat="1" applyFont="1" applyFill="1" applyBorder="1" applyAlignment="1" applyProtection="1">
      <alignment horizontal="left" vertical="top" wrapText="1"/>
    </xf>
    <xf numFmtId="0" fontId="15" fillId="36" borderId="3" xfId="13" applyFont="1" applyFill="1" applyBorder="1" applyAlignment="1" applyProtection="1">
      <alignment vertical="center" wrapText="1"/>
      <protection locked="0"/>
    </xf>
    <xf numFmtId="0" fontId="26" fillId="0" borderId="35" xfId="0" applyFont="1" applyBorder="1" applyAlignment="1">
      <alignment wrapText="1"/>
    </xf>
    <xf numFmtId="0" fontId="26" fillId="0" borderId="12" xfId="0" applyFont="1" applyBorder="1" applyAlignment="1">
      <alignment wrapText="1"/>
    </xf>
    <xf numFmtId="0" fontId="20" fillId="0" borderId="12" xfId="0" applyFont="1" applyBorder="1" applyAlignment="1">
      <alignment wrapText="1"/>
    </xf>
    <xf numFmtId="0" fontId="20" fillId="0" borderId="12" xfId="0" applyFont="1" applyBorder="1" applyAlignment="1">
      <alignment horizontal="right" wrapText="1"/>
    </xf>
    <xf numFmtId="0" fontId="26" fillId="0" borderId="13" xfId="0" applyFont="1" applyBorder="1" applyAlignment="1">
      <alignment wrapText="1"/>
    </xf>
    <xf numFmtId="0" fontId="20" fillId="0" borderId="13" xfId="0" applyFont="1" applyBorder="1" applyAlignment="1">
      <alignment horizontal="right" wrapText="1"/>
    </xf>
    <xf numFmtId="0" fontId="25" fillId="36" borderId="16" xfId="0" applyFont="1" applyFill="1" applyBorder="1" applyAlignment="1">
      <alignment wrapText="1"/>
    </xf>
    <xf numFmtId="0" fontId="4" fillId="0" borderId="22" xfId="0" applyFont="1" applyBorder="1"/>
    <xf numFmtId="0" fontId="26" fillId="0" borderId="3" xfId="0" applyFont="1" applyBorder="1"/>
    <xf numFmtId="0" fontId="25" fillId="0" borderId="0" xfId="0" applyFont="1"/>
    <xf numFmtId="0" fontId="7" fillId="0" borderId="3" xfId="13" applyFont="1" applyBorder="1" applyAlignment="1" applyProtection="1">
      <alignment horizontal="center" vertical="center" wrapText="1"/>
      <protection locked="0"/>
    </xf>
    <xf numFmtId="0" fontId="4" fillId="0" borderId="0" xfId="0" applyFont="1" applyBorder="1" applyAlignment="1">
      <alignment vertical="center"/>
    </xf>
    <xf numFmtId="0" fontId="4" fillId="0" borderId="0" xfId="0" applyFont="1" applyBorder="1" applyAlignment="1">
      <alignment vertical="center" wrapText="1"/>
    </xf>
    <xf numFmtId="164" fontId="7" fillId="3" borderId="3" xfId="1" applyNumberFormat="1" applyFont="1" applyFill="1" applyBorder="1" applyAlignment="1" applyProtection="1">
      <alignment horizontal="center" vertical="center" wrapText="1"/>
      <protection locked="0"/>
    </xf>
    <xf numFmtId="164" fontId="7" fillId="3" borderId="22" xfId="1" applyNumberFormat="1" applyFont="1" applyFill="1" applyBorder="1" applyAlignment="1" applyProtection="1">
      <alignment horizontal="center" vertical="center" wrapText="1"/>
      <protection locked="0"/>
    </xf>
    <xf numFmtId="164" fontId="7" fillId="3" borderId="23" xfId="1" applyNumberFormat="1" applyFont="1" applyFill="1" applyBorder="1" applyAlignment="1" applyProtection="1">
      <alignment horizontal="center" vertical="center" wrapText="1"/>
      <protection locked="0"/>
    </xf>
    <xf numFmtId="0" fontId="4" fillId="0" borderId="19" xfId="0" applyFont="1" applyBorder="1"/>
    <xf numFmtId="0" fontId="4" fillId="0" borderId="21" xfId="0" applyFont="1" applyBorder="1"/>
    <xf numFmtId="0" fontId="7" fillId="3" borderId="25" xfId="9" applyFont="1" applyFill="1" applyBorder="1" applyAlignment="1" applyProtection="1">
      <alignment horizontal="left" vertical="center"/>
      <protection locked="0"/>
    </xf>
    <xf numFmtId="0" fontId="15" fillId="3" borderId="27" xfId="16" applyFont="1" applyFill="1" applyBorder="1" applyAlignment="1" applyProtection="1">
      <protection locked="0"/>
    </xf>
    <xf numFmtId="0" fontId="4" fillId="0" borderId="0" xfId="0" applyFont="1" applyFill="1" applyBorder="1" applyAlignment="1">
      <alignment wrapText="1"/>
    </xf>
    <xf numFmtId="0" fontId="9" fillId="3" borderId="3" xfId="5" applyFont="1" applyFill="1" applyBorder="1" applyProtection="1">
      <protection locked="0"/>
    </xf>
    <xf numFmtId="0" fontId="9" fillId="0" borderId="3" xfId="13" applyFont="1" applyFill="1" applyBorder="1" applyAlignment="1" applyProtection="1">
      <alignment horizontal="center" vertical="center" wrapText="1"/>
      <protection locked="0"/>
    </xf>
    <xf numFmtId="0" fontId="9" fillId="3" borderId="3" xfId="13" applyFont="1" applyFill="1" applyBorder="1" applyAlignment="1" applyProtection="1">
      <alignment horizontal="center" vertical="center" wrapText="1"/>
      <protection locked="0"/>
    </xf>
    <xf numFmtId="3" fontId="9" fillId="3" borderId="3" xfId="1" applyNumberFormat="1" applyFont="1" applyFill="1" applyBorder="1" applyAlignment="1" applyProtection="1">
      <alignment horizontal="center" vertical="center" wrapText="1"/>
      <protection locked="0"/>
    </xf>
    <xf numFmtId="9" fontId="9" fillId="3" borderId="3" xfId="15" applyNumberFormat="1" applyFont="1" applyFill="1" applyBorder="1" applyAlignment="1" applyProtection="1">
      <alignment horizontal="center" vertical="center"/>
      <protection locked="0"/>
    </xf>
    <xf numFmtId="0" fontId="10" fillId="3" borderId="3" xfId="13" applyFont="1" applyFill="1" applyBorder="1" applyAlignment="1" applyProtection="1">
      <alignment wrapText="1"/>
      <protection locked="0"/>
    </xf>
    <xf numFmtId="0" fontId="9" fillId="3" borderId="3" xfId="13" applyFont="1" applyFill="1" applyBorder="1" applyAlignment="1" applyProtection="1">
      <alignment horizontal="left" vertical="center" wrapText="1"/>
      <protection locked="0"/>
    </xf>
    <xf numFmtId="165" fontId="9" fillId="3" borderId="3" xfId="8" applyNumberFormat="1" applyFont="1" applyFill="1" applyBorder="1" applyAlignment="1" applyProtection="1">
      <alignment horizontal="right" wrapText="1"/>
      <protection locked="0"/>
    </xf>
    <xf numFmtId="0" fontId="9" fillId="0" borderId="3" xfId="13" applyFont="1" applyFill="1" applyBorder="1" applyAlignment="1" applyProtection="1">
      <alignment horizontal="left" vertical="center" wrapText="1"/>
      <protection locked="0"/>
    </xf>
    <xf numFmtId="165" fontId="9" fillId="4" borderId="3" xfId="8" applyNumberFormat="1" applyFont="1" applyFill="1" applyBorder="1" applyAlignment="1" applyProtection="1">
      <alignment horizontal="right" wrapText="1"/>
      <protection locked="0"/>
    </xf>
    <xf numFmtId="0" fontId="10" fillId="0" borderId="3" xfId="13" applyFont="1" applyFill="1" applyBorder="1" applyAlignment="1" applyProtection="1">
      <alignment wrapText="1"/>
      <protection locked="0"/>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7" fillId="0" borderId="0" xfId="11" applyFont="1" applyFill="1" applyBorder="1" applyAlignment="1" applyProtection="1">
      <alignment vertical="center"/>
    </xf>
    <xf numFmtId="0" fontId="4" fillId="0" borderId="22" xfId="0" applyFont="1" applyBorder="1" applyAlignment="1">
      <alignment vertical="center"/>
    </xf>
    <xf numFmtId="0" fontId="9" fillId="0" borderId="22" xfId="0" applyFont="1" applyBorder="1" applyAlignment="1">
      <alignment horizontal="right" vertical="center" wrapText="1"/>
    </xf>
    <xf numFmtId="0" fontId="9" fillId="0" borderId="22" xfId="0" applyFont="1" applyFill="1" applyBorder="1" applyAlignment="1">
      <alignment horizontal="center" vertical="center" wrapText="1"/>
    </xf>
    <xf numFmtId="0" fontId="9" fillId="0" borderId="22" xfId="0" applyFont="1" applyFill="1" applyBorder="1" applyAlignment="1">
      <alignment horizontal="right" vertical="center" wrapText="1"/>
    </xf>
    <xf numFmtId="0" fontId="9" fillId="2" borderId="22" xfId="0" applyFont="1" applyFill="1" applyBorder="1" applyAlignment="1">
      <alignment horizontal="right" vertical="center"/>
    </xf>
    <xf numFmtId="0" fontId="9" fillId="2" borderId="25" xfId="0" applyFont="1" applyFill="1" applyBorder="1" applyAlignment="1">
      <alignment horizontal="right" vertical="center"/>
    </xf>
    <xf numFmtId="0" fontId="21" fillId="0" borderId="19" xfId="0" applyFont="1" applyFill="1" applyBorder="1" applyAlignment="1">
      <alignment horizontal="left" vertical="center" indent="1"/>
    </xf>
    <xf numFmtId="0" fontId="21" fillId="0" borderId="20" xfId="0" applyFont="1" applyFill="1" applyBorder="1" applyAlignment="1">
      <alignment horizontal="left" vertical="center"/>
    </xf>
    <xf numFmtId="0" fontId="21" fillId="0" borderId="22" xfId="0" applyFont="1" applyFill="1" applyBorder="1" applyAlignment="1">
      <alignment horizontal="left" vertical="center" indent="1"/>
    </xf>
    <xf numFmtId="0" fontId="21" fillId="0" borderId="23" xfId="0" applyFont="1" applyFill="1" applyBorder="1" applyAlignment="1">
      <alignment horizontal="center" vertical="center" wrapText="1"/>
    </xf>
    <xf numFmtId="0" fontId="21" fillId="0" borderId="22" xfId="0" applyFont="1" applyFill="1" applyBorder="1" applyAlignment="1">
      <alignment horizontal="left" indent="1"/>
    </xf>
    <xf numFmtId="38" fontId="21" fillId="0" borderId="23" xfId="0" applyNumberFormat="1" applyFont="1" applyFill="1" applyBorder="1" applyAlignment="1" applyProtection="1">
      <alignment horizontal="right"/>
      <protection locked="0"/>
    </xf>
    <xf numFmtId="0" fontId="21" fillId="0" borderId="25" xfId="0" applyFont="1" applyFill="1" applyBorder="1" applyAlignment="1">
      <alignment horizontal="left" vertical="center" indent="1"/>
    </xf>
    <xf numFmtId="0" fontId="22" fillId="0" borderId="26" xfId="0" applyFont="1" applyFill="1" applyBorder="1" applyAlignment="1"/>
    <xf numFmtId="0" fontId="4" fillId="0" borderId="59" xfId="0" applyFont="1" applyBorder="1"/>
    <xf numFmtId="0" fontId="23" fillId="0" borderId="25" xfId="0" applyFont="1" applyBorder="1" applyAlignment="1">
      <alignment horizontal="center" vertical="center" wrapText="1"/>
    </xf>
    <xf numFmtId="0" fontId="23" fillId="0" borderId="26" xfId="0" applyFont="1" applyBorder="1" applyAlignment="1">
      <alignment vertical="center" wrapText="1"/>
    </xf>
    <xf numFmtId="0" fontId="4" fillId="0" borderId="60" xfId="0" applyFont="1" applyBorder="1"/>
    <xf numFmtId="0" fontId="7" fillId="0" borderId="19" xfId="9" applyFont="1" applyFill="1" applyBorder="1" applyAlignment="1" applyProtection="1">
      <alignment horizontal="center" vertical="center"/>
      <protection locked="0"/>
    </xf>
    <xf numFmtId="0" fontId="15" fillId="3" borderId="5" xfId="9" applyFont="1" applyFill="1" applyBorder="1" applyAlignment="1" applyProtection="1">
      <alignment horizontal="center" vertical="center" wrapText="1"/>
      <protection locked="0"/>
    </xf>
    <xf numFmtId="164" fontId="7" fillId="3" borderId="21" xfId="2" applyNumberFormat="1" applyFont="1" applyFill="1" applyBorder="1" applyAlignment="1" applyProtection="1">
      <alignment horizontal="center" vertical="center"/>
      <protection locked="0"/>
    </xf>
    <xf numFmtId="0" fontId="7" fillId="0" borderId="22" xfId="9" applyFont="1" applyFill="1" applyBorder="1" applyAlignment="1" applyProtection="1">
      <alignment horizontal="center" vertical="center"/>
      <protection locked="0"/>
    </xf>
    <xf numFmtId="0" fontId="7" fillId="0" borderId="0" xfId="13" applyFont="1" applyBorder="1" applyAlignment="1" applyProtection="1">
      <alignment wrapText="1"/>
      <protection locked="0"/>
    </xf>
    <xf numFmtId="0" fontId="7" fillId="0" borderId="22" xfId="9" applyFont="1" applyFill="1" applyBorder="1" applyAlignment="1" applyProtection="1">
      <alignment horizontal="center" vertical="center" wrapText="1"/>
      <protection locked="0"/>
    </xf>
    <xf numFmtId="0" fontId="7" fillId="0" borderId="25" xfId="9" applyFont="1" applyFill="1" applyBorder="1" applyAlignment="1" applyProtection="1">
      <alignment horizontal="center" vertical="center" wrapText="1"/>
      <protection locked="0"/>
    </xf>
    <xf numFmtId="0" fontId="15" fillId="36" borderId="26" xfId="13" applyFont="1" applyFill="1" applyBorder="1" applyAlignment="1" applyProtection="1">
      <alignment vertical="center" wrapText="1"/>
      <protection locked="0"/>
    </xf>
    <xf numFmtId="0" fontId="26" fillId="0" borderId="22" xfId="0" applyFont="1" applyBorder="1" applyAlignment="1">
      <alignment horizontal="center"/>
    </xf>
    <xf numFmtId="167" fontId="26" fillId="0" borderId="66" xfId="0" applyNumberFormat="1" applyFont="1" applyBorder="1" applyAlignment="1">
      <alignment horizontal="center"/>
    </xf>
    <xf numFmtId="167" fontId="20" fillId="0" borderId="66" xfId="0" applyNumberFormat="1" applyFont="1" applyBorder="1" applyAlignment="1">
      <alignment horizontal="center"/>
    </xf>
    <xf numFmtId="167" fontId="26" fillId="0" borderId="68" xfId="0" applyNumberFormat="1" applyFont="1" applyBorder="1" applyAlignment="1">
      <alignment horizontal="center"/>
    </xf>
    <xf numFmtId="167" fontId="25" fillId="36" borderId="61" xfId="0" applyNumberFormat="1" applyFont="1" applyFill="1" applyBorder="1" applyAlignment="1">
      <alignment horizontal="center"/>
    </xf>
    <xf numFmtId="167" fontId="26" fillId="0" borderId="65" xfId="0" applyNumberFormat="1" applyFont="1" applyBorder="1" applyAlignment="1">
      <alignment horizontal="center"/>
    </xf>
    <xf numFmtId="0" fontId="26" fillId="0" borderId="25" xfId="0" applyFont="1" applyBorder="1" applyAlignment="1">
      <alignment horizontal="center"/>
    </xf>
    <xf numFmtId="0" fontId="25" fillId="36" borderId="62" xfId="0" applyFont="1" applyFill="1" applyBorder="1" applyAlignment="1">
      <alignment wrapText="1"/>
    </xf>
    <xf numFmtId="167" fontId="25" fillId="36" borderId="64" xfId="0" applyNumberFormat="1" applyFont="1" applyFill="1" applyBorder="1" applyAlignment="1">
      <alignment horizontal="center"/>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7" xfId="0" applyFont="1" applyFill="1" applyBorder="1" applyAlignment="1">
      <alignment horizontal="center" vertical="center" wrapText="1"/>
    </xf>
    <xf numFmtId="0" fontId="0" fillId="0" borderId="0" xfId="0" applyFont="1" applyFill="1"/>
    <xf numFmtId="0" fontId="4" fillId="0" borderId="69" xfId="0" applyFont="1" applyBorder="1"/>
    <xf numFmtId="0" fontId="4" fillId="0" borderId="20" xfId="0" applyFont="1" applyBorder="1"/>
    <xf numFmtId="0" fontId="4" fillId="0" borderId="25" xfId="0" applyFont="1" applyBorder="1"/>
    <xf numFmtId="0" fontId="7" fillId="3" borderId="23" xfId="13" applyFont="1" applyFill="1" applyBorder="1" applyAlignment="1" applyProtection="1">
      <alignment horizontal="left" vertical="center"/>
      <protection locked="0"/>
    </xf>
    <xf numFmtId="0" fontId="12" fillId="0" borderId="0" xfId="0" applyFont="1" applyAlignment="1"/>
    <xf numFmtId="0" fontId="7" fillId="3" borderId="22" xfId="5" applyFont="1" applyFill="1" applyBorder="1" applyAlignment="1" applyProtection="1">
      <alignment horizontal="right" vertical="center"/>
      <protection locked="0"/>
    </xf>
    <xf numFmtId="0" fontId="15" fillId="3" borderId="26" xfId="16" applyFont="1" applyFill="1" applyBorder="1" applyAlignment="1" applyProtection="1">
      <protection locked="0"/>
    </xf>
    <xf numFmtId="0" fontId="4" fillId="0" borderId="20" xfId="0" applyFont="1" applyBorder="1" applyAlignment="1">
      <alignment wrapText="1"/>
    </xf>
    <xf numFmtId="0" fontId="6" fillId="0" borderId="26" xfId="0" applyFont="1" applyBorder="1"/>
    <xf numFmtId="0" fontId="9" fillId="3" borderId="22" xfId="5" applyFont="1" applyFill="1" applyBorder="1" applyAlignment="1" applyProtection="1">
      <alignment horizontal="left" vertical="center"/>
      <protection locked="0"/>
    </xf>
    <xf numFmtId="0" fontId="9" fillId="3" borderId="23" xfId="13" applyFont="1" applyFill="1" applyBorder="1" applyAlignment="1" applyProtection="1">
      <alignment horizontal="center" vertical="center" wrapText="1"/>
      <protection locked="0"/>
    </xf>
    <xf numFmtId="0" fontId="9" fillId="3" borderId="22" xfId="5" applyFont="1" applyFill="1" applyBorder="1" applyAlignment="1" applyProtection="1">
      <alignment horizontal="right" vertical="center"/>
      <protection locked="0"/>
    </xf>
    <xf numFmtId="3" fontId="9" fillId="36" borderId="23" xfId="5" applyNumberFormat="1" applyFont="1" applyFill="1" applyBorder="1" applyProtection="1">
      <protection locked="0"/>
    </xf>
    <xf numFmtId="0" fontId="9" fillId="3" borderId="25" xfId="9" applyFont="1" applyFill="1" applyBorder="1" applyAlignment="1" applyProtection="1">
      <alignment horizontal="right" vertical="center"/>
      <protection locked="0"/>
    </xf>
    <xf numFmtId="0" fontId="10" fillId="3" borderId="26" xfId="16" applyFont="1" applyFill="1" applyBorder="1" applyAlignment="1" applyProtection="1">
      <protection locked="0"/>
    </xf>
    <xf numFmtId="3" fontId="10" fillId="36" borderId="26" xfId="16" applyNumberFormat="1" applyFont="1" applyFill="1" applyBorder="1" applyAlignment="1" applyProtection="1">
      <protection locked="0"/>
    </xf>
    <xf numFmtId="164" fontId="10" fillId="36" borderId="27" xfId="1" applyNumberFormat="1" applyFont="1" applyFill="1" applyBorder="1" applyAlignment="1" applyProtection="1">
      <protection locked="0"/>
    </xf>
    <xf numFmtId="0" fontId="4" fillId="0" borderId="59" xfId="0" applyFont="1" applyBorder="1" applyAlignment="1">
      <alignment horizontal="center"/>
    </xf>
    <xf numFmtId="0" fontId="4" fillId="0" borderId="60" xfId="0" applyFont="1" applyBorder="1" applyAlignment="1">
      <alignment horizontal="center"/>
    </xf>
    <xf numFmtId="0" fontId="4" fillId="0" borderId="20" xfId="0" applyFont="1" applyBorder="1" applyAlignment="1">
      <alignment horizontal="center"/>
    </xf>
    <xf numFmtId="0" fontId="4" fillId="0" borderId="21" xfId="0" applyFont="1" applyBorder="1" applyAlignment="1">
      <alignment horizontal="center"/>
    </xf>
    <xf numFmtId="0" fontId="7" fillId="3" borderId="3" xfId="13" applyFont="1" applyFill="1" applyBorder="1" applyAlignment="1" applyProtection="1">
      <alignment horizontal="left" vertical="center"/>
      <protection locked="0"/>
    </xf>
    <xf numFmtId="0" fontId="7" fillId="3" borderId="3" xfId="13" applyFont="1" applyFill="1" applyBorder="1" applyAlignment="1" applyProtection="1">
      <alignment horizontal="left" vertical="center" wrapText="1" indent="3"/>
      <protection locked="0"/>
    </xf>
    <xf numFmtId="0" fontId="4" fillId="0" borderId="23" xfId="0" applyFont="1" applyBorder="1" applyAlignment="1">
      <alignment horizontal="center" vertical="center"/>
    </xf>
    <xf numFmtId="0" fontId="0" fillId="0" borderId="0" xfId="0" applyAlignment="1"/>
    <xf numFmtId="0" fontId="1" fillId="0" borderId="0" xfId="0" applyFont="1"/>
    <xf numFmtId="0" fontId="9" fillId="3" borderId="3" xfId="20960" applyFont="1" applyFill="1" applyBorder="1" applyAlignment="1" applyProtection="1">
      <alignment horizontal="left" wrapText="1" indent="1"/>
    </xf>
    <xf numFmtId="0" fontId="9" fillId="0" borderId="3" xfId="20960" applyFont="1" applyFill="1" applyBorder="1" applyAlignment="1" applyProtection="1">
      <alignment horizontal="left" wrapText="1" indent="1"/>
    </xf>
    <xf numFmtId="0" fontId="106" fillId="0" borderId="3" xfId="20960" applyFont="1" applyFill="1" applyBorder="1" applyAlignment="1" applyProtection="1">
      <alignment horizontal="center" vertical="center"/>
    </xf>
    <xf numFmtId="0" fontId="107" fillId="0" borderId="0" xfId="0" applyFont="1" applyBorder="1" applyAlignment="1">
      <alignment wrapText="1"/>
    </xf>
    <xf numFmtId="0" fontId="9" fillId="0" borderId="2" xfId="20960" applyFont="1" applyFill="1" applyBorder="1" applyAlignment="1" applyProtection="1">
      <alignment horizontal="left" wrapText="1" indent="1"/>
    </xf>
    <xf numFmtId="0" fontId="15" fillId="0" borderId="20" xfId="11" applyFont="1" applyFill="1" applyBorder="1" applyAlignment="1" applyProtection="1">
      <alignment horizontal="center" vertical="center"/>
    </xf>
    <xf numFmtId="0" fontId="9" fillId="0" borderId="0" xfId="11" applyFont="1" applyFill="1" applyBorder="1" applyAlignment="1" applyProtection="1">
      <alignment horizontal="left"/>
    </xf>
    <xf numFmtId="0" fontId="19" fillId="0" borderId="0" xfId="11" applyFont="1" applyFill="1" applyBorder="1" applyAlignment="1" applyProtection="1">
      <alignment horizontal="right"/>
    </xf>
    <xf numFmtId="0" fontId="0" fillId="0" borderId="19" xfId="0" applyBorder="1" applyAlignment="1">
      <alignment horizontal="center" vertical="center"/>
    </xf>
    <xf numFmtId="0" fontId="6" fillId="36" borderId="31" xfId="0" applyFont="1" applyFill="1" applyBorder="1" applyAlignment="1">
      <alignment wrapText="1"/>
    </xf>
    <xf numFmtId="0" fontId="4" fillId="0" borderId="9" xfId="0" applyFont="1" applyFill="1" applyBorder="1" applyAlignment="1">
      <alignment vertical="center" wrapText="1"/>
    </xf>
    <xf numFmtId="0" fontId="6" fillId="36" borderId="9" xfId="0" applyFont="1" applyFill="1" applyBorder="1" applyAlignment="1">
      <alignment wrapText="1"/>
    </xf>
    <xf numFmtId="0" fontId="6" fillId="36" borderId="74" xfId="0" applyFont="1" applyFill="1" applyBorder="1" applyAlignment="1">
      <alignment wrapText="1"/>
    </xf>
    <xf numFmtId="0" fontId="15" fillId="0" borderId="0" xfId="11" applyFont="1" applyFill="1" applyBorder="1" applyAlignment="1" applyProtection="1">
      <alignment horizontal="center" vertical="center" wrapText="1"/>
    </xf>
    <xf numFmtId="0" fontId="4" fillId="0" borderId="22" xfId="0" applyFont="1" applyBorder="1" applyAlignment="1">
      <alignment horizontal="center" vertical="center" wrapText="1"/>
    </xf>
    <xf numFmtId="0" fontId="4" fillId="0" borderId="9" xfId="0" applyFont="1" applyFill="1" applyBorder="1" applyAlignment="1"/>
    <xf numFmtId="0" fontId="4" fillId="0" borderId="9" xfId="0" applyFont="1" applyBorder="1" applyAlignment="1">
      <alignment wrapText="1"/>
    </xf>
    <xf numFmtId="0" fontId="4" fillId="0" borderId="25" xfId="0" applyFont="1" applyBorder="1" applyAlignment="1">
      <alignment horizontal="center" vertical="center" wrapText="1"/>
    </xf>
    <xf numFmtId="0" fontId="4" fillId="0" borderId="9" xfId="0" applyFont="1" applyFill="1" applyBorder="1" applyAlignment="1">
      <alignment vertical="center"/>
    </xf>
    <xf numFmtId="0" fontId="10" fillId="0" borderId="0" xfId="11" applyFont="1" applyFill="1" applyBorder="1" applyAlignment="1" applyProtection="1">
      <alignment horizontal="center"/>
    </xf>
    <xf numFmtId="0" fontId="4" fillId="0" borderId="6" xfId="0" applyFont="1" applyFill="1" applyBorder="1" applyAlignment="1">
      <alignment horizontal="center" vertical="center" wrapText="1"/>
    </xf>
    <xf numFmtId="0" fontId="19" fillId="0" borderId="0" xfId="0" applyFont="1" applyFill="1" applyBorder="1" applyAlignment="1" applyProtection="1">
      <alignment horizontal="right"/>
      <protection locked="0"/>
    </xf>
    <xf numFmtId="0" fontId="0" fillId="0" borderId="0" xfId="0" applyAlignment="1">
      <alignment horizontal="left" indent="1"/>
    </xf>
    <xf numFmtId="0" fontId="12" fillId="0" borderId="0" xfId="0" applyFont="1" applyAlignment="1">
      <alignment horizontal="left" indent="1"/>
    </xf>
    <xf numFmtId="0" fontId="10" fillId="0" borderId="1" xfId="0" applyFont="1" applyBorder="1" applyAlignment="1">
      <alignment horizontal="center"/>
    </xf>
    <xf numFmtId="0" fontId="15" fillId="0" borderId="1" xfId="0" applyFont="1" applyBorder="1" applyAlignment="1">
      <alignment horizontal="center" vertical="center"/>
    </xf>
    <xf numFmtId="0" fontId="6" fillId="0" borderId="1" xfId="0" applyFont="1" applyBorder="1" applyAlignment="1">
      <alignment horizontal="center" vertical="center"/>
    </xf>
    <xf numFmtId="0" fontId="4" fillId="0" borderId="75" xfId="0" applyFont="1" applyBorder="1" applyAlignment="1">
      <alignment vertical="center" wrapText="1"/>
    </xf>
    <xf numFmtId="0" fontId="6" fillId="0" borderId="7" xfId="0" applyFont="1" applyBorder="1" applyAlignment="1">
      <alignment vertical="center" wrapText="1"/>
    </xf>
    <xf numFmtId="0" fontId="4" fillId="0" borderId="1" xfId="0" applyFont="1" applyBorder="1"/>
    <xf numFmtId="0" fontId="6" fillId="0" borderId="1" xfId="0" applyFont="1" applyBorder="1" applyAlignment="1">
      <alignment horizontal="center"/>
    </xf>
    <xf numFmtId="0" fontId="19" fillId="0" borderId="1" xfId="0" applyFont="1" applyFill="1" applyBorder="1" applyAlignment="1">
      <alignment horizontal="center"/>
    </xf>
    <xf numFmtId="0" fontId="9" fillId="0" borderId="0" xfId="0" applyFont="1" applyFill="1" applyBorder="1" applyAlignment="1">
      <alignment horizontal="center"/>
    </xf>
    <xf numFmtId="0" fontId="9" fillId="0" borderId="0" xfId="0" applyFont="1" applyFill="1" applyAlignment="1">
      <alignment horizontal="center"/>
    </xf>
    <xf numFmtId="0" fontId="19" fillId="0" borderId="0" xfId="0" applyFont="1" applyFill="1" applyAlignment="1">
      <alignment horizontal="center"/>
    </xf>
    <xf numFmtId="0" fontId="4" fillId="0" borderId="22" xfId="0" applyFont="1" applyFill="1" applyBorder="1" applyAlignment="1">
      <alignment horizontal="center" vertical="center"/>
    </xf>
    <xf numFmtId="0" fontId="15" fillId="0" borderId="10" xfId="0" applyNumberFormat="1" applyFont="1" applyFill="1" applyBorder="1" applyAlignment="1">
      <alignment vertical="center" wrapText="1"/>
    </xf>
    <xf numFmtId="0" fontId="7" fillId="0" borderId="10" xfId="0" applyNumberFormat="1" applyFont="1" applyFill="1" applyBorder="1" applyAlignment="1">
      <alignment horizontal="left" vertical="center" wrapText="1"/>
    </xf>
    <xf numFmtId="0" fontId="19" fillId="0" borderId="10" xfId="0" applyFont="1" applyFill="1" applyBorder="1" applyAlignment="1" applyProtection="1">
      <alignment horizontal="left" vertical="center" indent="1"/>
      <protection locked="0"/>
    </xf>
    <xf numFmtId="0" fontId="19" fillId="0" borderId="10" xfId="0" applyFont="1" applyFill="1" applyBorder="1" applyAlignment="1" applyProtection="1">
      <alignment horizontal="left" vertical="center"/>
      <protection locked="0"/>
    </xf>
    <xf numFmtId="0" fontId="4" fillId="0" borderId="25" xfId="0" applyFont="1" applyFill="1" applyBorder="1" applyAlignment="1">
      <alignment horizontal="center" vertical="center"/>
    </xf>
    <xf numFmtId="0" fontId="15" fillId="0" borderId="29" xfId="0" applyNumberFormat="1" applyFont="1" applyFill="1" applyBorder="1" applyAlignment="1">
      <alignment vertical="center" wrapText="1"/>
    </xf>
    <xf numFmtId="0" fontId="109" fillId="0" borderId="0" xfId="0" applyFont="1" applyFill="1" applyBorder="1" applyAlignment="1"/>
    <xf numFmtId="49" fontId="109" fillId="0" borderId="3" xfId="0" applyNumberFormat="1" applyFont="1" applyFill="1" applyBorder="1" applyAlignment="1">
      <alignment horizontal="right" vertical="center"/>
    </xf>
    <xf numFmtId="49" fontId="109" fillId="0" borderId="7" xfId="0" applyNumberFormat="1" applyFont="1" applyFill="1" applyBorder="1" applyAlignment="1">
      <alignment horizontal="right" vertical="center"/>
    </xf>
    <xf numFmtId="49" fontId="109" fillId="0" borderId="82" xfId="0" applyNumberFormat="1" applyFont="1" applyFill="1" applyBorder="1" applyAlignment="1">
      <alignment horizontal="right" vertical="center"/>
    </xf>
    <xf numFmtId="49" fontId="109" fillId="0" borderId="85" xfId="0" applyNumberFormat="1" applyFont="1" applyFill="1" applyBorder="1" applyAlignment="1">
      <alignment horizontal="right" vertical="center"/>
    </xf>
    <xf numFmtId="49" fontId="109" fillId="0" borderId="93" xfId="0" applyNumberFormat="1" applyFont="1" applyFill="1" applyBorder="1" applyAlignment="1">
      <alignment horizontal="right" vertical="center"/>
    </xf>
    <xf numFmtId="0" fontId="109" fillId="0" borderId="0" xfId="0" applyFont="1" applyFill="1" applyBorder="1" applyAlignment="1">
      <alignment horizontal="left"/>
    </xf>
    <xf numFmtId="49" fontId="109" fillId="0" borderId="96" xfId="0" applyNumberFormat="1" applyFont="1" applyFill="1" applyBorder="1" applyAlignment="1">
      <alignment horizontal="right" vertical="center"/>
    </xf>
    <xf numFmtId="0" fontId="109" fillId="0" borderId="93" xfId="0" applyNumberFormat="1" applyFont="1" applyFill="1" applyBorder="1" applyAlignment="1">
      <alignment vertical="center" wrapText="1"/>
    </xf>
    <xf numFmtId="0" fontId="109" fillId="0" borderId="93" xfId="0" applyFont="1" applyFill="1" applyBorder="1" applyAlignment="1">
      <alignment horizontal="left" vertical="center" wrapText="1"/>
    </xf>
    <xf numFmtId="0" fontId="109" fillId="0" borderId="93" xfId="12672" applyFont="1" applyFill="1" applyBorder="1" applyAlignment="1">
      <alignment horizontal="left" vertical="center" wrapText="1"/>
    </xf>
    <xf numFmtId="0" fontId="109" fillId="0" borderId="93" xfId="0" applyNumberFormat="1" applyFont="1" applyFill="1" applyBorder="1" applyAlignment="1">
      <alignment horizontal="left" vertical="center" wrapText="1"/>
    </xf>
    <xf numFmtId="0" fontId="109" fillId="0" borderId="93" xfId="0" applyNumberFormat="1" applyFont="1" applyFill="1" applyBorder="1" applyAlignment="1">
      <alignment horizontal="right" vertical="center" wrapText="1"/>
    </xf>
    <xf numFmtId="0" fontId="109" fillId="0" borderId="93" xfId="0" applyNumberFormat="1" applyFont="1" applyFill="1" applyBorder="1" applyAlignment="1">
      <alignment horizontal="right" vertical="center"/>
    </xf>
    <xf numFmtId="0" fontId="109" fillId="0" borderId="93" xfId="0" applyFont="1" applyFill="1" applyBorder="1" applyAlignment="1">
      <alignment vertical="center" wrapText="1"/>
    </xf>
    <xf numFmtId="0" fontId="109" fillId="0" borderId="96" xfId="0" applyNumberFormat="1" applyFont="1" applyFill="1" applyBorder="1" applyAlignment="1">
      <alignment horizontal="left" vertical="center" wrapText="1"/>
    </xf>
    <xf numFmtId="49" fontId="109" fillId="0" borderId="0" xfId="0" applyNumberFormat="1" applyFont="1" applyFill="1" applyBorder="1" applyAlignment="1">
      <alignment horizontal="right" vertical="center"/>
    </xf>
    <xf numFmtId="0" fontId="109" fillId="0" borderId="0" xfId="0" applyFont="1" applyFill="1" applyBorder="1" applyAlignment="1">
      <alignment vertical="center" wrapText="1"/>
    </xf>
    <xf numFmtId="0" fontId="109" fillId="0" borderId="0" xfId="0" applyFont="1" applyFill="1" applyBorder="1" applyAlignment="1">
      <alignment horizontal="left" vertical="center" wrapText="1"/>
    </xf>
    <xf numFmtId="0" fontId="109" fillId="0" borderId="22" xfId="0" applyFont="1" applyFill="1" applyBorder="1"/>
    <xf numFmtId="0" fontId="109" fillId="0" borderId="22" xfId="0" applyFont="1" applyFill="1" applyBorder="1" applyAlignment="1">
      <alignment horizontal="right"/>
    </xf>
    <xf numFmtId="49" fontId="109" fillId="0" borderId="22" xfId="0" applyNumberFormat="1" applyFont="1" applyFill="1" applyBorder="1" applyAlignment="1">
      <alignment horizontal="right" vertical="center"/>
    </xf>
    <xf numFmtId="49" fontId="109" fillId="0" borderId="25" xfId="0" applyNumberFormat="1" applyFont="1" applyFill="1" applyBorder="1" applyAlignment="1">
      <alignment horizontal="right" vertical="center"/>
    </xf>
    <xf numFmtId="0" fontId="9" fillId="0" borderId="0" xfId="0" applyFont="1" applyBorder="1" applyAlignment="1">
      <alignment horizontal="left" wrapText="1"/>
    </xf>
    <xf numFmtId="0" fontId="9" fillId="0" borderId="1" xfId="11" applyFont="1" applyFill="1" applyBorder="1" applyAlignment="1" applyProtection="1"/>
    <xf numFmtId="0" fontId="15" fillId="0" borderId="1" xfId="11" applyFont="1" applyFill="1" applyBorder="1" applyAlignment="1" applyProtection="1">
      <alignment horizontal="left" vertical="center"/>
    </xf>
    <xf numFmtId="0" fontId="7" fillId="3" borderId="3" xfId="20960" applyFont="1" applyFill="1" applyBorder="1" applyAlignment="1" applyProtection="1">
      <alignment horizontal="right" indent="1"/>
    </xf>
    <xf numFmtId="0" fontId="7" fillId="3" borderId="2" xfId="20960" applyFont="1" applyFill="1" applyBorder="1" applyAlignment="1" applyProtection="1">
      <alignment horizontal="right" indent="1"/>
    </xf>
    <xf numFmtId="49" fontId="109" fillId="0" borderId="102" xfId="0" applyNumberFormat="1" applyFont="1" applyFill="1" applyBorder="1" applyAlignment="1">
      <alignment horizontal="right" vertical="center"/>
    </xf>
    <xf numFmtId="0" fontId="109" fillId="0" borderId="93" xfId="0" applyFont="1" applyFill="1" applyBorder="1" applyAlignment="1">
      <alignment horizontal="left" vertical="center" wrapText="1"/>
    </xf>
    <xf numFmtId="0" fontId="7" fillId="0" borderId="3" xfId="0" applyFont="1" applyFill="1" applyBorder="1" applyAlignment="1">
      <alignment vertical="center" wrapText="1"/>
    </xf>
    <xf numFmtId="0" fontId="109" fillId="0" borderId="100" xfId="0" applyFont="1" applyFill="1" applyBorder="1" applyAlignment="1">
      <alignment vertical="center" wrapText="1"/>
    </xf>
    <xf numFmtId="0" fontId="109" fillId="0" borderId="100" xfId="0" applyFont="1" applyFill="1" applyBorder="1" applyAlignment="1">
      <alignment horizontal="left" vertical="center" wrapText="1"/>
    </xf>
    <xf numFmtId="167" fontId="19" fillId="77" borderId="66" xfId="0" applyNumberFormat="1" applyFont="1" applyFill="1" applyBorder="1" applyAlignment="1">
      <alignment horizontal="center"/>
    </xf>
    <xf numFmtId="0" fontId="109" fillId="0" borderId="93" xfId="0" applyNumberFormat="1" applyFont="1" applyFill="1" applyBorder="1" applyAlignment="1">
      <alignment vertical="center"/>
    </xf>
    <xf numFmtId="0" fontId="109" fillId="0" borderId="93" xfId="0" applyNumberFormat="1" applyFont="1" applyFill="1" applyBorder="1" applyAlignment="1">
      <alignment horizontal="left" vertical="center" wrapText="1"/>
    </xf>
    <xf numFmtId="0" fontId="111" fillId="0" borderId="93" xfId="0" applyNumberFormat="1" applyFont="1" applyFill="1" applyBorder="1" applyAlignment="1">
      <alignment vertical="center" wrapText="1"/>
    </xf>
    <xf numFmtId="0" fontId="111" fillId="0" borderId="3" xfId="0" applyNumberFormat="1" applyFont="1" applyFill="1" applyBorder="1" applyAlignment="1">
      <alignment vertical="center" wrapText="1"/>
    </xf>
    <xf numFmtId="0" fontId="111" fillId="0" borderId="93" xfId="0" applyNumberFormat="1" applyFont="1" applyFill="1" applyBorder="1" applyAlignment="1">
      <alignment horizontal="left" vertical="center" wrapText="1"/>
    </xf>
    <xf numFmtId="193" fontId="7" fillId="0" borderId="3" xfId="0" applyNumberFormat="1" applyFont="1" applyFill="1" applyBorder="1" applyAlignment="1" applyProtection="1">
      <alignment vertical="center" wrapText="1"/>
      <protection locked="0"/>
    </xf>
    <xf numFmtId="193" fontId="4" fillId="0" borderId="3" xfId="0" applyNumberFormat="1" applyFont="1" applyFill="1" applyBorder="1" applyAlignment="1" applyProtection="1">
      <alignment vertical="center" wrapText="1"/>
      <protection locked="0"/>
    </xf>
    <xf numFmtId="193" fontId="4" fillId="0" borderId="23" xfId="0" applyNumberFormat="1" applyFont="1" applyFill="1" applyBorder="1" applyAlignment="1" applyProtection="1">
      <alignment vertical="center" wrapText="1"/>
      <protection locked="0"/>
    </xf>
    <xf numFmtId="193" fontId="9" fillId="2" borderId="3" xfId="0" applyNumberFormat="1" applyFont="1" applyFill="1" applyBorder="1" applyAlignment="1" applyProtection="1">
      <alignment vertical="center"/>
      <protection locked="0"/>
    </xf>
    <xf numFmtId="193" fontId="9" fillId="2" borderId="26" xfId="0" applyNumberFormat="1" applyFont="1" applyFill="1" applyBorder="1" applyAlignment="1" applyProtection="1">
      <alignment vertical="center"/>
      <protection locked="0"/>
    </xf>
    <xf numFmtId="193" fontId="18" fillId="2" borderId="26" xfId="0" applyNumberFormat="1" applyFont="1" applyFill="1" applyBorder="1" applyAlignment="1" applyProtection="1">
      <alignment vertical="center"/>
      <protection locked="0"/>
    </xf>
    <xf numFmtId="193" fontId="18" fillId="2" borderId="27" xfId="0" applyNumberFormat="1" applyFont="1" applyFill="1" applyBorder="1" applyAlignment="1" applyProtection="1">
      <alignment vertical="center"/>
      <protection locked="0"/>
    </xf>
    <xf numFmtId="193" fontId="9" fillId="0" borderId="3" xfId="7" applyNumberFormat="1" applyFont="1" applyFill="1" applyBorder="1" applyAlignment="1" applyProtection="1">
      <alignment horizontal="right"/>
    </xf>
    <xf numFmtId="193" fontId="9" fillId="36" borderId="3" xfId="7" applyNumberFormat="1" applyFont="1" applyFill="1" applyBorder="1" applyAlignment="1" applyProtection="1">
      <alignment horizontal="right"/>
    </xf>
    <xf numFmtId="193" fontId="9" fillId="0" borderId="10" xfId="0" applyNumberFormat="1" applyFont="1" applyFill="1" applyBorder="1" applyAlignment="1" applyProtection="1">
      <alignment horizontal="right"/>
    </xf>
    <xf numFmtId="193" fontId="9" fillId="0" borderId="3" xfId="0" applyNumberFormat="1" applyFont="1" applyFill="1" applyBorder="1" applyAlignment="1" applyProtection="1">
      <alignment horizontal="right"/>
    </xf>
    <xf numFmtId="193" fontId="9" fillId="36" borderId="23" xfId="0" applyNumberFormat="1" applyFont="1" applyFill="1" applyBorder="1" applyAlignment="1" applyProtection="1">
      <alignment horizontal="right"/>
    </xf>
    <xf numFmtId="193" fontId="9" fillId="0" borderId="3" xfId="7" applyNumberFormat="1" applyFont="1" applyFill="1" applyBorder="1" applyAlignment="1" applyProtection="1">
      <alignment horizontal="right"/>
      <protection locked="0"/>
    </xf>
    <xf numFmtId="193" fontId="9" fillId="0" borderId="10" xfId="0" applyNumberFormat="1" applyFont="1" applyFill="1" applyBorder="1" applyAlignment="1" applyProtection="1">
      <alignment horizontal="right"/>
      <protection locked="0"/>
    </xf>
    <xf numFmtId="193" fontId="9" fillId="0" borderId="3" xfId="0" applyNumberFormat="1" applyFont="1" applyFill="1" applyBorder="1" applyAlignment="1" applyProtection="1">
      <alignment horizontal="right"/>
      <protection locked="0"/>
    </xf>
    <xf numFmtId="193" fontId="9" fillId="0" borderId="23" xfId="0" applyNumberFormat="1" applyFont="1" applyFill="1" applyBorder="1" applyAlignment="1" applyProtection="1">
      <alignment horizontal="right"/>
    </xf>
    <xf numFmtId="193" fontId="9" fillId="36" borderId="26" xfId="7" applyNumberFormat="1" applyFont="1" applyFill="1" applyBorder="1" applyAlignment="1" applyProtection="1">
      <alignment horizontal="right"/>
    </xf>
    <xf numFmtId="193" fontId="9" fillId="36" borderId="27" xfId="0" applyNumberFormat="1" applyFont="1" applyFill="1" applyBorder="1" applyAlignment="1" applyProtection="1">
      <alignment horizontal="right"/>
    </xf>
    <xf numFmtId="193" fontId="21" fillId="0" borderId="3" xfId="0" applyNumberFormat="1" applyFont="1" applyFill="1" applyBorder="1" applyAlignment="1" applyProtection="1">
      <alignment horizontal="right"/>
      <protection locked="0"/>
    </xf>
    <xf numFmtId="193" fontId="9" fillId="36" borderId="23" xfId="7" applyNumberFormat="1" applyFont="1" applyFill="1" applyBorder="1" applyAlignment="1" applyProtection="1">
      <alignment horizontal="right"/>
    </xf>
    <xf numFmtId="193" fontId="21" fillId="36" borderId="3" xfId="0" applyNumberFormat="1" applyFont="1" applyFill="1" applyBorder="1" applyAlignment="1">
      <alignment horizontal="right"/>
    </xf>
    <xf numFmtId="193" fontId="9" fillId="0" borderId="23" xfId="7" applyNumberFormat="1" applyFont="1" applyFill="1" applyBorder="1" applyAlignment="1" applyProtection="1">
      <alignment horizontal="right"/>
    </xf>
    <xf numFmtId="193" fontId="22" fillId="0" borderId="3" xfId="0" applyNumberFormat="1" applyFont="1" applyFill="1" applyBorder="1" applyAlignment="1">
      <alignment horizontal="center"/>
    </xf>
    <xf numFmtId="193" fontId="22" fillId="0" borderId="23" xfId="0" applyNumberFormat="1" applyFont="1" applyFill="1" applyBorder="1" applyAlignment="1">
      <alignment horizontal="center"/>
    </xf>
    <xf numFmtId="193" fontId="21" fillId="36" borderId="3" xfId="0" applyNumberFormat="1" applyFont="1" applyFill="1" applyBorder="1" applyAlignment="1" applyProtection="1">
      <alignment horizontal="right"/>
    </xf>
    <xf numFmtId="193" fontId="21" fillId="0" borderId="23" xfId="0" applyNumberFormat="1" applyFont="1" applyFill="1" applyBorder="1" applyAlignment="1" applyProtection="1">
      <alignment horizontal="right"/>
      <protection locked="0"/>
    </xf>
    <xf numFmtId="193" fontId="21" fillId="0" borderId="3" xfId="0" applyNumberFormat="1" applyFont="1" applyFill="1" applyBorder="1" applyAlignment="1" applyProtection="1">
      <alignment horizontal="left" indent="1"/>
      <protection locked="0"/>
    </xf>
    <xf numFmtId="193" fontId="9" fillId="36" borderId="3" xfId="7" applyNumberFormat="1" applyFont="1" applyFill="1" applyBorder="1" applyAlignment="1" applyProtection="1"/>
    <xf numFmtId="193" fontId="21" fillId="0" borderId="3" xfId="0" applyNumberFormat="1" applyFont="1" applyFill="1" applyBorder="1" applyAlignment="1" applyProtection="1">
      <protection locked="0"/>
    </xf>
    <xf numFmtId="193" fontId="9" fillId="36" borderId="23" xfId="7" applyNumberFormat="1" applyFont="1" applyFill="1" applyBorder="1" applyAlignment="1" applyProtection="1"/>
    <xf numFmtId="193" fontId="21" fillId="0" borderId="3" xfId="0" applyNumberFormat="1" applyFont="1" applyFill="1" applyBorder="1" applyAlignment="1" applyProtection="1">
      <alignment horizontal="right" vertical="center"/>
      <protection locked="0"/>
    </xf>
    <xf numFmtId="193" fontId="21" fillId="36" borderId="26" xfId="0" applyNumberFormat="1" applyFont="1" applyFill="1" applyBorder="1" applyAlignment="1">
      <alignment horizontal="right"/>
    </xf>
    <xf numFmtId="193" fontId="9" fillId="36" borderId="27" xfId="7" applyNumberFormat="1" applyFont="1" applyFill="1" applyBorder="1" applyAlignment="1" applyProtection="1">
      <alignment horizontal="right"/>
    </xf>
    <xf numFmtId="193" fontId="9" fillId="36" borderId="3" xfId="0" applyNumberFormat="1" applyFont="1" applyFill="1" applyBorder="1" applyAlignment="1" applyProtection="1">
      <alignment horizontal="right"/>
    </xf>
    <xf numFmtId="193" fontId="9" fillId="0" borderId="26" xfId="0" applyNumberFormat="1" applyFont="1" applyFill="1" applyBorder="1" applyAlignment="1" applyProtection="1">
      <alignment horizontal="right"/>
    </xf>
    <xf numFmtId="193" fontId="9" fillId="36" borderId="26" xfId="0" applyNumberFormat="1" applyFont="1" applyFill="1" applyBorder="1" applyAlignment="1" applyProtection="1">
      <alignment horizontal="right"/>
    </xf>
    <xf numFmtId="3" fontId="24" fillId="36" borderId="26" xfId="0" applyNumberFormat="1" applyFont="1" applyFill="1" applyBorder="1" applyAlignment="1">
      <alignment vertical="center" wrapText="1"/>
    </xf>
    <xf numFmtId="3" fontId="24" fillId="36" borderId="27" xfId="0" applyNumberFormat="1" applyFont="1" applyFill="1" applyBorder="1" applyAlignment="1">
      <alignment vertical="center" wrapText="1"/>
    </xf>
    <xf numFmtId="193" fontId="0" fillId="36" borderId="21" xfId="0" applyNumberFormat="1" applyFill="1" applyBorder="1" applyAlignment="1">
      <alignment horizontal="center" vertical="center"/>
    </xf>
    <xf numFmtId="193" fontId="0" fillId="36" borderId="23" xfId="0" applyNumberFormat="1" applyFill="1" applyBorder="1" applyAlignment="1">
      <alignment horizontal="center" vertical="center" wrapText="1"/>
    </xf>
    <xf numFmtId="193" fontId="0" fillId="36" borderId="27" xfId="0" applyNumberFormat="1" applyFill="1" applyBorder="1" applyAlignment="1">
      <alignment horizontal="center" vertical="center" wrapText="1"/>
    </xf>
    <xf numFmtId="193" fontId="7" fillId="36" borderId="27" xfId="2" applyNumberFormat="1" applyFont="1" applyFill="1" applyBorder="1" applyAlignment="1" applyProtection="1">
      <alignment vertical="top" wrapText="1"/>
    </xf>
    <xf numFmtId="193" fontId="26" fillId="0" borderId="14" xfId="0" applyNumberFormat="1" applyFont="1" applyBorder="1" applyAlignment="1">
      <alignment vertical="center"/>
    </xf>
    <xf numFmtId="193" fontId="20" fillId="0" borderId="14" xfId="0" applyNumberFormat="1" applyFont="1" applyBorder="1" applyAlignment="1">
      <alignment vertical="center"/>
    </xf>
    <xf numFmtId="193" fontId="26" fillId="0" borderId="15" xfId="0" applyNumberFormat="1" applyFont="1" applyBorder="1" applyAlignment="1">
      <alignment vertical="center"/>
    </xf>
    <xf numFmtId="193" fontId="25" fillId="36" borderId="17" xfId="0" applyNumberFormat="1" applyFont="1" applyFill="1" applyBorder="1" applyAlignment="1">
      <alignment vertical="center"/>
    </xf>
    <xf numFmtId="193" fontId="26" fillId="0" borderId="18" xfId="0" applyNumberFormat="1" applyFont="1" applyBorder="1" applyAlignment="1">
      <alignment vertical="center"/>
    </xf>
    <xf numFmtId="193" fontId="20" fillId="0" borderId="15" xfId="0" applyNumberFormat="1" applyFont="1" applyBorder="1" applyAlignment="1">
      <alignment vertical="center"/>
    </xf>
    <xf numFmtId="193" fontId="25" fillId="36" borderId="63" xfId="0" applyNumberFormat="1" applyFont="1" applyFill="1" applyBorder="1" applyAlignment="1">
      <alignment vertical="center"/>
    </xf>
    <xf numFmtId="193" fontId="26" fillId="36" borderId="14" xfId="0" applyNumberFormat="1" applyFont="1" applyFill="1" applyBorder="1" applyAlignment="1">
      <alignment vertical="center"/>
    </xf>
    <xf numFmtId="193" fontId="4" fillId="0" borderId="3" xfId="0" applyNumberFormat="1" applyFont="1" applyBorder="1" applyAlignment="1"/>
    <xf numFmtId="193" fontId="4" fillId="36" borderId="26" xfId="0" applyNumberFormat="1" applyFont="1" applyFill="1" applyBorder="1"/>
    <xf numFmtId="193" fontId="4" fillId="0" borderId="22" xfId="0" applyNumberFormat="1" applyFont="1" applyBorder="1" applyAlignment="1"/>
    <xf numFmtId="193" fontId="4" fillId="0" borderId="23" xfId="0" applyNumberFormat="1" applyFont="1" applyBorder="1" applyAlignment="1"/>
    <xf numFmtId="193" fontId="4" fillId="36" borderId="56" xfId="0" applyNumberFormat="1" applyFont="1" applyFill="1" applyBorder="1" applyAlignment="1"/>
    <xf numFmtId="193" fontId="4" fillId="36" borderId="25" xfId="0" applyNumberFormat="1" applyFont="1" applyFill="1" applyBorder="1"/>
    <xf numFmtId="193" fontId="4" fillId="36" borderId="27" xfId="0" applyNumberFormat="1" applyFont="1" applyFill="1" applyBorder="1"/>
    <xf numFmtId="193" fontId="4" fillId="36" borderId="57" xfId="0" applyNumberFormat="1" applyFont="1" applyFill="1" applyBorder="1"/>
    <xf numFmtId="193" fontId="4" fillId="0" borderId="3" xfId="0" applyNumberFormat="1" applyFont="1" applyBorder="1"/>
    <xf numFmtId="193" fontId="4" fillId="0" borderId="3" xfId="0" applyNumberFormat="1" applyFont="1" applyFill="1" applyBorder="1"/>
    <xf numFmtId="193" fontId="9" fillId="36" borderId="3" xfId="5" applyNumberFormat="1" applyFont="1" applyFill="1" applyBorder="1" applyProtection="1">
      <protection locked="0"/>
    </xf>
    <xf numFmtId="193" fontId="9" fillId="3" borderId="3" xfId="5" applyNumberFormat="1" applyFont="1" applyFill="1" applyBorder="1" applyProtection="1">
      <protection locked="0"/>
    </xf>
    <xf numFmtId="193" fontId="10" fillId="36" borderId="26" xfId="16" applyNumberFormat="1" applyFont="1" applyFill="1" applyBorder="1" applyAlignment="1" applyProtection="1">
      <protection locked="0"/>
    </xf>
    <xf numFmtId="193" fontId="9" fillId="36" borderId="3" xfId="1" applyNumberFormat="1" applyFont="1" applyFill="1" applyBorder="1" applyProtection="1">
      <protection locked="0"/>
    </xf>
    <xf numFmtId="193" fontId="9" fillId="0" borderId="3" xfId="1" applyNumberFormat="1" applyFont="1" applyFill="1" applyBorder="1" applyProtection="1">
      <protection locked="0"/>
    </xf>
    <xf numFmtId="193" fontId="10" fillId="36" borderId="26" xfId="1" applyNumberFormat="1" applyFont="1" applyFill="1" applyBorder="1" applyAlignment="1" applyProtection="1">
      <protection locked="0"/>
    </xf>
    <xf numFmtId="193" fontId="9" fillId="3" borderId="26" xfId="5" applyNumberFormat="1" applyFont="1" applyFill="1" applyBorder="1" applyProtection="1">
      <protection locked="0"/>
    </xf>
    <xf numFmtId="193" fontId="26" fillId="0" borderId="0" xfId="0" applyNumberFormat="1" applyFont="1"/>
    <xf numFmtId="0" fontId="4" fillId="0" borderId="30" xfId="0" applyFont="1" applyBorder="1" applyAlignment="1">
      <alignment horizontal="center" vertical="center"/>
    </xf>
    <xf numFmtId="193" fontId="4" fillId="0" borderId="8" xfId="0" applyNumberFormat="1" applyFont="1" applyBorder="1" applyAlignment="1"/>
    <xf numFmtId="0" fontId="4" fillId="0" borderId="30" xfId="0" applyFont="1" applyBorder="1" applyAlignment="1">
      <alignment wrapText="1"/>
    </xf>
    <xf numFmtId="193" fontId="4" fillId="0" borderId="8" xfId="0" applyNumberFormat="1" applyFont="1" applyBorder="1"/>
    <xf numFmtId="193" fontId="4" fillId="0" borderId="24" xfId="0" applyNumberFormat="1" applyFont="1" applyBorder="1" applyAlignment="1"/>
    <xf numFmtId="193" fontId="4" fillId="0" borderId="24" xfId="0" applyNumberFormat="1" applyFont="1" applyBorder="1" applyAlignment="1">
      <alignment wrapText="1"/>
    </xf>
    <xf numFmtId="0" fontId="4" fillId="0" borderId="3" xfId="0" applyFont="1" applyFill="1" applyBorder="1" applyAlignment="1">
      <alignment horizontal="center" vertical="center" wrapText="1"/>
    </xf>
    <xf numFmtId="0" fontId="6" fillId="0" borderId="0" xfId="0" applyFont="1" applyFill="1" applyAlignment="1">
      <alignment horizontal="center"/>
    </xf>
    <xf numFmtId="9" fontId="110" fillId="0" borderId="3" xfId="0" applyNumberFormat="1" applyFont="1" applyFill="1" applyBorder="1" applyAlignment="1">
      <alignment horizontal="center" vertical="center"/>
    </xf>
    <xf numFmtId="0" fontId="6" fillId="0" borderId="0" xfId="0" applyFont="1" applyFill="1" applyBorder="1" applyAlignment="1">
      <alignment horizontal="center" wrapText="1"/>
    </xf>
    <xf numFmtId="0" fontId="6" fillId="0" borderId="0" xfId="0" applyFont="1" applyFill="1" applyAlignment="1">
      <alignment horizontal="center" wrapText="1"/>
    </xf>
    <xf numFmtId="0" fontId="7" fillId="0" borderId="3" xfId="13" applyFont="1" applyFill="1" applyBorder="1" applyAlignment="1" applyProtection="1">
      <alignment horizontal="center" vertical="center" wrapText="1"/>
      <protection locked="0"/>
    </xf>
    <xf numFmtId="167" fontId="4" fillId="0" borderId="23" xfId="0" applyNumberFormat="1" applyFont="1" applyBorder="1" applyAlignment="1"/>
    <xf numFmtId="0" fontId="4" fillId="36" borderId="27" xfId="0" applyFont="1" applyFill="1" applyBorder="1"/>
    <xf numFmtId="167" fontId="6" fillId="36" borderId="26" xfId="0" applyNumberFormat="1" applyFont="1" applyFill="1" applyBorder="1" applyAlignment="1">
      <alignment horizontal="center" vertical="center"/>
    </xf>
    <xf numFmtId="0" fontId="7" fillId="0" borderId="0" xfId="0" applyFont="1" applyAlignment="1">
      <alignment wrapText="1"/>
    </xf>
    <xf numFmtId="0" fontId="7" fillId="0" borderId="3" xfId="0" applyFont="1" applyFill="1" applyBorder="1" applyAlignment="1">
      <alignment horizontal="left" vertical="center" wrapText="1"/>
    </xf>
    <xf numFmtId="0" fontId="9" fillId="0" borderId="19" xfId="0" applyFont="1" applyFill="1" applyBorder="1" applyAlignment="1">
      <alignment horizontal="right" vertical="center" wrapText="1"/>
    </xf>
    <xf numFmtId="0" fontId="7" fillId="0" borderId="20" xfId="0" applyFont="1" applyFill="1" applyBorder="1" applyAlignment="1">
      <alignment vertical="center" wrapText="1"/>
    </xf>
    <xf numFmtId="169" fontId="29" fillId="37" borderId="0" xfId="20" applyBorder="1"/>
    <xf numFmtId="169" fontId="29" fillId="37" borderId="109" xfId="20" applyBorder="1"/>
    <xf numFmtId="0" fontId="15" fillId="0" borderId="22" xfId="0" applyFont="1" applyFill="1" applyBorder="1" applyAlignment="1">
      <alignment horizontal="center" vertical="center" wrapText="1"/>
    </xf>
    <xf numFmtId="0" fontId="4" fillId="0" borderId="7" xfId="0" applyFont="1" applyFill="1" applyBorder="1" applyAlignment="1">
      <alignment vertical="center"/>
    </xf>
    <xf numFmtId="0" fontId="4" fillId="0" borderId="58" xfId="0" applyFont="1" applyFill="1" applyBorder="1" applyAlignment="1">
      <alignment vertical="center"/>
    </xf>
    <xf numFmtId="0" fontId="4" fillId="0" borderId="116" xfId="0" applyFont="1" applyFill="1" applyBorder="1" applyAlignment="1">
      <alignment vertical="center"/>
    </xf>
    <xf numFmtId="0" fontId="6" fillId="0" borderId="116" xfId="0" applyFont="1" applyFill="1" applyBorder="1" applyAlignment="1">
      <alignment vertical="center"/>
    </xf>
    <xf numFmtId="0" fontId="4" fillId="0" borderId="20" xfId="0" applyFont="1" applyFill="1" applyBorder="1" applyAlignment="1">
      <alignment vertical="center"/>
    </xf>
    <xf numFmtId="0" fontId="4" fillId="0" borderId="111" xfId="0" applyFont="1" applyFill="1" applyBorder="1" applyAlignment="1">
      <alignment vertical="center"/>
    </xf>
    <xf numFmtId="0" fontId="4" fillId="0" borderId="113" xfId="0" applyFont="1" applyFill="1" applyBorder="1" applyAlignment="1">
      <alignment vertical="center"/>
    </xf>
    <xf numFmtId="0" fontId="4" fillId="0" borderId="19" xfId="0" applyFont="1" applyFill="1" applyBorder="1" applyAlignment="1">
      <alignment horizontal="center" vertical="center"/>
    </xf>
    <xf numFmtId="0" fontId="4" fillId="0" borderId="124" xfId="0" applyFont="1" applyFill="1" applyBorder="1" applyAlignment="1">
      <alignment horizontal="center" vertical="center"/>
    </xf>
    <xf numFmtId="0" fontId="4" fillId="0" borderId="126" xfId="0" applyFont="1" applyFill="1" applyBorder="1" applyAlignment="1">
      <alignment horizontal="center" vertical="center"/>
    </xf>
    <xf numFmtId="169" fontId="29" fillId="37" borderId="34" xfId="20" applyBorder="1"/>
    <xf numFmtId="169" fontId="29" fillId="37" borderId="128" xfId="20" applyBorder="1"/>
    <xf numFmtId="169" fontId="29" fillId="37" borderId="118" xfId="20" applyBorder="1"/>
    <xf numFmtId="169" fontId="29" fillId="37" borderId="60" xfId="20" applyBorder="1"/>
    <xf numFmtId="0" fontId="4" fillId="3" borderId="69" xfId="0" applyFont="1" applyFill="1" applyBorder="1" applyAlignment="1">
      <alignment horizontal="center" vertical="center"/>
    </xf>
    <xf numFmtId="0" fontId="4" fillId="3" borderId="0" xfId="0" applyFont="1" applyFill="1" applyBorder="1" applyAlignment="1">
      <alignment vertical="center"/>
    </xf>
    <xf numFmtId="0" fontId="4" fillId="0" borderId="75" xfId="0" applyFont="1" applyFill="1" applyBorder="1" applyAlignment="1">
      <alignment horizontal="center" vertical="center"/>
    </xf>
    <xf numFmtId="0" fontId="4" fillId="3" borderId="114" xfId="0" applyFont="1" applyFill="1" applyBorder="1" applyAlignment="1">
      <alignment vertical="center"/>
    </xf>
    <xf numFmtId="0" fontId="14" fillId="3" borderId="129" xfId="0" applyFont="1" applyFill="1" applyBorder="1" applyAlignment="1">
      <alignment horizontal="left"/>
    </xf>
    <xf numFmtId="0" fontId="14" fillId="3" borderId="130" xfId="0" applyFont="1" applyFill="1" applyBorder="1" applyAlignment="1">
      <alignment horizontal="left"/>
    </xf>
    <xf numFmtId="0" fontId="4" fillId="0" borderId="0" xfId="0" applyFont="1"/>
    <xf numFmtId="0" fontId="4" fillId="0" borderId="0" xfId="0" applyFont="1" applyFill="1"/>
    <xf numFmtId="0" fontId="4" fillId="0" borderId="116" xfId="0" applyFont="1" applyFill="1" applyBorder="1" applyAlignment="1">
      <alignment horizontal="center" vertical="center" wrapText="1"/>
    </xf>
    <xf numFmtId="0" fontId="109" fillId="78" borderId="100" xfId="0" applyFont="1" applyFill="1" applyBorder="1" applyAlignment="1">
      <alignment horizontal="left" vertical="center"/>
    </xf>
    <xf numFmtId="0" fontId="109" fillId="78" borderId="93" xfId="0" applyFont="1" applyFill="1" applyBorder="1" applyAlignment="1">
      <alignment vertical="center" wrapText="1"/>
    </xf>
    <xf numFmtId="0" fontId="109" fillId="78" borderId="93" xfId="0" applyFont="1" applyFill="1" applyBorder="1" applyAlignment="1">
      <alignment horizontal="left" vertical="center" wrapText="1"/>
    </xf>
    <xf numFmtId="0" fontId="109" fillId="0" borderId="100" xfId="0" applyFont="1" applyFill="1" applyBorder="1" applyAlignment="1">
      <alignment horizontal="right" vertical="center"/>
    </xf>
    <xf numFmtId="0" fontId="4" fillId="0" borderId="134" xfId="0" applyFont="1" applyFill="1" applyBorder="1" applyAlignment="1">
      <alignment horizontal="center" vertical="center" wrapText="1"/>
    </xf>
    <xf numFmtId="0" fontId="6" fillId="3" borderId="135" xfId="0" applyFont="1" applyFill="1" applyBorder="1" applyAlignment="1">
      <alignment vertical="center"/>
    </xf>
    <xf numFmtId="0" fontId="4" fillId="3" borderId="24" xfId="0" applyFont="1" applyFill="1" applyBorder="1" applyAlignment="1">
      <alignment vertical="center"/>
    </xf>
    <xf numFmtId="0" fontId="4" fillId="0" borderId="136" xfId="0" applyFont="1" applyFill="1" applyBorder="1" applyAlignment="1">
      <alignment horizontal="center" vertical="center"/>
    </xf>
    <xf numFmtId="0" fontId="6" fillId="0" borderId="26" xfId="0" applyFont="1" applyFill="1" applyBorder="1" applyAlignment="1">
      <alignment vertical="center"/>
    </xf>
    <xf numFmtId="169" fontId="29" fillId="37" borderId="28" xfId="20" applyBorder="1"/>
    <xf numFmtId="0" fontId="4" fillId="0" borderId="7" xfId="0" applyFont="1" applyFill="1" applyBorder="1" applyAlignment="1">
      <alignment horizontal="center" vertical="center" wrapText="1"/>
    </xf>
    <xf numFmtId="0" fontId="4" fillId="0" borderId="70" xfId="0" applyFont="1" applyFill="1" applyBorder="1" applyAlignment="1">
      <alignment horizontal="center" vertical="center" wrapText="1"/>
    </xf>
    <xf numFmtId="193" fontId="7" fillId="0" borderId="3" xfId="0" applyNumberFormat="1" applyFont="1" applyFill="1" applyBorder="1" applyAlignment="1" applyProtection="1">
      <alignment horizontal="right" vertical="center" wrapText="1"/>
      <protection locked="0"/>
    </xf>
    <xf numFmtId="193" fontId="4" fillId="0" borderId="8" xfId="0" applyNumberFormat="1" applyFont="1" applyFill="1" applyBorder="1"/>
    <xf numFmtId="0" fontId="7" fillId="0" borderId="19" xfId="11" applyFont="1" applyFill="1" applyBorder="1" applyAlignment="1" applyProtection="1">
      <alignment vertical="center"/>
    </xf>
    <xf numFmtId="0" fontId="7" fillId="0" borderId="20" xfId="11" applyFont="1" applyFill="1" applyBorder="1" applyAlignment="1" applyProtection="1">
      <alignment vertical="center"/>
    </xf>
    <xf numFmtId="0" fontId="15" fillId="0" borderId="21" xfId="11" applyFont="1" applyFill="1" applyBorder="1" applyAlignment="1" applyProtection="1">
      <alignment horizontal="center" vertical="center"/>
    </xf>
    <xf numFmtId="0" fontId="0" fillId="0" borderId="136" xfId="0" applyBorder="1"/>
    <xf numFmtId="0" fontId="0" fillId="0" borderId="136" xfId="0" applyBorder="1" applyAlignment="1">
      <alignment horizontal="center"/>
    </xf>
    <xf numFmtId="0" fontId="4" fillId="0" borderId="115" xfId="0" applyFont="1" applyBorder="1" applyAlignment="1">
      <alignment vertical="center" wrapText="1"/>
    </xf>
    <xf numFmtId="167" fontId="4" fillId="0" borderId="116" xfId="0" applyNumberFormat="1" applyFont="1" applyBorder="1" applyAlignment="1">
      <alignment horizontal="center" vertical="center"/>
    </xf>
    <xf numFmtId="167" fontId="4" fillId="0" borderId="134" xfId="0" applyNumberFormat="1" applyFont="1" applyBorder="1" applyAlignment="1">
      <alignment horizontal="center" vertical="center"/>
    </xf>
    <xf numFmtId="167" fontId="14" fillId="0" borderId="116" xfId="0" applyNumberFormat="1" applyFont="1" applyBorder="1" applyAlignment="1">
      <alignment horizontal="center" vertical="center"/>
    </xf>
    <xf numFmtId="0" fontId="14" fillId="0" borderId="115" xfId="0" applyFont="1" applyBorder="1" applyAlignment="1">
      <alignment vertical="center" wrapText="1"/>
    </xf>
    <xf numFmtId="0" fontId="0" fillId="0" borderId="25" xfId="0" applyBorder="1"/>
    <xf numFmtId="0" fontId="6" fillId="36" borderId="137" xfId="0" applyFont="1" applyFill="1" applyBorder="1" applyAlignment="1">
      <alignment vertical="center" wrapText="1"/>
    </xf>
    <xf numFmtId="167" fontId="6" fillId="36" borderId="27" xfId="0" applyNumberFormat="1" applyFont="1" applyFill="1" applyBorder="1" applyAlignment="1">
      <alignment horizontal="center" vertical="center"/>
    </xf>
    <xf numFmtId="0" fontId="7" fillId="0" borderId="0" xfId="0" applyFont="1" applyFill="1" applyAlignment="1">
      <alignment wrapText="1"/>
    </xf>
    <xf numFmtId="0" fontId="23" fillId="0" borderId="136" xfId="0" applyFont="1" applyBorder="1" applyAlignment="1">
      <alignment horizontal="center" vertical="center" wrapText="1"/>
    </xf>
    <xf numFmtId="0" fontId="23" fillId="0" borderId="116" xfId="0" applyFont="1" applyBorder="1" applyAlignment="1">
      <alignment vertical="center" wrapText="1"/>
    </xf>
    <xf numFmtId="3" fontId="24" fillId="36" borderId="116" xfId="0" applyNumberFormat="1" applyFont="1" applyFill="1" applyBorder="1" applyAlignment="1">
      <alignment vertical="center" wrapText="1"/>
    </xf>
    <xf numFmtId="3" fontId="24" fillId="36" borderId="134" xfId="0" applyNumberFormat="1" applyFont="1" applyFill="1" applyBorder="1" applyAlignment="1">
      <alignment vertical="center" wrapText="1"/>
    </xf>
    <xf numFmtId="14" fontId="7" fillId="3" borderId="116" xfId="8" quotePrefix="1" applyNumberFormat="1" applyFont="1" applyFill="1" applyBorder="1" applyAlignment="1" applyProtection="1">
      <alignment horizontal="left" vertical="center" wrapText="1" indent="2"/>
      <protection locked="0"/>
    </xf>
    <xf numFmtId="3" fontId="24" fillId="0" borderId="116" xfId="0" applyNumberFormat="1" applyFont="1" applyBorder="1" applyAlignment="1">
      <alignment vertical="center" wrapText="1"/>
    </xf>
    <xf numFmtId="3" fontId="24" fillId="0" borderId="134" xfId="0" applyNumberFormat="1" applyFont="1" applyBorder="1" applyAlignment="1">
      <alignment vertical="center" wrapText="1"/>
    </xf>
    <xf numFmtId="14" fontId="7" fillId="3" borderId="116" xfId="8" quotePrefix="1" applyNumberFormat="1" applyFont="1" applyFill="1" applyBorder="1" applyAlignment="1" applyProtection="1">
      <alignment horizontal="left" vertical="center" wrapText="1" indent="3"/>
      <protection locked="0"/>
    </xf>
    <xf numFmtId="3" fontId="24" fillId="0" borderId="116" xfId="0" applyNumberFormat="1" applyFont="1" applyFill="1" applyBorder="1" applyAlignment="1">
      <alignment vertical="center" wrapText="1"/>
    </xf>
    <xf numFmtId="0" fontId="23" fillId="0" borderId="116" xfId="0" applyFont="1" applyFill="1" applyBorder="1" applyAlignment="1">
      <alignment horizontal="left" vertical="center" wrapText="1" indent="2"/>
    </xf>
    <xf numFmtId="0" fontId="11" fillId="0" borderId="116" xfId="17" applyFill="1" applyBorder="1" applyAlignment="1" applyProtection="1"/>
    <xf numFmtId="0" fontId="7" fillId="3" borderId="116" xfId="20960" applyFont="1" applyFill="1" applyBorder="1" applyAlignment="1" applyProtection="1"/>
    <xf numFmtId="0" fontId="106" fillId="0" borderId="116" xfId="20960" applyFont="1" applyFill="1" applyBorder="1" applyAlignment="1" applyProtection="1">
      <alignment horizontal="center" vertical="center"/>
    </xf>
    <xf numFmtId="0" fontId="4" fillId="0" borderId="116" xfId="0" applyFont="1" applyBorder="1"/>
    <xf numFmtId="0" fontId="11" fillId="0" borderId="116" xfId="17" applyFill="1" applyBorder="1" applyAlignment="1" applyProtection="1">
      <alignment horizontal="left" vertical="center" wrapText="1"/>
    </xf>
    <xf numFmtId="49" fontId="113" fillId="0" borderId="116" xfId="0" applyNumberFormat="1" applyFont="1" applyFill="1" applyBorder="1" applyAlignment="1">
      <alignment horizontal="right" vertical="center" wrapText="1"/>
    </xf>
    <xf numFmtId="0" fontId="11" fillId="0" borderId="116" xfId="17" applyFill="1" applyBorder="1" applyAlignment="1" applyProtection="1">
      <alignment horizontal="left" vertical="center"/>
    </xf>
    <xf numFmtId="0" fontId="11" fillId="0" borderId="116" xfId="17" applyBorder="1" applyAlignment="1" applyProtection="1"/>
    <xf numFmtId="0" fontId="4" fillId="0" borderId="116" xfId="0" applyFont="1" applyFill="1" applyBorder="1"/>
    <xf numFmtId="0" fontId="23" fillId="0" borderId="136" xfId="0" applyFont="1" applyFill="1" applyBorder="1" applyAlignment="1">
      <alignment horizontal="center" vertical="center" wrapText="1"/>
    </xf>
    <xf numFmtId="0" fontId="23" fillId="0" borderId="116" xfId="0" applyFont="1" applyFill="1" applyBorder="1" applyAlignment="1">
      <alignment vertical="center" wrapText="1"/>
    </xf>
    <xf numFmtId="3" fontId="24" fillId="0" borderId="134" xfId="0" applyNumberFormat="1" applyFont="1" applyFill="1" applyBorder="1" applyAlignment="1">
      <alignment vertical="center" wrapText="1"/>
    </xf>
    <xf numFmtId="38" fontId="4" fillId="0" borderId="58" xfId="0" applyNumberFormat="1" applyFont="1" applyFill="1" applyBorder="1" applyAlignment="1">
      <alignment vertical="center"/>
    </xf>
    <xf numFmtId="164" fontId="4" fillId="0" borderId="58" xfId="7" applyNumberFormat="1" applyFont="1" applyFill="1" applyBorder="1" applyAlignment="1">
      <alignment vertical="center"/>
    </xf>
    <xf numFmtId="164" fontId="4" fillId="0" borderId="70" xfId="7" applyNumberFormat="1" applyFont="1" applyFill="1" applyBorder="1" applyAlignment="1">
      <alignment vertical="center"/>
    </xf>
    <xf numFmtId="164" fontId="4" fillId="3" borderId="114" xfId="7" applyNumberFormat="1" applyFont="1" applyFill="1" applyBorder="1" applyAlignment="1">
      <alignment vertical="center"/>
    </xf>
    <xf numFmtId="164" fontId="4" fillId="3" borderId="24" xfId="7" applyNumberFormat="1" applyFont="1" applyFill="1" applyBorder="1" applyAlignment="1">
      <alignment vertical="center"/>
    </xf>
    <xf numFmtId="3" fontId="4" fillId="0" borderId="116" xfId="0" applyNumberFormat="1" applyFont="1" applyFill="1" applyBorder="1" applyAlignment="1">
      <alignment vertical="center"/>
    </xf>
    <xf numFmtId="164" fontId="4" fillId="0" borderId="117" xfId="7" applyNumberFormat="1" applyFont="1" applyFill="1" applyBorder="1" applyAlignment="1">
      <alignment vertical="center"/>
    </xf>
    <xf numFmtId="164" fontId="4" fillId="0" borderId="134" xfId="7" applyNumberFormat="1" applyFont="1" applyFill="1" applyBorder="1" applyAlignment="1">
      <alignment vertical="center"/>
    </xf>
    <xf numFmtId="3" fontId="4" fillId="0" borderId="26" xfId="0" applyNumberFormat="1" applyFont="1" applyFill="1" applyBorder="1" applyAlignment="1">
      <alignment vertical="center"/>
    </xf>
    <xf numFmtId="164" fontId="4" fillId="0" borderId="28" xfId="7" applyNumberFormat="1" applyFont="1" applyFill="1" applyBorder="1" applyAlignment="1">
      <alignment vertical="center"/>
    </xf>
    <xf numFmtId="164" fontId="4" fillId="0" borderId="27" xfId="7" applyNumberFormat="1" applyFont="1" applyFill="1" applyBorder="1" applyAlignment="1">
      <alignment vertical="center"/>
    </xf>
    <xf numFmtId="38" fontId="4" fillId="0" borderId="30" xfId="0" applyNumberFormat="1" applyFont="1" applyFill="1" applyBorder="1" applyAlignment="1">
      <alignment vertical="center"/>
    </xf>
    <xf numFmtId="38" fontId="4" fillId="0" borderId="21" xfId="0" applyNumberFormat="1" applyFont="1" applyFill="1" applyBorder="1" applyAlignment="1">
      <alignment vertical="center"/>
    </xf>
    <xf numFmtId="3" fontId="4" fillId="0" borderId="112" xfId="0" applyNumberFormat="1" applyFont="1" applyFill="1" applyBorder="1" applyAlignment="1">
      <alignment vertical="center"/>
    </xf>
    <xf numFmtId="3" fontId="4" fillId="0" borderId="125" xfId="0" applyNumberFormat="1" applyFont="1" applyFill="1" applyBorder="1" applyAlignment="1">
      <alignment vertical="center"/>
    </xf>
    <xf numFmtId="10" fontId="4" fillId="0" borderId="110" xfId="20961" applyNumberFormat="1" applyFont="1" applyFill="1" applyBorder="1" applyAlignment="1">
      <alignment vertical="center"/>
    </xf>
    <xf numFmtId="10" fontId="4" fillId="0" borderId="127" xfId="20961" applyNumberFormat="1" applyFont="1" applyFill="1" applyBorder="1" applyAlignment="1">
      <alignment vertical="center"/>
    </xf>
    <xf numFmtId="10" fontId="4" fillId="0" borderId="0" xfId="20961" applyNumberFormat="1" applyFont="1"/>
    <xf numFmtId="10" fontId="4" fillId="0" borderId="21" xfId="20961" applyNumberFormat="1" applyFont="1" applyBorder="1" applyAlignment="1">
      <alignment wrapText="1"/>
    </xf>
    <xf numFmtId="10" fontId="4" fillId="0" borderId="23" xfId="20961" applyNumberFormat="1" applyFont="1" applyBorder="1"/>
    <xf numFmtId="10" fontId="4" fillId="36" borderId="27" xfId="20961" applyNumberFormat="1" applyFont="1" applyFill="1" applyBorder="1"/>
    <xf numFmtId="193" fontId="26" fillId="0" borderId="138" xfId="0" applyNumberFormat="1" applyFont="1" applyBorder="1" applyAlignment="1">
      <alignment vertical="center"/>
    </xf>
    <xf numFmtId="167" fontId="26" fillId="0" borderId="139" xfId="0" applyNumberFormat="1" applyFont="1" applyBorder="1" applyAlignment="1">
      <alignment horizontal="center"/>
    </xf>
    <xf numFmtId="193" fontId="7" fillId="36" borderId="134" xfId="2" applyNumberFormat="1" applyFont="1" applyFill="1" applyBorder="1" applyAlignment="1" applyProtection="1">
      <alignment vertical="top"/>
    </xf>
    <xf numFmtId="193" fontId="7" fillId="3" borderId="134" xfId="2" applyNumberFormat="1" applyFont="1" applyFill="1" applyBorder="1" applyAlignment="1" applyProtection="1">
      <alignment vertical="top"/>
      <protection locked="0"/>
    </xf>
    <xf numFmtId="193" fontId="7" fillId="36" borderId="134" xfId="2" applyNumberFormat="1" applyFont="1" applyFill="1" applyBorder="1" applyAlignment="1" applyProtection="1">
      <alignment vertical="top" wrapText="1"/>
    </xf>
    <xf numFmtId="193" fontId="7" fillId="3" borderId="134" xfId="2" applyNumberFormat="1" applyFont="1" applyFill="1" applyBorder="1" applyAlignment="1" applyProtection="1">
      <alignment vertical="top" wrapText="1"/>
      <protection locked="0"/>
    </xf>
    <xf numFmtId="193" fontId="7" fillId="36" borderId="134" xfId="2" applyNumberFormat="1" applyFont="1" applyFill="1" applyBorder="1" applyAlignment="1" applyProtection="1">
      <alignment vertical="top" wrapText="1"/>
      <protection locked="0"/>
    </xf>
    <xf numFmtId="193" fontId="0" fillId="0" borderId="134" xfId="0" applyNumberFormat="1" applyBorder="1" applyAlignment="1"/>
    <xf numFmtId="193" fontId="0" fillId="0" borderId="134" xfId="0" applyNumberFormat="1" applyBorder="1" applyAlignment="1">
      <alignment wrapText="1"/>
    </xf>
    <xf numFmtId="193" fontId="0" fillId="0" borderId="134" xfId="0" applyNumberFormat="1" applyFill="1" applyBorder="1" applyAlignment="1">
      <alignment wrapText="1"/>
    </xf>
    <xf numFmtId="0" fontId="2" fillId="0" borderId="136" xfId="0" applyFont="1" applyBorder="1" applyAlignment="1">
      <alignment vertical="center"/>
    </xf>
    <xf numFmtId="0" fontId="2" fillId="0" borderId="117" xfId="0" applyFont="1" applyBorder="1" applyAlignment="1">
      <alignment wrapText="1"/>
    </xf>
    <xf numFmtId="9" fontId="114" fillId="0" borderId="134" xfId="0" applyNumberFormat="1" applyFont="1" applyBorder="1" applyAlignment="1">
      <alignment horizontal="left"/>
    </xf>
    <xf numFmtId="0" fontId="9" fillId="0" borderId="124" xfId="0" applyFont="1" applyBorder="1" applyAlignment="1">
      <alignment vertical="center"/>
    </xf>
    <xf numFmtId="0" fontId="13" fillId="0" borderId="112" xfId="0" applyFont="1" applyBorder="1" applyAlignment="1">
      <alignment wrapText="1"/>
    </xf>
    <xf numFmtId="0" fontId="4" fillId="0" borderId="140" xfId="0" applyFont="1" applyBorder="1" applyAlignment="1"/>
    <xf numFmtId="9" fontId="114" fillId="0" borderId="134" xfId="0" applyNumberFormat="1" applyFont="1" applyFill="1" applyBorder="1" applyAlignment="1"/>
    <xf numFmtId="0" fontId="2" fillId="0" borderId="124" xfId="0" applyFont="1" applyBorder="1" applyAlignment="1">
      <alignment vertical="center"/>
    </xf>
    <xf numFmtId="9" fontId="114" fillId="0" borderId="125" xfId="0" applyNumberFormat="1" applyFont="1" applyFill="1" applyBorder="1" applyAlignment="1"/>
    <xf numFmtId="10" fontId="4" fillId="0" borderId="116" xfId="20961" applyNumberFormat="1" applyFont="1" applyFill="1" applyBorder="1" applyAlignment="1" applyProtection="1">
      <alignment horizontal="right" vertical="center" wrapText="1"/>
      <protection locked="0"/>
    </xf>
    <xf numFmtId="10" fontId="4" fillId="0" borderId="116" xfId="20961" applyNumberFormat="1" applyFont="1" applyBorder="1" applyAlignment="1" applyProtection="1">
      <alignment vertical="center" wrapText="1"/>
      <protection locked="0"/>
    </xf>
    <xf numFmtId="10" fontId="4" fillId="0" borderId="134" xfId="20961" applyNumberFormat="1" applyFont="1" applyBorder="1" applyAlignment="1" applyProtection="1">
      <alignment vertical="center" wrapText="1"/>
      <protection locked="0"/>
    </xf>
    <xf numFmtId="10" fontId="9" fillId="2" borderId="116" xfId="20961" applyNumberFormat="1" applyFont="1" applyFill="1" applyBorder="1" applyAlignment="1" applyProtection="1">
      <alignment vertical="center"/>
      <protection locked="0"/>
    </xf>
    <xf numFmtId="10" fontId="18" fillId="2" borderId="116" xfId="20961" applyNumberFormat="1" applyFont="1" applyFill="1" applyBorder="1" applyAlignment="1" applyProtection="1">
      <alignment vertical="center"/>
      <protection locked="0"/>
    </xf>
    <xf numFmtId="10" fontId="18" fillId="2" borderId="134" xfId="20961" applyNumberFormat="1" applyFont="1" applyFill="1" applyBorder="1" applyAlignment="1" applyProtection="1">
      <alignment vertical="center"/>
      <protection locked="0"/>
    </xf>
    <xf numFmtId="10" fontId="29" fillId="37" borderId="0" xfId="20961" applyNumberFormat="1" applyFont="1" applyFill="1" applyBorder="1"/>
    <xf numFmtId="10" fontId="29" fillId="37" borderId="109" xfId="20961" applyNumberFormat="1" applyFont="1" applyFill="1" applyBorder="1"/>
    <xf numFmtId="10" fontId="9" fillId="2" borderId="134" xfId="20961" applyNumberFormat="1" applyFont="1" applyFill="1" applyBorder="1" applyAlignment="1" applyProtection="1">
      <alignment vertical="center"/>
      <protection locked="0"/>
    </xf>
    <xf numFmtId="193" fontId="9" fillId="2" borderId="116" xfId="0" applyNumberFormat="1" applyFont="1" applyFill="1" applyBorder="1" applyAlignment="1" applyProtection="1">
      <alignment vertical="center"/>
      <protection locked="0"/>
    </xf>
    <xf numFmtId="193" fontId="9" fillId="2" borderId="134" xfId="0" applyNumberFormat="1" applyFont="1" applyFill="1" applyBorder="1" applyAlignment="1" applyProtection="1">
      <alignment vertical="center"/>
      <protection locked="0"/>
    </xf>
    <xf numFmtId="193" fontId="18" fillId="2" borderId="116" xfId="0" applyNumberFormat="1" applyFont="1" applyFill="1" applyBorder="1" applyAlignment="1" applyProtection="1">
      <alignment vertical="center"/>
      <protection locked="0"/>
    </xf>
    <xf numFmtId="193" fontId="18" fillId="2" borderId="134" xfId="0" applyNumberFormat="1" applyFont="1" applyFill="1" applyBorder="1" applyAlignment="1" applyProtection="1">
      <alignment vertical="center"/>
      <protection locked="0"/>
    </xf>
    <xf numFmtId="10" fontId="9" fillId="2" borderId="26" xfId="20961" applyNumberFormat="1" applyFont="1" applyFill="1" applyBorder="1" applyAlignment="1" applyProtection="1">
      <alignment vertical="center"/>
      <protection locked="0"/>
    </xf>
    <xf numFmtId="193" fontId="9" fillId="0" borderId="116" xfId="0" applyNumberFormat="1" applyFont="1" applyFill="1" applyBorder="1" applyAlignment="1" applyProtection="1">
      <alignment vertical="center"/>
      <protection locked="0"/>
    </xf>
    <xf numFmtId="10" fontId="9" fillId="0" borderId="26" xfId="20961" applyNumberFormat="1" applyFont="1" applyFill="1" applyBorder="1" applyAlignment="1" applyProtection="1">
      <alignment vertical="center"/>
      <protection locked="0"/>
    </xf>
    <xf numFmtId="0" fontId="105" fillId="0" borderId="116" xfId="0" applyFont="1" applyBorder="1"/>
    <xf numFmtId="0" fontId="65" fillId="0" borderId="0" xfId="0" applyFont="1"/>
    <xf numFmtId="179" fontId="65" fillId="0" borderId="0" xfId="0" applyNumberFormat="1" applyFont="1" applyAlignment="1">
      <alignment horizontal="left"/>
    </xf>
    <xf numFmtId="15" fontId="15" fillId="0" borderId="20" xfId="0" applyNumberFormat="1" applyFont="1" applyFill="1" applyBorder="1" applyAlignment="1">
      <alignment horizontal="left" vertical="center" wrapText="1" indent="1"/>
    </xf>
    <xf numFmtId="15" fontId="6" fillId="0" borderId="20" xfId="0" applyNumberFormat="1" applyFont="1" applyFill="1" applyBorder="1" applyAlignment="1">
      <alignment horizontal="center" vertical="center" wrapText="1"/>
    </xf>
    <xf numFmtId="15" fontId="6" fillId="0" borderId="21" xfId="0" applyNumberFormat="1" applyFont="1" applyFill="1" applyBorder="1" applyAlignment="1">
      <alignment horizontal="center" vertical="center" wrapText="1"/>
    </xf>
    <xf numFmtId="0" fontId="107" fillId="0" borderId="72" xfId="0" applyFont="1" applyBorder="1" applyAlignment="1">
      <alignment horizontal="left" vertical="center" wrapText="1"/>
    </xf>
    <xf numFmtId="0" fontId="107" fillId="0" borderId="71" xfId="0" applyFont="1" applyBorder="1" applyAlignment="1">
      <alignment horizontal="left" vertical="center" wrapText="1"/>
    </xf>
    <xf numFmtId="0" fontId="9" fillId="0" borderId="30" xfId="0" applyFont="1" applyFill="1" applyBorder="1" applyAlignment="1" applyProtection="1">
      <alignment horizontal="center"/>
    </xf>
    <xf numFmtId="0" fontId="9" fillId="0" borderId="31" xfId="0" applyFont="1" applyFill="1" applyBorder="1" applyAlignment="1" applyProtection="1">
      <alignment horizontal="center"/>
    </xf>
    <xf numFmtId="0" fontId="9" fillId="0" borderId="33" xfId="0" applyFont="1" applyFill="1" applyBorder="1" applyAlignment="1" applyProtection="1">
      <alignment horizontal="center"/>
    </xf>
    <xf numFmtId="0" fontId="9" fillId="0" borderId="32" xfId="0" applyFont="1" applyFill="1" applyBorder="1" applyAlignment="1" applyProtection="1">
      <alignment horizontal="center"/>
    </xf>
    <xf numFmtId="0" fontId="6" fillId="0" borderId="4" xfId="0" applyFont="1" applyBorder="1" applyAlignment="1">
      <alignment horizontal="center" vertical="center"/>
    </xf>
    <xf numFmtId="0" fontId="6" fillId="0" borderId="75" xfId="0" applyFont="1" applyBorder="1" applyAlignment="1">
      <alignment horizontal="center" vertical="center"/>
    </xf>
    <xf numFmtId="0" fontId="10" fillId="0" borderId="5"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20" xfId="0" applyFont="1" applyFill="1" applyBorder="1" applyAlignment="1" applyProtection="1">
      <alignment horizontal="center"/>
    </xf>
    <xf numFmtId="0" fontId="10" fillId="0" borderId="21" xfId="0" applyFont="1" applyFill="1" applyBorder="1" applyAlignment="1" applyProtection="1">
      <alignment horizontal="center"/>
    </xf>
    <xf numFmtId="0" fontId="10" fillId="0" borderId="30" xfId="0" applyFont="1" applyBorder="1" applyAlignment="1">
      <alignment horizontal="center" wrapText="1"/>
    </xf>
    <xf numFmtId="0" fontId="9" fillId="0" borderId="32" xfId="0" applyFont="1" applyBorder="1" applyAlignment="1">
      <alignment horizontal="center"/>
    </xf>
    <xf numFmtId="0" fontId="13" fillId="0" borderId="3" xfId="0" applyFont="1" applyBorder="1" applyAlignment="1">
      <alignment wrapText="1"/>
    </xf>
    <xf numFmtId="0" fontId="4" fillId="0" borderId="23" xfId="0" applyFont="1" applyBorder="1" applyAlignment="1"/>
    <xf numFmtId="0" fontId="10" fillId="0" borderId="8" xfId="0" applyFont="1" applyBorder="1" applyAlignment="1">
      <alignment horizontal="center" wrapText="1"/>
    </xf>
    <xf numFmtId="0" fontId="9" fillId="0" borderId="24" xfId="0" applyFont="1" applyBorder="1" applyAlignment="1">
      <alignment horizontal="center"/>
    </xf>
    <xf numFmtId="0" fontId="10" fillId="0" borderId="8" xfId="0" applyFont="1" applyBorder="1" applyAlignment="1">
      <alignment horizontal="center" vertical="center" wrapText="1"/>
    </xf>
    <xf numFmtId="0" fontId="10" fillId="0" borderId="24" xfId="0" applyFont="1" applyBorder="1" applyAlignment="1">
      <alignment horizontal="center" vertical="center" wrapText="1"/>
    </xf>
    <xf numFmtId="0" fontId="4" fillId="0" borderId="116" xfId="0" applyFont="1" applyFill="1" applyBorder="1" applyAlignment="1">
      <alignment horizontal="center" vertical="center" wrapText="1"/>
    </xf>
    <xf numFmtId="0" fontId="4" fillId="0" borderId="117" xfId="0" applyFont="1" applyFill="1" applyBorder="1" applyAlignment="1">
      <alignment horizontal="center"/>
    </xf>
    <xf numFmtId="0" fontId="4" fillId="0" borderId="24" xfId="0" applyFont="1" applyFill="1" applyBorder="1" applyAlignment="1">
      <alignment horizontal="center"/>
    </xf>
    <xf numFmtId="0" fontId="104" fillId="3" borderId="73" xfId="13" applyFont="1" applyFill="1" applyBorder="1" applyAlignment="1" applyProtection="1">
      <alignment horizontal="center" vertical="center" wrapText="1"/>
      <protection locked="0"/>
    </xf>
    <xf numFmtId="0" fontId="104" fillId="3" borderId="70" xfId="13" applyFont="1" applyFill="1" applyBorder="1" applyAlignment="1" applyProtection="1">
      <alignment horizontal="center" vertical="center" wrapText="1"/>
      <protection locked="0"/>
    </xf>
    <xf numFmtId="9" fontId="4" fillId="0" borderId="8" xfId="0" applyNumberFormat="1" applyFont="1" applyBorder="1" applyAlignment="1">
      <alignment horizontal="center" vertical="center"/>
    </xf>
    <xf numFmtId="9" fontId="4" fillId="0" borderId="10"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164" fontId="15" fillId="3" borderId="19" xfId="1" applyNumberFormat="1" applyFont="1" applyFill="1" applyBorder="1" applyAlignment="1" applyProtection="1">
      <alignment horizontal="center"/>
      <protection locked="0"/>
    </xf>
    <xf numFmtId="164" fontId="15" fillId="3" borderId="20" xfId="1" applyNumberFormat="1" applyFont="1" applyFill="1" applyBorder="1" applyAlignment="1" applyProtection="1">
      <alignment horizontal="center"/>
      <protection locked="0"/>
    </xf>
    <xf numFmtId="164" fontId="15" fillId="3" borderId="21" xfId="1" applyNumberFormat="1" applyFont="1" applyFill="1" applyBorder="1" applyAlignment="1" applyProtection="1">
      <alignment horizontal="center"/>
      <protection locked="0"/>
    </xf>
    <xf numFmtId="0" fontId="6" fillId="0" borderId="55" xfId="0" applyFont="1" applyBorder="1" applyAlignment="1">
      <alignment horizontal="center" vertical="center" wrapText="1"/>
    </xf>
    <xf numFmtId="0" fontId="6" fillId="0" borderId="56" xfId="0" applyFont="1" applyBorder="1" applyAlignment="1">
      <alignment horizontal="center" vertical="center" wrapText="1"/>
    </xf>
    <xf numFmtId="164" fontId="15" fillId="0" borderId="107" xfId="1" applyNumberFormat="1" applyFont="1" applyFill="1" applyBorder="1" applyAlignment="1" applyProtection="1">
      <alignment horizontal="center" vertical="center" wrapText="1"/>
      <protection locked="0"/>
    </xf>
    <xf numFmtId="164" fontId="15" fillId="0" borderId="108" xfId="1" applyNumberFormat="1" applyFont="1" applyFill="1" applyBorder="1" applyAlignment="1" applyProtection="1">
      <alignment horizontal="center" vertical="center" wrapText="1"/>
      <protection locked="0"/>
    </xf>
    <xf numFmtId="0" fontId="4" fillId="0" borderId="2" xfId="0" applyFont="1" applyFill="1" applyBorder="1" applyAlignment="1">
      <alignment horizontal="center" vertical="center" wrapText="1"/>
    </xf>
    <xf numFmtId="0" fontId="4" fillId="0" borderId="7" xfId="0" applyFont="1" applyFill="1" applyBorder="1" applyAlignment="1">
      <alignment horizontal="center" vertical="center" wrapText="1"/>
    </xf>
    <xf numFmtId="10" fontId="4" fillId="0" borderId="73" xfId="20961" applyNumberFormat="1" applyFont="1" applyFill="1" applyBorder="1" applyAlignment="1">
      <alignment horizontal="center" vertical="center" wrapText="1"/>
    </xf>
    <xf numFmtId="10" fontId="4" fillId="0" borderId="70" xfId="20961" applyNumberFormat="1" applyFont="1" applyFill="1" applyBorder="1" applyAlignment="1">
      <alignment horizontal="center" vertical="center" wrapText="1"/>
    </xf>
    <xf numFmtId="0" fontId="4" fillId="0" borderId="8" xfId="0" applyFont="1" applyFill="1" applyBorder="1" applyAlignment="1">
      <alignment horizontal="center" wrapText="1"/>
    </xf>
    <xf numFmtId="0" fontId="4" fillId="0" borderId="10" xfId="0" applyFont="1" applyFill="1" applyBorder="1" applyAlignment="1">
      <alignment horizontal="center" wrapText="1"/>
    </xf>
    <xf numFmtId="0" fontId="4" fillId="0" borderId="67" xfId="0" applyFont="1" applyFill="1" applyBorder="1" applyAlignment="1">
      <alignment horizontal="center" vertical="center" wrapText="1"/>
    </xf>
    <xf numFmtId="0" fontId="4" fillId="0" borderId="60" xfId="0" applyFont="1" applyFill="1" applyBorder="1" applyAlignment="1">
      <alignment horizontal="center" vertical="center" wrapText="1"/>
    </xf>
    <xf numFmtId="0" fontId="4" fillId="0" borderId="123" xfId="0" applyFont="1" applyFill="1" applyBorder="1" applyAlignment="1">
      <alignment horizontal="center" vertical="center" wrapText="1"/>
    </xf>
    <xf numFmtId="0" fontId="14" fillId="0" borderId="59" xfId="0" applyFont="1" applyFill="1" applyBorder="1" applyAlignment="1">
      <alignment horizontal="left" vertical="center"/>
    </xf>
    <xf numFmtId="0" fontId="14" fillId="0" borderId="60" xfId="0" applyFont="1" applyFill="1" applyBorder="1" applyAlignment="1">
      <alignment horizontal="left" vertical="center"/>
    </xf>
    <xf numFmtId="0" fontId="109" fillId="78" borderId="8" xfId="0" applyFont="1" applyFill="1" applyBorder="1" applyAlignment="1">
      <alignment vertical="center" wrapText="1"/>
    </xf>
    <xf numFmtId="0" fontId="109" fillId="78" borderId="10" xfId="0" applyFont="1" applyFill="1" applyBorder="1" applyAlignment="1">
      <alignment vertical="center" wrapText="1"/>
    </xf>
    <xf numFmtId="0" fontId="109" fillId="0" borderId="8" xfId="0" applyFont="1" applyFill="1" applyBorder="1" applyAlignment="1">
      <alignment vertical="center" wrapText="1"/>
    </xf>
    <xf numFmtId="0" fontId="109" fillId="0" borderId="10" xfId="0" applyFont="1" applyFill="1" applyBorder="1" applyAlignment="1">
      <alignment vertical="center" wrapText="1"/>
    </xf>
    <xf numFmtId="0" fontId="109" fillId="0" borderId="8" xfId="0" applyFont="1" applyFill="1" applyBorder="1" applyAlignment="1">
      <alignment horizontal="left" vertical="center" wrapText="1"/>
    </xf>
    <xf numFmtId="0" fontId="109" fillId="0" borderId="10" xfId="0" applyFont="1" applyFill="1" applyBorder="1" applyAlignment="1">
      <alignment horizontal="left" vertical="center" wrapText="1"/>
    </xf>
    <xf numFmtId="0" fontId="108" fillId="76" borderId="88" xfId="0" applyFont="1" applyFill="1" applyBorder="1" applyAlignment="1">
      <alignment horizontal="center" vertical="center" wrapText="1"/>
    </xf>
    <xf numFmtId="0" fontId="108" fillId="76" borderId="0" xfId="0" applyFont="1" applyFill="1" applyBorder="1" applyAlignment="1">
      <alignment horizontal="center" vertical="center" wrapText="1"/>
    </xf>
    <xf numFmtId="0" fontId="108" fillId="76" borderId="89" xfId="0" applyFont="1" applyFill="1" applyBorder="1" applyAlignment="1">
      <alignment horizontal="center" vertical="center" wrapText="1"/>
    </xf>
    <xf numFmtId="0" fontId="108" fillId="0" borderId="101" xfId="0" applyFont="1" applyFill="1" applyBorder="1" applyAlignment="1">
      <alignment horizontal="center" vertical="center"/>
    </xf>
    <xf numFmtId="0" fontId="109" fillId="0" borderId="94" xfId="0" applyFont="1" applyFill="1" applyBorder="1" applyAlignment="1">
      <alignment horizontal="left" vertical="center"/>
    </xf>
    <xf numFmtId="0" fontId="109" fillId="0" borderId="95" xfId="0" applyFont="1" applyFill="1" applyBorder="1" applyAlignment="1">
      <alignment horizontal="left" vertical="center"/>
    </xf>
    <xf numFmtId="0" fontId="108" fillId="76" borderId="104" xfId="0" applyFont="1" applyFill="1" applyBorder="1" applyAlignment="1">
      <alignment horizontal="center" vertical="center"/>
    </xf>
    <xf numFmtId="0" fontId="108" fillId="76" borderId="105" xfId="0" applyFont="1" applyFill="1" applyBorder="1" applyAlignment="1">
      <alignment horizontal="center" vertical="center"/>
    </xf>
    <xf numFmtId="0" fontId="108" fillId="76" borderId="106" xfId="0" applyFont="1" applyFill="1" applyBorder="1" applyAlignment="1">
      <alignment horizontal="center" vertical="center"/>
    </xf>
    <xf numFmtId="0" fontId="109" fillId="0" borderId="97" xfId="0" applyFont="1" applyFill="1" applyBorder="1" applyAlignment="1">
      <alignment horizontal="left" vertical="center" wrapText="1"/>
    </xf>
    <xf numFmtId="0" fontId="109" fillId="0" borderId="98" xfId="0" applyFont="1" applyFill="1" applyBorder="1" applyAlignment="1">
      <alignment horizontal="left" vertical="center" wrapText="1"/>
    </xf>
    <xf numFmtId="0" fontId="109" fillId="0" borderId="93" xfId="0" applyFont="1" applyFill="1" applyBorder="1" applyAlignment="1">
      <alignment horizontal="left" vertical="center" wrapText="1"/>
    </xf>
    <xf numFmtId="0" fontId="109" fillId="0" borderId="102" xfId="0" applyFont="1" applyFill="1" applyBorder="1" applyAlignment="1">
      <alignment horizontal="left" vertical="center" wrapText="1"/>
    </xf>
    <xf numFmtId="0" fontId="108" fillId="76" borderId="90" xfId="0" applyFont="1" applyFill="1" applyBorder="1" applyAlignment="1">
      <alignment horizontal="center" vertical="center" wrapText="1"/>
    </xf>
    <xf numFmtId="0" fontId="108" fillId="76" borderId="91" xfId="0" applyFont="1" applyFill="1" applyBorder="1" applyAlignment="1">
      <alignment horizontal="center" vertical="center" wrapText="1"/>
    </xf>
    <xf numFmtId="0" fontId="108" fillId="76" borderId="92" xfId="0" applyFont="1" applyFill="1" applyBorder="1" applyAlignment="1">
      <alignment horizontal="center" vertical="center" wrapText="1"/>
    </xf>
    <xf numFmtId="0" fontId="108" fillId="0" borderId="103" xfId="0" applyFont="1" applyFill="1" applyBorder="1" applyAlignment="1">
      <alignment horizontal="center" vertical="center"/>
    </xf>
    <xf numFmtId="0" fontId="108" fillId="0" borderId="104" xfId="0" applyFont="1" applyFill="1" applyBorder="1" applyAlignment="1">
      <alignment horizontal="center" vertical="center"/>
    </xf>
    <xf numFmtId="0" fontId="108" fillId="0" borderId="105" xfId="0" applyFont="1" applyFill="1" applyBorder="1" applyAlignment="1">
      <alignment horizontal="center" vertical="center"/>
    </xf>
    <xf numFmtId="0" fontId="108" fillId="0" borderId="106" xfId="0" applyFont="1" applyFill="1" applyBorder="1" applyAlignment="1">
      <alignment horizontal="center" vertical="center"/>
    </xf>
    <xf numFmtId="0" fontId="108" fillId="0" borderId="99" xfId="0" applyFont="1" applyFill="1" applyBorder="1" applyAlignment="1">
      <alignment horizontal="center" vertical="center"/>
    </xf>
    <xf numFmtId="0" fontId="109" fillId="0" borderId="96" xfId="0" applyFont="1" applyFill="1" applyBorder="1" applyAlignment="1">
      <alignment horizontal="left" vertical="center" wrapText="1"/>
    </xf>
    <xf numFmtId="0" fontId="109" fillId="3" borderId="8" xfId="0" applyFont="1" applyFill="1" applyBorder="1" applyAlignment="1">
      <alignment horizontal="left" vertical="center" wrapText="1"/>
    </xf>
    <xf numFmtId="0" fontId="109" fillId="3" borderId="10" xfId="0" applyFont="1" applyFill="1" applyBorder="1" applyAlignment="1">
      <alignment horizontal="left" vertical="center" wrapText="1"/>
    </xf>
    <xf numFmtId="0" fontId="109" fillId="0" borderId="83" xfId="0" applyFont="1" applyFill="1" applyBorder="1" applyAlignment="1">
      <alignment horizontal="left" vertical="center" wrapText="1"/>
    </xf>
    <xf numFmtId="0" fontId="109" fillId="0" borderId="84" xfId="0" applyFont="1" applyFill="1" applyBorder="1" applyAlignment="1">
      <alignment horizontal="left" vertical="center" wrapText="1"/>
    </xf>
    <xf numFmtId="0" fontId="108" fillId="76" borderId="131" xfId="0" applyFont="1" applyFill="1" applyBorder="1" applyAlignment="1">
      <alignment horizontal="center" vertical="center" wrapText="1"/>
    </xf>
    <xf numFmtId="0" fontId="108" fillId="76" borderId="132" xfId="0" applyFont="1" applyFill="1" applyBorder="1" applyAlignment="1">
      <alignment horizontal="center" vertical="center" wrapText="1"/>
    </xf>
    <xf numFmtId="0" fontId="108" fillId="76" borderId="133" xfId="0" applyFont="1" applyFill="1" applyBorder="1" applyAlignment="1">
      <alignment horizontal="center" vertical="center" wrapText="1"/>
    </xf>
    <xf numFmtId="0" fontId="108" fillId="0" borderId="76" xfId="0" applyFont="1" applyFill="1" applyBorder="1" applyAlignment="1">
      <alignment horizontal="center" vertical="center"/>
    </xf>
    <xf numFmtId="0" fontId="108" fillId="0" borderId="77" xfId="0" applyFont="1" applyFill="1" applyBorder="1" applyAlignment="1">
      <alignment horizontal="center" vertical="center"/>
    </xf>
    <xf numFmtId="0" fontId="108" fillId="0" borderId="78" xfId="0" applyFont="1" applyFill="1" applyBorder="1" applyAlignment="1">
      <alignment horizontal="center" vertical="center"/>
    </xf>
    <xf numFmtId="49" fontId="109" fillId="0" borderId="94" xfId="0" applyNumberFormat="1" applyFont="1" applyFill="1" applyBorder="1" applyAlignment="1">
      <alignment horizontal="left" vertical="center" wrapText="1"/>
    </xf>
    <xf numFmtId="49" fontId="109" fillId="0" borderId="95" xfId="0" applyNumberFormat="1" applyFont="1" applyFill="1" applyBorder="1" applyAlignment="1">
      <alignment horizontal="left" vertical="center" wrapText="1"/>
    </xf>
    <xf numFmtId="0" fontId="108" fillId="76" borderId="79" xfId="0" applyFont="1" applyFill="1" applyBorder="1" applyAlignment="1">
      <alignment horizontal="center" vertical="center" wrapText="1"/>
    </xf>
    <xf numFmtId="0" fontId="108" fillId="76" borderId="80" xfId="0" applyFont="1" applyFill="1" applyBorder="1" applyAlignment="1">
      <alignment horizontal="center" vertical="center" wrapText="1"/>
    </xf>
    <xf numFmtId="0" fontId="108" fillId="76" borderId="81" xfId="0" applyFont="1" applyFill="1" applyBorder="1" applyAlignment="1">
      <alignment horizontal="center" vertical="center" wrapText="1"/>
    </xf>
    <xf numFmtId="0" fontId="109" fillId="0" borderId="58" xfId="0" applyFont="1" applyFill="1" applyBorder="1" applyAlignment="1">
      <alignment horizontal="left" vertical="center" wrapText="1"/>
    </xf>
    <xf numFmtId="0" fontId="109" fillId="0" borderId="11" xfId="0" applyFont="1" applyFill="1" applyBorder="1" applyAlignment="1">
      <alignment horizontal="left" vertical="center" wrapText="1"/>
    </xf>
    <xf numFmtId="0" fontId="109" fillId="0" borderId="117" xfId="0" applyFont="1" applyFill="1" applyBorder="1" applyAlignment="1">
      <alignment horizontal="left" vertical="center" wrapText="1"/>
    </xf>
    <xf numFmtId="0" fontId="109" fillId="0" borderId="115" xfId="0" applyFont="1" applyFill="1" applyBorder="1" applyAlignment="1">
      <alignment horizontal="left" vertical="center" wrapText="1"/>
    </xf>
    <xf numFmtId="0" fontId="109" fillId="3" borderId="8" xfId="0" applyFont="1" applyFill="1" applyBorder="1" applyAlignment="1">
      <alignment vertical="center" wrapText="1"/>
    </xf>
    <xf numFmtId="0" fontId="109" fillId="3" borderId="10" xfId="0" applyFont="1" applyFill="1" applyBorder="1" applyAlignment="1">
      <alignment vertical="center" wrapText="1"/>
    </xf>
    <xf numFmtId="0" fontId="109" fillId="0" borderId="83" xfId="0" applyFont="1" applyFill="1" applyBorder="1" applyAlignment="1">
      <alignment vertical="center" wrapText="1"/>
    </xf>
    <xf numFmtId="0" fontId="109" fillId="0" borderId="84" xfId="0" applyFont="1" applyFill="1" applyBorder="1" applyAlignment="1">
      <alignment vertical="center" wrapText="1"/>
    </xf>
    <xf numFmtId="0" fontId="109" fillId="0" borderId="58" xfId="0" applyFont="1" applyFill="1" applyBorder="1" applyAlignment="1">
      <alignment vertical="center" wrapText="1"/>
    </xf>
    <xf numFmtId="0" fontId="109" fillId="0" borderId="11" xfId="0" applyFont="1" applyFill="1" applyBorder="1" applyAlignment="1">
      <alignment vertical="center" wrapText="1"/>
    </xf>
    <xf numFmtId="0" fontId="109" fillId="3" borderId="83" xfId="0" applyFont="1" applyFill="1" applyBorder="1" applyAlignment="1">
      <alignment horizontal="left" vertical="center" wrapText="1"/>
    </xf>
    <xf numFmtId="0" fontId="109" fillId="3" borderId="84" xfId="0" applyFont="1" applyFill="1" applyBorder="1" applyAlignment="1">
      <alignment horizontal="left" vertical="center" wrapText="1"/>
    </xf>
    <xf numFmtId="0" fontId="109" fillId="0" borderId="3" xfId="0" applyFont="1" applyFill="1" applyBorder="1" applyAlignment="1">
      <alignment horizontal="left" vertical="center" wrapText="1"/>
    </xf>
    <xf numFmtId="0" fontId="109" fillId="0" borderId="8" xfId="0" applyFont="1" applyFill="1" applyBorder="1" applyAlignment="1">
      <alignment horizontal="left"/>
    </xf>
    <xf numFmtId="0" fontId="109" fillId="0" borderId="10" xfId="0" applyFont="1" applyFill="1" applyBorder="1" applyAlignment="1">
      <alignment horizontal="left"/>
    </xf>
    <xf numFmtId="0" fontId="109" fillId="0" borderId="86" xfId="0" applyFont="1" applyFill="1" applyBorder="1" applyAlignment="1">
      <alignment horizontal="left" vertical="center" wrapText="1"/>
    </xf>
    <xf numFmtId="0" fontId="109" fillId="0" borderId="87" xfId="0" applyFont="1" applyFill="1" applyBorder="1" applyAlignment="1">
      <alignment horizontal="left" vertical="center" wrapText="1"/>
    </xf>
  </cellXfs>
  <cellStyles count="21412">
    <cellStyle name="_RC VALUTEBIS WRILSI " xfId="18"/>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2 2" xfId="21408"/>
    <cellStyle name="Calculation 2 10 3" xfId="724"/>
    <cellStyle name="Calculation 2 10 3 2" xfId="21407"/>
    <cellStyle name="Calculation 2 10 4" xfId="725"/>
    <cellStyle name="Calculation 2 10 4 2" xfId="21406"/>
    <cellStyle name="Calculation 2 10 5" xfId="726"/>
    <cellStyle name="Calculation 2 10 5 2" xfId="21405"/>
    <cellStyle name="Calculation 2 11" xfId="727"/>
    <cellStyle name="Calculation 2 11 2" xfId="728"/>
    <cellStyle name="Calculation 2 11 2 2" xfId="21403"/>
    <cellStyle name="Calculation 2 11 3" xfId="729"/>
    <cellStyle name="Calculation 2 11 3 2" xfId="21402"/>
    <cellStyle name="Calculation 2 11 4" xfId="730"/>
    <cellStyle name="Calculation 2 11 4 2" xfId="21401"/>
    <cellStyle name="Calculation 2 11 5" xfId="731"/>
    <cellStyle name="Calculation 2 11 5 2" xfId="21400"/>
    <cellStyle name="Calculation 2 11 6" xfId="21404"/>
    <cellStyle name="Calculation 2 12" xfId="732"/>
    <cellStyle name="Calculation 2 12 2" xfId="733"/>
    <cellStyle name="Calculation 2 12 2 2" xfId="21398"/>
    <cellStyle name="Calculation 2 12 3" xfId="734"/>
    <cellStyle name="Calculation 2 12 3 2" xfId="21397"/>
    <cellStyle name="Calculation 2 12 4" xfId="735"/>
    <cellStyle name="Calculation 2 12 4 2" xfId="21396"/>
    <cellStyle name="Calculation 2 12 5" xfId="736"/>
    <cellStyle name="Calculation 2 12 5 2" xfId="21395"/>
    <cellStyle name="Calculation 2 12 6" xfId="21399"/>
    <cellStyle name="Calculation 2 13" xfId="737"/>
    <cellStyle name="Calculation 2 13 2" xfId="738"/>
    <cellStyle name="Calculation 2 13 2 2" xfId="21393"/>
    <cellStyle name="Calculation 2 13 3" xfId="739"/>
    <cellStyle name="Calculation 2 13 3 2" xfId="21392"/>
    <cellStyle name="Calculation 2 13 4" xfId="740"/>
    <cellStyle name="Calculation 2 13 4 2" xfId="21391"/>
    <cellStyle name="Calculation 2 13 5" xfId="21394"/>
    <cellStyle name="Calculation 2 14" xfId="741"/>
    <cellStyle name="Calculation 2 14 2" xfId="21390"/>
    <cellStyle name="Calculation 2 15" xfId="742"/>
    <cellStyle name="Calculation 2 15 2" xfId="21389"/>
    <cellStyle name="Calculation 2 16" xfId="743"/>
    <cellStyle name="Calculation 2 16 2" xfId="21388"/>
    <cellStyle name="Calculation 2 17" xfId="21409"/>
    <cellStyle name="Calculation 2 2" xfId="744"/>
    <cellStyle name="Calculation 2 2 10" xfId="21387"/>
    <cellStyle name="Calculation 2 2 2" xfId="745"/>
    <cellStyle name="Calculation 2 2 2 2" xfId="746"/>
    <cellStyle name="Calculation 2 2 2 2 2" xfId="21385"/>
    <cellStyle name="Calculation 2 2 2 3" xfId="747"/>
    <cellStyle name="Calculation 2 2 2 3 2" xfId="21384"/>
    <cellStyle name="Calculation 2 2 2 4" xfId="748"/>
    <cellStyle name="Calculation 2 2 2 4 2" xfId="21383"/>
    <cellStyle name="Calculation 2 2 2 5" xfId="21386"/>
    <cellStyle name="Calculation 2 2 3" xfId="749"/>
    <cellStyle name="Calculation 2 2 3 2" xfId="750"/>
    <cellStyle name="Calculation 2 2 3 2 2" xfId="21381"/>
    <cellStyle name="Calculation 2 2 3 3" xfId="751"/>
    <cellStyle name="Calculation 2 2 3 3 2" xfId="21380"/>
    <cellStyle name="Calculation 2 2 3 4" xfId="752"/>
    <cellStyle name="Calculation 2 2 3 4 2" xfId="21379"/>
    <cellStyle name="Calculation 2 2 3 5" xfId="21382"/>
    <cellStyle name="Calculation 2 2 4" xfId="753"/>
    <cellStyle name="Calculation 2 2 4 2" xfId="754"/>
    <cellStyle name="Calculation 2 2 4 2 2" xfId="21377"/>
    <cellStyle name="Calculation 2 2 4 3" xfId="755"/>
    <cellStyle name="Calculation 2 2 4 3 2" xfId="21376"/>
    <cellStyle name="Calculation 2 2 4 4" xfId="756"/>
    <cellStyle name="Calculation 2 2 4 4 2" xfId="21375"/>
    <cellStyle name="Calculation 2 2 4 5" xfId="21378"/>
    <cellStyle name="Calculation 2 2 5" xfId="757"/>
    <cellStyle name="Calculation 2 2 5 2" xfId="758"/>
    <cellStyle name="Calculation 2 2 5 2 2" xfId="21373"/>
    <cellStyle name="Calculation 2 2 5 3" xfId="759"/>
    <cellStyle name="Calculation 2 2 5 3 2" xfId="21372"/>
    <cellStyle name="Calculation 2 2 5 4" xfId="760"/>
    <cellStyle name="Calculation 2 2 5 4 2" xfId="21371"/>
    <cellStyle name="Calculation 2 2 5 5" xfId="21374"/>
    <cellStyle name="Calculation 2 2 6" xfId="761"/>
    <cellStyle name="Calculation 2 2 6 2" xfId="21370"/>
    <cellStyle name="Calculation 2 2 7" xfId="762"/>
    <cellStyle name="Calculation 2 2 7 2" xfId="21369"/>
    <cellStyle name="Calculation 2 2 8" xfId="763"/>
    <cellStyle name="Calculation 2 2 8 2" xfId="21368"/>
    <cellStyle name="Calculation 2 2 9" xfId="764"/>
    <cellStyle name="Calculation 2 2 9 2" xfId="21367"/>
    <cellStyle name="Calculation 2 3" xfId="765"/>
    <cellStyle name="Calculation 2 3 2" xfId="766"/>
    <cellStyle name="Calculation 2 3 2 2" xfId="21366"/>
    <cellStyle name="Calculation 2 3 3" xfId="767"/>
    <cellStyle name="Calculation 2 3 3 2" xfId="21365"/>
    <cellStyle name="Calculation 2 3 4" xfId="768"/>
    <cellStyle name="Calculation 2 3 4 2" xfId="21364"/>
    <cellStyle name="Calculation 2 3 5" xfId="769"/>
    <cellStyle name="Calculation 2 3 5 2" xfId="21363"/>
    <cellStyle name="Calculation 2 4" xfId="770"/>
    <cellStyle name="Calculation 2 4 2" xfId="771"/>
    <cellStyle name="Calculation 2 4 2 2" xfId="21362"/>
    <cellStyle name="Calculation 2 4 3" xfId="772"/>
    <cellStyle name="Calculation 2 4 3 2" xfId="21361"/>
    <cellStyle name="Calculation 2 4 4" xfId="773"/>
    <cellStyle name="Calculation 2 4 4 2" xfId="21360"/>
    <cellStyle name="Calculation 2 4 5" xfId="774"/>
    <cellStyle name="Calculation 2 4 5 2" xfId="21359"/>
    <cellStyle name="Calculation 2 5" xfId="775"/>
    <cellStyle name="Calculation 2 5 2" xfId="776"/>
    <cellStyle name="Calculation 2 5 2 2" xfId="21358"/>
    <cellStyle name="Calculation 2 5 3" xfId="777"/>
    <cellStyle name="Calculation 2 5 3 2" xfId="21357"/>
    <cellStyle name="Calculation 2 5 4" xfId="778"/>
    <cellStyle name="Calculation 2 5 4 2" xfId="21356"/>
    <cellStyle name="Calculation 2 5 5" xfId="779"/>
    <cellStyle name="Calculation 2 5 5 2" xfId="21355"/>
    <cellStyle name="Calculation 2 6" xfId="780"/>
    <cellStyle name="Calculation 2 6 2" xfId="781"/>
    <cellStyle name="Calculation 2 6 2 2" xfId="21354"/>
    <cellStyle name="Calculation 2 6 3" xfId="782"/>
    <cellStyle name="Calculation 2 6 3 2" xfId="21353"/>
    <cellStyle name="Calculation 2 6 4" xfId="783"/>
    <cellStyle name="Calculation 2 6 4 2" xfId="21352"/>
    <cellStyle name="Calculation 2 6 5" xfId="784"/>
    <cellStyle name="Calculation 2 6 5 2" xfId="21351"/>
    <cellStyle name="Calculation 2 7" xfId="785"/>
    <cellStyle name="Calculation 2 7 2" xfId="786"/>
    <cellStyle name="Calculation 2 7 2 2" xfId="21350"/>
    <cellStyle name="Calculation 2 7 3" xfId="787"/>
    <cellStyle name="Calculation 2 7 3 2" xfId="21349"/>
    <cellStyle name="Calculation 2 7 4" xfId="788"/>
    <cellStyle name="Calculation 2 7 4 2" xfId="21348"/>
    <cellStyle name="Calculation 2 7 5" xfId="789"/>
    <cellStyle name="Calculation 2 7 5 2" xfId="21347"/>
    <cellStyle name="Calculation 2 8" xfId="790"/>
    <cellStyle name="Calculation 2 8 2" xfId="791"/>
    <cellStyle name="Calculation 2 8 2 2" xfId="21346"/>
    <cellStyle name="Calculation 2 8 3" xfId="792"/>
    <cellStyle name="Calculation 2 8 3 2" xfId="21345"/>
    <cellStyle name="Calculation 2 8 4" xfId="793"/>
    <cellStyle name="Calculation 2 8 4 2" xfId="21344"/>
    <cellStyle name="Calculation 2 8 5" xfId="794"/>
    <cellStyle name="Calculation 2 8 5 2" xfId="21343"/>
    <cellStyle name="Calculation 2 9" xfId="795"/>
    <cellStyle name="Calculation 2 9 2" xfId="796"/>
    <cellStyle name="Calculation 2 9 2 2" xfId="21342"/>
    <cellStyle name="Calculation 2 9 3" xfId="797"/>
    <cellStyle name="Calculation 2 9 3 2" xfId="21341"/>
    <cellStyle name="Calculation 2 9 4" xfId="798"/>
    <cellStyle name="Calculation 2 9 4 2" xfId="21340"/>
    <cellStyle name="Calculation 2 9 5" xfId="799"/>
    <cellStyle name="Calculation 2 9 5 2" xfId="21339"/>
    <cellStyle name="Calculation 3" xfId="800"/>
    <cellStyle name="Calculation 3 2" xfId="801"/>
    <cellStyle name="Calculation 3 2 2" xfId="21337"/>
    <cellStyle name="Calculation 3 3" xfId="802"/>
    <cellStyle name="Calculation 3 3 2" xfId="21336"/>
    <cellStyle name="Calculation 3 4" xfId="21338"/>
    <cellStyle name="Calculation 4" xfId="803"/>
    <cellStyle name="Calculation 4 2" xfId="804"/>
    <cellStyle name="Calculation 4 2 2" xfId="21334"/>
    <cellStyle name="Calculation 4 3" xfId="805"/>
    <cellStyle name="Calculation 4 3 2" xfId="21333"/>
    <cellStyle name="Calculation 4 4" xfId="21335"/>
    <cellStyle name="Calculation 5" xfId="806"/>
    <cellStyle name="Calculation 5 2" xfId="807"/>
    <cellStyle name="Calculation 5 2 2" xfId="21331"/>
    <cellStyle name="Calculation 5 3" xfId="808"/>
    <cellStyle name="Calculation 5 3 2" xfId="21330"/>
    <cellStyle name="Calculation 5 4" xfId="21332"/>
    <cellStyle name="Calculation 6" xfId="809"/>
    <cellStyle name="Calculation 6 2" xfId="810"/>
    <cellStyle name="Calculation 6 2 2" xfId="21328"/>
    <cellStyle name="Calculation 6 3" xfId="811"/>
    <cellStyle name="Calculation 6 3 2" xfId="21327"/>
    <cellStyle name="Calculation 6 4" xfId="21329"/>
    <cellStyle name="Calculation 7" xfId="812"/>
    <cellStyle name="Calculation 7 2" xfId="21326"/>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10 2" xfId="21324"/>
    <cellStyle name="Gia's 11" xfId="21325"/>
    <cellStyle name="Gia's 2" xfId="9187"/>
    <cellStyle name="Gia's 2 2" xfId="21323"/>
    <cellStyle name="Gia's 3" xfId="9188"/>
    <cellStyle name="Gia's 3 2" xfId="21322"/>
    <cellStyle name="Gia's 4" xfId="9189"/>
    <cellStyle name="Gia's 4 2" xfId="21321"/>
    <cellStyle name="Gia's 5" xfId="9190"/>
    <cellStyle name="Gia's 5 2" xfId="21320"/>
    <cellStyle name="Gia's 6" xfId="9191"/>
    <cellStyle name="Gia's 6 2" xfId="21319"/>
    <cellStyle name="Gia's 7" xfId="9192"/>
    <cellStyle name="Gia's 7 2" xfId="21318"/>
    <cellStyle name="Gia's 8" xfId="9193"/>
    <cellStyle name="Gia's 8 2" xfId="21317"/>
    <cellStyle name="Gia's 9" xfId="9194"/>
    <cellStyle name="Gia's 9 2" xfId="21316"/>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greyed 2" xfId="21315"/>
    <cellStyle name="Header1" xfId="9222"/>
    <cellStyle name="Header1 2" xfId="9223"/>
    <cellStyle name="Header1 3" xfId="9224"/>
    <cellStyle name="Header2" xfId="9225"/>
    <cellStyle name="Header2 2" xfId="9226"/>
    <cellStyle name="Header2 2 2" xfId="21313"/>
    <cellStyle name="Header2 3" xfId="9227"/>
    <cellStyle name="Header2 3 2" xfId="21312"/>
    <cellStyle name="Header2 4" xfId="21314"/>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eadingTable 2" xfId="21311"/>
    <cellStyle name="highlightExposure" xfId="9323"/>
    <cellStyle name="highlightExposure 2" xfId="21310"/>
    <cellStyle name="highlightPercentage" xfId="9324"/>
    <cellStyle name="highlightPercentage 2" xfId="21309"/>
    <cellStyle name="highlightText" xfId="9325"/>
    <cellStyle name="highlightText 2" xfId="21308"/>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2 2" xfId="21306"/>
    <cellStyle name="Input 2 10 3" xfId="9336"/>
    <cellStyle name="Input 2 10 3 2" xfId="21305"/>
    <cellStyle name="Input 2 10 4" xfId="9337"/>
    <cellStyle name="Input 2 10 4 2" xfId="21304"/>
    <cellStyle name="Input 2 10 5" xfId="9338"/>
    <cellStyle name="Input 2 10 5 2" xfId="21303"/>
    <cellStyle name="Input 2 11" xfId="9339"/>
    <cellStyle name="Input 2 11 2" xfId="9340"/>
    <cellStyle name="Input 2 11 2 2" xfId="21301"/>
    <cellStyle name="Input 2 11 3" xfId="9341"/>
    <cellStyle name="Input 2 11 3 2" xfId="21300"/>
    <cellStyle name="Input 2 11 4" xfId="9342"/>
    <cellStyle name="Input 2 11 4 2" xfId="21299"/>
    <cellStyle name="Input 2 11 5" xfId="9343"/>
    <cellStyle name="Input 2 11 5 2" xfId="21298"/>
    <cellStyle name="Input 2 11 6" xfId="21302"/>
    <cellStyle name="Input 2 12" xfId="9344"/>
    <cellStyle name="Input 2 12 2" xfId="9345"/>
    <cellStyle name="Input 2 12 2 2" xfId="21296"/>
    <cellStyle name="Input 2 12 3" xfId="9346"/>
    <cellStyle name="Input 2 12 3 2" xfId="21295"/>
    <cellStyle name="Input 2 12 4" xfId="9347"/>
    <cellStyle name="Input 2 12 4 2" xfId="21294"/>
    <cellStyle name="Input 2 12 5" xfId="9348"/>
    <cellStyle name="Input 2 12 5 2" xfId="21293"/>
    <cellStyle name="Input 2 12 6" xfId="21297"/>
    <cellStyle name="Input 2 13" xfId="9349"/>
    <cellStyle name="Input 2 13 2" xfId="9350"/>
    <cellStyle name="Input 2 13 2 2" xfId="21291"/>
    <cellStyle name="Input 2 13 3" xfId="9351"/>
    <cellStyle name="Input 2 13 3 2" xfId="21290"/>
    <cellStyle name="Input 2 13 4" xfId="9352"/>
    <cellStyle name="Input 2 13 4 2" xfId="21289"/>
    <cellStyle name="Input 2 13 5" xfId="21292"/>
    <cellStyle name="Input 2 14" xfId="9353"/>
    <cellStyle name="Input 2 14 2" xfId="21288"/>
    <cellStyle name="Input 2 15" xfId="9354"/>
    <cellStyle name="Input 2 15 2" xfId="21287"/>
    <cellStyle name="Input 2 16" xfId="9355"/>
    <cellStyle name="Input 2 16 2" xfId="21286"/>
    <cellStyle name="Input 2 17" xfId="21307"/>
    <cellStyle name="Input 2 2" xfId="9356"/>
    <cellStyle name="Input 2 2 10" xfId="21285"/>
    <cellStyle name="Input 2 2 2" xfId="9357"/>
    <cellStyle name="Input 2 2 2 2" xfId="9358"/>
    <cellStyle name="Input 2 2 2 2 2" xfId="21283"/>
    <cellStyle name="Input 2 2 2 3" xfId="9359"/>
    <cellStyle name="Input 2 2 2 3 2" xfId="21282"/>
    <cellStyle name="Input 2 2 2 4" xfId="9360"/>
    <cellStyle name="Input 2 2 2 4 2" xfId="21281"/>
    <cellStyle name="Input 2 2 2 5" xfId="21284"/>
    <cellStyle name="Input 2 2 3" xfId="9361"/>
    <cellStyle name="Input 2 2 3 2" xfId="9362"/>
    <cellStyle name="Input 2 2 3 2 2" xfId="21279"/>
    <cellStyle name="Input 2 2 3 3" xfId="9363"/>
    <cellStyle name="Input 2 2 3 3 2" xfId="21278"/>
    <cellStyle name="Input 2 2 3 4" xfId="9364"/>
    <cellStyle name="Input 2 2 3 4 2" xfId="21277"/>
    <cellStyle name="Input 2 2 3 5" xfId="21280"/>
    <cellStyle name="Input 2 2 4" xfId="9365"/>
    <cellStyle name="Input 2 2 4 2" xfId="9366"/>
    <cellStyle name="Input 2 2 4 2 2" xfId="21275"/>
    <cellStyle name="Input 2 2 4 3" xfId="9367"/>
    <cellStyle name="Input 2 2 4 3 2" xfId="21274"/>
    <cellStyle name="Input 2 2 4 4" xfId="9368"/>
    <cellStyle name="Input 2 2 4 4 2" xfId="21273"/>
    <cellStyle name="Input 2 2 4 5" xfId="21276"/>
    <cellStyle name="Input 2 2 5" xfId="9369"/>
    <cellStyle name="Input 2 2 5 2" xfId="9370"/>
    <cellStyle name="Input 2 2 5 2 2" xfId="21271"/>
    <cellStyle name="Input 2 2 5 3" xfId="9371"/>
    <cellStyle name="Input 2 2 5 3 2" xfId="21270"/>
    <cellStyle name="Input 2 2 5 4" xfId="9372"/>
    <cellStyle name="Input 2 2 5 4 2" xfId="21269"/>
    <cellStyle name="Input 2 2 5 5" xfId="21272"/>
    <cellStyle name="Input 2 2 6" xfId="9373"/>
    <cellStyle name="Input 2 2 6 2" xfId="21268"/>
    <cellStyle name="Input 2 2 7" xfId="9374"/>
    <cellStyle name="Input 2 2 7 2" xfId="21267"/>
    <cellStyle name="Input 2 2 8" xfId="9375"/>
    <cellStyle name="Input 2 2 8 2" xfId="21266"/>
    <cellStyle name="Input 2 2 9" xfId="9376"/>
    <cellStyle name="Input 2 2 9 2" xfId="21265"/>
    <cellStyle name="Input 2 3" xfId="9377"/>
    <cellStyle name="Input 2 3 2" xfId="9378"/>
    <cellStyle name="Input 2 3 2 2" xfId="21264"/>
    <cellStyle name="Input 2 3 3" xfId="9379"/>
    <cellStyle name="Input 2 3 3 2" xfId="21263"/>
    <cellStyle name="Input 2 3 4" xfId="9380"/>
    <cellStyle name="Input 2 3 4 2" xfId="21262"/>
    <cellStyle name="Input 2 3 5" xfId="9381"/>
    <cellStyle name="Input 2 3 5 2" xfId="21261"/>
    <cellStyle name="Input 2 4" xfId="9382"/>
    <cellStyle name="Input 2 4 2" xfId="9383"/>
    <cellStyle name="Input 2 4 2 2" xfId="21260"/>
    <cellStyle name="Input 2 4 3" xfId="9384"/>
    <cellStyle name="Input 2 4 3 2" xfId="21259"/>
    <cellStyle name="Input 2 4 4" xfId="9385"/>
    <cellStyle name="Input 2 4 4 2" xfId="21258"/>
    <cellStyle name="Input 2 4 5" xfId="9386"/>
    <cellStyle name="Input 2 4 5 2" xfId="21257"/>
    <cellStyle name="Input 2 5" xfId="9387"/>
    <cellStyle name="Input 2 5 2" xfId="9388"/>
    <cellStyle name="Input 2 5 2 2" xfId="21256"/>
    <cellStyle name="Input 2 5 3" xfId="9389"/>
    <cellStyle name="Input 2 5 3 2" xfId="21255"/>
    <cellStyle name="Input 2 5 4" xfId="9390"/>
    <cellStyle name="Input 2 5 4 2" xfId="21254"/>
    <cellStyle name="Input 2 5 5" xfId="9391"/>
    <cellStyle name="Input 2 5 5 2" xfId="21253"/>
    <cellStyle name="Input 2 6" xfId="9392"/>
    <cellStyle name="Input 2 6 2" xfId="9393"/>
    <cellStyle name="Input 2 6 2 2" xfId="21252"/>
    <cellStyle name="Input 2 6 3" xfId="9394"/>
    <cellStyle name="Input 2 6 3 2" xfId="21251"/>
    <cellStyle name="Input 2 6 4" xfId="9395"/>
    <cellStyle name="Input 2 6 4 2" xfId="21250"/>
    <cellStyle name="Input 2 6 5" xfId="9396"/>
    <cellStyle name="Input 2 6 5 2" xfId="21249"/>
    <cellStyle name="Input 2 7" xfId="9397"/>
    <cellStyle name="Input 2 7 2" xfId="9398"/>
    <cellStyle name="Input 2 7 2 2" xfId="21248"/>
    <cellStyle name="Input 2 7 3" xfId="9399"/>
    <cellStyle name="Input 2 7 3 2" xfId="21247"/>
    <cellStyle name="Input 2 7 4" xfId="9400"/>
    <cellStyle name="Input 2 7 4 2" xfId="21246"/>
    <cellStyle name="Input 2 7 5" xfId="9401"/>
    <cellStyle name="Input 2 7 5 2" xfId="21245"/>
    <cellStyle name="Input 2 8" xfId="9402"/>
    <cellStyle name="Input 2 8 2" xfId="9403"/>
    <cellStyle name="Input 2 8 2 2" xfId="21244"/>
    <cellStyle name="Input 2 8 3" xfId="9404"/>
    <cellStyle name="Input 2 8 3 2" xfId="21243"/>
    <cellStyle name="Input 2 8 4" xfId="9405"/>
    <cellStyle name="Input 2 8 4 2" xfId="21242"/>
    <cellStyle name="Input 2 8 5" xfId="9406"/>
    <cellStyle name="Input 2 8 5 2" xfId="21241"/>
    <cellStyle name="Input 2 9" xfId="9407"/>
    <cellStyle name="Input 2 9 2" xfId="9408"/>
    <cellStyle name="Input 2 9 2 2" xfId="21240"/>
    <cellStyle name="Input 2 9 3" xfId="9409"/>
    <cellStyle name="Input 2 9 3 2" xfId="21239"/>
    <cellStyle name="Input 2 9 4" xfId="9410"/>
    <cellStyle name="Input 2 9 4 2" xfId="21238"/>
    <cellStyle name="Input 2 9 5" xfId="9411"/>
    <cellStyle name="Input 2 9 5 2" xfId="21237"/>
    <cellStyle name="Input 3" xfId="9412"/>
    <cellStyle name="Input 3 2" xfId="9413"/>
    <cellStyle name="Input 3 2 2" xfId="21235"/>
    <cellStyle name="Input 3 3" xfId="9414"/>
    <cellStyle name="Input 3 3 2" xfId="21234"/>
    <cellStyle name="Input 3 4" xfId="21236"/>
    <cellStyle name="Input 4" xfId="9415"/>
    <cellStyle name="Input 4 2" xfId="9416"/>
    <cellStyle name="Input 4 2 2" xfId="21232"/>
    <cellStyle name="Input 4 3" xfId="9417"/>
    <cellStyle name="Input 4 3 2" xfId="21231"/>
    <cellStyle name="Input 4 4" xfId="21233"/>
    <cellStyle name="Input 5" xfId="9418"/>
    <cellStyle name="Input 5 2" xfId="9419"/>
    <cellStyle name="Input 5 2 2" xfId="21229"/>
    <cellStyle name="Input 5 3" xfId="9420"/>
    <cellStyle name="Input 5 3 2" xfId="21228"/>
    <cellStyle name="Input 5 4" xfId="21230"/>
    <cellStyle name="Input 6" xfId="9421"/>
    <cellStyle name="Input 6 2" xfId="9422"/>
    <cellStyle name="Input 6 2 2" xfId="21226"/>
    <cellStyle name="Input 6 3" xfId="9423"/>
    <cellStyle name="Input 6 3 2" xfId="21225"/>
    <cellStyle name="Input 6 4" xfId="21227"/>
    <cellStyle name="Input 7" xfId="9424"/>
    <cellStyle name="Input 7 2" xfId="21224"/>
    <cellStyle name="inputExposure" xfId="9425"/>
    <cellStyle name="inputExposure 2" xfId="21223"/>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1410"/>
    <cellStyle name="Normal 122" xfId="20960"/>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sestdy draft" xfId="15"/>
    <cellStyle name="Normal_Casestdy draft 2" xfId="9"/>
    <cellStyle name="Normalny_Eksport 2000 - F" xfId="20382"/>
    <cellStyle name="Note 2" xfId="20383"/>
    <cellStyle name="Note 2 10" xfId="20384"/>
    <cellStyle name="Note 2 10 2" xfId="20385"/>
    <cellStyle name="Note 2 10 2 2" xfId="21221"/>
    <cellStyle name="Note 2 10 3" xfId="20386"/>
    <cellStyle name="Note 2 10 3 2" xfId="21220"/>
    <cellStyle name="Note 2 10 4" xfId="20387"/>
    <cellStyle name="Note 2 10 4 2" xfId="21219"/>
    <cellStyle name="Note 2 10 5" xfId="20388"/>
    <cellStyle name="Note 2 10 5 2" xfId="21218"/>
    <cellStyle name="Note 2 11" xfId="20389"/>
    <cellStyle name="Note 2 11 2" xfId="20390"/>
    <cellStyle name="Note 2 11 2 2" xfId="21217"/>
    <cellStyle name="Note 2 11 3" xfId="20391"/>
    <cellStyle name="Note 2 11 3 2" xfId="21216"/>
    <cellStyle name="Note 2 11 4" xfId="20392"/>
    <cellStyle name="Note 2 11 4 2" xfId="21215"/>
    <cellStyle name="Note 2 11 5" xfId="20393"/>
    <cellStyle name="Note 2 11 5 2" xfId="21214"/>
    <cellStyle name="Note 2 12" xfId="20394"/>
    <cellStyle name="Note 2 12 2" xfId="20395"/>
    <cellStyle name="Note 2 12 2 2" xfId="21213"/>
    <cellStyle name="Note 2 12 3" xfId="20396"/>
    <cellStyle name="Note 2 12 3 2" xfId="21212"/>
    <cellStyle name="Note 2 12 4" xfId="20397"/>
    <cellStyle name="Note 2 12 4 2" xfId="21211"/>
    <cellStyle name="Note 2 12 5" xfId="20398"/>
    <cellStyle name="Note 2 12 5 2" xfId="21210"/>
    <cellStyle name="Note 2 13" xfId="20399"/>
    <cellStyle name="Note 2 13 2" xfId="20400"/>
    <cellStyle name="Note 2 13 2 2" xfId="21209"/>
    <cellStyle name="Note 2 13 3" xfId="20401"/>
    <cellStyle name="Note 2 13 3 2" xfId="21208"/>
    <cellStyle name="Note 2 13 4" xfId="20402"/>
    <cellStyle name="Note 2 13 4 2" xfId="21207"/>
    <cellStyle name="Note 2 13 5" xfId="20403"/>
    <cellStyle name="Note 2 13 5 2" xfId="21206"/>
    <cellStyle name="Note 2 14" xfId="20404"/>
    <cellStyle name="Note 2 14 2" xfId="20405"/>
    <cellStyle name="Note 2 14 2 2" xfId="21204"/>
    <cellStyle name="Note 2 14 3" xfId="21205"/>
    <cellStyle name="Note 2 15" xfId="20406"/>
    <cellStyle name="Note 2 15 2" xfId="20407"/>
    <cellStyle name="Note 2 15 2 2" xfId="21203"/>
    <cellStyle name="Note 2 16" xfId="20408"/>
    <cellStyle name="Note 2 16 2" xfId="21202"/>
    <cellStyle name="Note 2 17" xfId="20409"/>
    <cellStyle name="Note 2 17 2" xfId="21201"/>
    <cellStyle name="Note 2 18" xfId="21222"/>
    <cellStyle name="Note 2 2" xfId="20410"/>
    <cellStyle name="Note 2 2 10" xfId="20411"/>
    <cellStyle name="Note 2 2 10 2" xfId="21199"/>
    <cellStyle name="Note 2 2 11" xfId="21200"/>
    <cellStyle name="Note 2 2 2" xfId="20412"/>
    <cellStyle name="Note 2 2 2 2" xfId="20413"/>
    <cellStyle name="Note 2 2 2 2 2" xfId="21197"/>
    <cellStyle name="Note 2 2 2 3" xfId="20414"/>
    <cellStyle name="Note 2 2 2 3 2" xfId="21196"/>
    <cellStyle name="Note 2 2 2 4" xfId="20415"/>
    <cellStyle name="Note 2 2 2 4 2" xfId="21195"/>
    <cellStyle name="Note 2 2 2 5" xfId="20416"/>
    <cellStyle name="Note 2 2 2 5 2" xfId="21194"/>
    <cellStyle name="Note 2 2 2 6" xfId="21198"/>
    <cellStyle name="Note 2 2 3" xfId="20417"/>
    <cellStyle name="Note 2 2 3 2" xfId="20418"/>
    <cellStyle name="Note 2 2 3 2 2" xfId="21193"/>
    <cellStyle name="Note 2 2 3 3" xfId="20419"/>
    <cellStyle name="Note 2 2 3 3 2" xfId="21192"/>
    <cellStyle name="Note 2 2 3 4" xfId="20420"/>
    <cellStyle name="Note 2 2 3 4 2" xfId="21191"/>
    <cellStyle name="Note 2 2 3 5" xfId="20421"/>
    <cellStyle name="Note 2 2 3 5 2" xfId="21190"/>
    <cellStyle name="Note 2 2 4" xfId="20422"/>
    <cellStyle name="Note 2 2 4 2" xfId="20423"/>
    <cellStyle name="Note 2 2 4 2 2" xfId="21188"/>
    <cellStyle name="Note 2 2 4 3" xfId="20424"/>
    <cellStyle name="Note 2 2 4 3 2" xfId="21187"/>
    <cellStyle name="Note 2 2 4 4" xfId="20425"/>
    <cellStyle name="Note 2 2 4 4 2" xfId="21186"/>
    <cellStyle name="Note 2 2 4 5" xfId="21189"/>
    <cellStyle name="Note 2 2 5" xfId="20426"/>
    <cellStyle name="Note 2 2 5 2" xfId="20427"/>
    <cellStyle name="Note 2 2 5 2 2" xfId="21184"/>
    <cellStyle name="Note 2 2 5 3" xfId="20428"/>
    <cellStyle name="Note 2 2 5 3 2" xfId="21183"/>
    <cellStyle name="Note 2 2 5 4" xfId="20429"/>
    <cellStyle name="Note 2 2 5 4 2" xfId="21182"/>
    <cellStyle name="Note 2 2 5 5" xfId="21185"/>
    <cellStyle name="Note 2 2 6" xfId="20430"/>
    <cellStyle name="Note 2 2 6 2" xfId="21181"/>
    <cellStyle name="Note 2 2 7" xfId="20431"/>
    <cellStyle name="Note 2 2 7 2" xfId="21180"/>
    <cellStyle name="Note 2 2 8" xfId="20432"/>
    <cellStyle name="Note 2 2 8 2" xfId="21179"/>
    <cellStyle name="Note 2 2 9" xfId="20433"/>
    <cellStyle name="Note 2 2 9 2" xfId="21178"/>
    <cellStyle name="Note 2 3" xfId="20434"/>
    <cellStyle name="Note 2 3 2" xfId="20435"/>
    <cellStyle name="Note 2 3 2 2" xfId="21177"/>
    <cellStyle name="Note 2 3 3" xfId="20436"/>
    <cellStyle name="Note 2 3 3 2" xfId="21176"/>
    <cellStyle name="Note 2 3 4" xfId="20437"/>
    <cellStyle name="Note 2 3 4 2" xfId="21175"/>
    <cellStyle name="Note 2 3 5" xfId="20438"/>
    <cellStyle name="Note 2 3 5 2" xfId="21174"/>
    <cellStyle name="Note 2 4" xfId="20439"/>
    <cellStyle name="Note 2 4 2" xfId="20440"/>
    <cellStyle name="Note 2 4 2 2" xfId="20441"/>
    <cellStyle name="Note 2 4 2 2 2" xfId="21173"/>
    <cellStyle name="Note 2 4 3" xfId="20442"/>
    <cellStyle name="Note 2 4 3 2" xfId="20443"/>
    <cellStyle name="Note 2 4 3 2 2" xfId="21172"/>
    <cellStyle name="Note 2 4 4" xfId="20444"/>
    <cellStyle name="Note 2 4 4 2" xfId="20445"/>
    <cellStyle name="Note 2 4 4 2 2" xfId="21171"/>
    <cellStyle name="Note 2 4 5" xfId="20446"/>
    <cellStyle name="Note 2 4 6" xfId="20447"/>
    <cellStyle name="Note 2 4 7" xfId="20448"/>
    <cellStyle name="Note 2 4 7 2" xfId="21170"/>
    <cellStyle name="Note 2 5" xfId="20449"/>
    <cellStyle name="Note 2 5 2" xfId="20450"/>
    <cellStyle name="Note 2 5 2 2" xfId="20451"/>
    <cellStyle name="Note 2 5 2 2 2" xfId="21169"/>
    <cellStyle name="Note 2 5 3" xfId="20452"/>
    <cellStyle name="Note 2 5 3 2" xfId="20453"/>
    <cellStyle name="Note 2 5 3 2 2" xfId="21168"/>
    <cellStyle name="Note 2 5 4" xfId="20454"/>
    <cellStyle name="Note 2 5 4 2" xfId="20455"/>
    <cellStyle name="Note 2 5 4 2 2" xfId="21167"/>
    <cellStyle name="Note 2 5 5" xfId="20456"/>
    <cellStyle name="Note 2 5 6" xfId="20457"/>
    <cellStyle name="Note 2 5 7" xfId="20458"/>
    <cellStyle name="Note 2 5 7 2" xfId="21166"/>
    <cellStyle name="Note 2 6" xfId="20459"/>
    <cellStyle name="Note 2 6 2" xfId="20460"/>
    <cellStyle name="Note 2 6 2 2" xfId="20461"/>
    <cellStyle name="Note 2 6 2 2 2" xfId="21165"/>
    <cellStyle name="Note 2 6 3" xfId="20462"/>
    <cellStyle name="Note 2 6 3 2" xfId="20463"/>
    <cellStyle name="Note 2 6 3 2 2" xfId="21164"/>
    <cellStyle name="Note 2 6 4" xfId="20464"/>
    <cellStyle name="Note 2 6 4 2" xfId="20465"/>
    <cellStyle name="Note 2 6 4 2 2" xfId="21163"/>
    <cellStyle name="Note 2 6 5" xfId="20466"/>
    <cellStyle name="Note 2 6 6" xfId="20467"/>
    <cellStyle name="Note 2 6 7" xfId="20468"/>
    <cellStyle name="Note 2 6 7 2" xfId="21162"/>
    <cellStyle name="Note 2 7" xfId="20469"/>
    <cellStyle name="Note 2 7 2" xfId="20470"/>
    <cellStyle name="Note 2 7 2 2" xfId="20471"/>
    <cellStyle name="Note 2 7 2 2 2" xfId="21161"/>
    <cellStyle name="Note 2 7 3" xfId="20472"/>
    <cellStyle name="Note 2 7 3 2" xfId="20473"/>
    <cellStyle name="Note 2 7 3 2 2" xfId="21160"/>
    <cellStyle name="Note 2 7 4" xfId="20474"/>
    <cellStyle name="Note 2 7 4 2" xfId="20475"/>
    <cellStyle name="Note 2 7 4 2 2" xfId="21159"/>
    <cellStyle name="Note 2 7 5" xfId="20476"/>
    <cellStyle name="Note 2 7 6" xfId="20477"/>
    <cellStyle name="Note 2 7 7" xfId="20478"/>
    <cellStyle name="Note 2 7 7 2" xfId="21158"/>
    <cellStyle name="Note 2 8" xfId="20479"/>
    <cellStyle name="Note 2 8 2" xfId="20480"/>
    <cellStyle name="Note 2 8 2 2" xfId="21157"/>
    <cellStyle name="Note 2 8 3" xfId="20481"/>
    <cellStyle name="Note 2 8 3 2" xfId="21156"/>
    <cellStyle name="Note 2 8 4" xfId="20482"/>
    <cellStyle name="Note 2 8 4 2" xfId="21155"/>
    <cellStyle name="Note 2 8 5" xfId="20483"/>
    <cellStyle name="Note 2 8 5 2" xfId="21154"/>
    <cellStyle name="Note 2 9" xfId="20484"/>
    <cellStyle name="Note 2 9 2" xfId="20485"/>
    <cellStyle name="Note 2 9 2 2" xfId="21153"/>
    <cellStyle name="Note 2 9 3" xfId="20486"/>
    <cellStyle name="Note 2 9 3 2" xfId="21152"/>
    <cellStyle name="Note 2 9 4" xfId="20487"/>
    <cellStyle name="Note 2 9 4 2" xfId="21151"/>
    <cellStyle name="Note 2 9 5" xfId="20488"/>
    <cellStyle name="Note 2 9 5 2" xfId="21150"/>
    <cellStyle name="Note 3 2" xfId="20489"/>
    <cellStyle name="Note 3 2 2" xfId="20490"/>
    <cellStyle name="Note 3 2 2 2" xfId="21148"/>
    <cellStyle name="Note 3 2 3" xfId="20491"/>
    <cellStyle name="Note 3 2 4" xfId="21149"/>
    <cellStyle name="Note 3 3" xfId="20492"/>
    <cellStyle name="Note 3 3 2" xfId="20493"/>
    <cellStyle name="Note 3 3 3" xfId="21147"/>
    <cellStyle name="Note 3 4" xfId="20494"/>
    <cellStyle name="Note 3 4 2" xfId="21146"/>
    <cellStyle name="Note 3 5" xfId="20495"/>
    <cellStyle name="Note 4 2" xfId="20496"/>
    <cellStyle name="Note 4 2 2" xfId="20497"/>
    <cellStyle name="Note 4 2 2 2" xfId="21144"/>
    <cellStyle name="Note 4 2 3" xfId="20498"/>
    <cellStyle name="Note 4 2 4" xfId="21145"/>
    <cellStyle name="Note 4 3" xfId="20499"/>
    <cellStyle name="Note 4 4" xfId="20500"/>
    <cellStyle name="Note 4 4 2" xfId="21143"/>
    <cellStyle name="Note 4 5" xfId="20501"/>
    <cellStyle name="Note 5" xfId="20502"/>
    <cellStyle name="Note 5 2" xfId="20503"/>
    <cellStyle name="Note 5 2 2" xfId="20504"/>
    <cellStyle name="Note 5 2 3" xfId="21141"/>
    <cellStyle name="Note 5 3" xfId="20505"/>
    <cellStyle name="Note 5 3 2" xfId="20506"/>
    <cellStyle name="Note 5 3 3" xfId="21140"/>
    <cellStyle name="Note 5 4" xfId="20507"/>
    <cellStyle name="Note 5 4 2" xfId="21139"/>
    <cellStyle name="Note 5 5" xfId="20508"/>
    <cellStyle name="Note 5 6" xfId="21142"/>
    <cellStyle name="Note 6" xfId="20509"/>
    <cellStyle name="Note 6 2" xfId="20510"/>
    <cellStyle name="Note 6 2 2" xfId="20511"/>
    <cellStyle name="Note 6 2 3" xfId="21137"/>
    <cellStyle name="Note 6 3" xfId="20512"/>
    <cellStyle name="Note 6 4" xfId="20513"/>
    <cellStyle name="Note 6 5" xfId="21138"/>
    <cellStyle name="Note 7" xfId="20514"/>
    <cellStyle name="Note 7 2" xfId="21136"/>
    <cellStyle name="Note 8" xfId="20515"/>
    <cellStyle name="Note 8 2" xfId="20516"/>
    <cellStyle name="Note 8 2 2" xfId="21134"/>
    <cellStyle name="Note 8 3" xfId="21135"/>
    <cellStyle name="Note 9" xfId="20517"/>
    <cellStyle name="Note 9 2" xfId="21133"/>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alExposure 2" xfId="21132"/>
    <cellStyle name="OptionHeading" xfId="20525"/>
    <cellStyle name="OptionHeading 2" xfId="20526"/>
    <cellStyle name="OptionHeading 3" xfId="20527"/>
    <cellStyle name="Output 2" xfId="20528"/>
    <cellStyle name="Output 2 10" xfId="20529"/>
    <cellStyle name="Output 2 10 2" xfId="20530"/>
    <cellStyle name="Output 2 10 2 2" xfId="21130"/>
    <cellStyle name="Output 2 10 3" xfId="20531"/>
    <cellStyle name="Output 2 10 3 2" xfId="21129"/>
    <cellStyle name="Output 2 10 4" xfId="20532"/>
    <cellStyle name="Output 2 10 4 2" xfId="21128"/>
    <cellStyle name="Output 2 10 5" xfId="20533"/>
    <cellStyle name="Output 2 10 5 2" xfId="21127"/>
    <cellStyle name="Output 2 11" xfId="20534"/>
    <cellStyle name="Output 2 11 2" xfId="20535"/>
    <cellStyle name="Output 2 11 2 2" xfId="21125"/>
    <cellStyle name="Output 2 11 3" xfId="20536"/>
    <cellStyle name="Output 2 11 3 2" xfId="21124"/>
    <cellStyle name="Output 2 11 4" xfId="20537"/>
    <cellStyle name="Output 2 11 4 2" xfId="21123"/>
    <cellStyle name="Output 2 11 5" xfId="20538"/>
    <cellStyle name="Output 2 11 5 2" xfId="21122"/>
    <cellStyle name="Output 2 11 6" xfId="21126"/>
    <cellStyle name="Output 2 12" xfId="20539"/>
    <cellStyle name="Output 2 12 2" xfId="20540"/>
    <cellStyle name="Output 2 12 2 2" xfId="21120"/>
    <cellStyle name="Output 2 12 3" xfId="20541"/>
    <cellStyle name="Output 2 12 3 2" xfId="21119"/>
    <cellStyle name="Output 2 12 4" xfId="20542"/>
    <cellStyle name="Output 2 12 4 2" xfId="21118"/>
    <cellStyle name="Output 2 12 5" xfId="20543"/>
    <cellStyle name="Output 2 12 5 2" xfId="21117"/>
    <cellStyle name="Output 2 12 6" xfId="21121"/>
    <cellStyle name="Output 2 13" xfId="20544"/>
    <cellStyle name="Output 2 13 2" xfId="20545"/>
    <cellStyle name="Output 2 13 2 2" xfId="21115"/>
    <cellStyle name="Output 2 13 3" xfId="20546"/>
    <cellStyle name="Output 2 13 3 2" xfId="21114"/>
    <cellStyle name="Output 2 13 4" xfId="20547"/>
    <cellStyle name="Output 2 13 4 2" xfId="21113"/>
    <cellStyle name="Output 2 13 5" xfId="21116"/>
    <cellStyle name="Output 2 14" xfId="20548"/>
    <cellStyle name="Output 2 14 2" xfId="21112"/>
    <cellStyle name="Output 2 15" xfId="20549"/>
    <cellStyle name="Output 2 15 2" xfId="21111"/>
    <cellStyle name="Output 2 16" xfId="20550"/>
    <cellStyle name="Output 2 16 2" xfId="21110"/>
    <cellStyle name="Output 2 17" xfId="21131"/>
    <cellStyle name="Output 2 2" xfId="20551"/>
    <cellStyle name="Output 2 2 10" xfId="21109"/>
    <cellStyle name="Output 2 2 2" xfId="20552"/>
    <cellStyle name="Output 2 2 2 2" xfId="20553"/>
    <cellStyle name="Output 2 2 2 2 2" xfId="21107"/>
    <cellStyle name="Output 2 2 2 3" xfId="20554"/>
    <cellStyle name="Output 2 2 2 3 2" xfId="21106"/>
    <cellStyle name="Output 2 2 2 4" xfId="20555"/>
    <cellStyle name="Output 2 2 2 4 2" xfId="21105"/>
    <cellStyle name="Output 2 2 2 5" xfId="21108"/>
    <cellStyle name="Output 2 2 3" xfId="20556"/>
    <cellStyle name="Output 2 2 3 2" xfId="20557"/>
    <cellStyle name="Output 2 2 3 2 2" xfId="21103"/>
    <cellStyle name="Output 2 2 3 3" xfId="20558"/>
    <cellStyle name="Output 2 2 3 3 2" xfId="21102"/>
    <cellStyle name="Output 2 2 3 4" xfId="20559"/>
    <cellStyle name="Output 2 2 3 4 2" xfId="21101"/>
    <cellStyle name="Output 2 2 3 5" xfId="21104"/>
    <cellStyle name="Output 2 2 4" xfId="20560"/>
    <cellStyle name="Output 2 2 4 2" xfId="20561"/>
    <cellStyle name="Output 2 2 4 2 2" xfId="21099"/>
    <cellStyle name="Output 2 2 4 3" xfId="20562"/>
    <cellStyle name="Output 2 2 4 3 2" xfId="21098"/>
    <cellStyle name="Output 2 2 4 4" xfId="20563"/>
    <cellStyle name="Output 2 2 4 4 2" xfId="21097"/>
    <cellStyle name="Output 2 2 4 5" xfId="21100"/>
    <cellStyle name="Output 2 2 5" xfId="20564"/>
    <cellStyle name="Output 2 2 5 2" xfId="20565"/>
    <cellStyle name="Output 2 2 5 2 2" xfId="21095"/>
    <cellStyle name="Output 2 2 5 3" xfId="20566"/>
    <cellStyle name="Output 2 2 5 3 2" xfId="21094"/>
    <cellStyle name="Output 2 2 5 4" xfId="20567"/>
    <cellStyle name="Output 2 2 5 4 2" xfId="21093"/>
    <cellStyle name="Output 2 2 5 5" xfId="21096"/>
    <cellStyle name="Output 2 2 6" xfId="20568"/>
    <cellStyle name="Output 2 2 6 2" xfId="21092"/>
    <cellStyle name="Output 2 2 7" xfId="20569"/>
    <cellStyle name="Output 2 2 7 2" xfId="21091"/>
    <cellStyle name="Output 2 2 8" xfId="20570"/>
    <cellStyle name="Output 2 2 8 2" xfId="21090"/>
    <cellStyle name="Output 2 2 9" xfId="20571"/>
    <cellStyle name="Output 2 2 9 2" xfId="21089"/>
    <cellStyle name="Output 2 3" xfId="20572"/>
    <cellStyle name="Output 2 3 2" xfId="20573"/>
    <cellStyle name="Output 2 3 2 2" xfId="21088"/>
    <cellStyle name="Output 2 3 3" xfId="20574"/>
    <cellStyle name="Output 2 3 3 2" xfId="21087"/>
    <cellStyle name="Output 2 3 4" xfId="20575"/>
    <cellStyle name="Output 2 3 4 2" xfId="21086"/>
    <cellStyle name="Output 2 3 5" xfId="20576"/>
    <cellStyle name="Output 2 3 5 2" xfId="21085"/>
    <cellStyle name="Output 2 4" xfId="20577"/>
    <cellStyle name="Output 2 4 2" xfId="20578"/>
    <cellStyle name="Output 2 4 2 2" xfId="21084"/>
    <cellStyle name="Output 2 4 3" xfId="20579"/>
    <cellStyle name="Output 2 4 3 2" xfId="21083"/>
    <cellStyle name="Output 2 4 4" xfId="20580"/>
    <cellStyle name="Output 2 4 4 2" xfId="21082"/>
    <cellStyle name="Output 2 4 5" xfId="20581"/>
    <cellStyle name="Output 2 4 5 2" xfId="21081"/>
    <cellStyle name="Output 2 5" xfId="20582"/>
    <cellStyle name="Output 2 5 2" xfId="20583"/>
    <cellStyle name="Output 2 5 2 2" xfId="21080"/>
    <cellStyle name="Output 2 5 3" xfId="20584"/>
    <cellStyle name="Output 2 5 3 2" xfId="21079"/>
    <cellStyle name="Output 2 5 4" xfId="20585"/>
    <cellStyle name="Output 2 5 4 2" xfId="21078"/>
    <cellStyle name="Output 2 5 5" xfId="20586"/>
    <cellStyle name="Output 2 5 5 2" xfId="21077"/>
    <cellStyle name="Output 2 6" xfId="20587"/>
    <cellStyle name="Output 2 6 2" xfId="20588"/>
    <cellStyle name="Output 2 6 2 2" xfId="21076"/>
    <cellStyle name="Output 2 6 3" xfId="20589"/>
    <cellStyle name="Output 2 6 3 2" xfId="21075"/>
    <cellStyle name="Output 2 6 4" xfId="20590"/>
    <cellStyle name="Output 2 6 4 2" xfId="21074"/>
    <cellStyle name="Output 2 6 5" xfId="20591"/>
    <cellStyle name="Output 2 6 5 2" xfId="21073"/>
    <cellStyle name="Output 2 7" xfId="20592"/>
    <cellStyle name="Output 2 7 2" xfId="20593"/>
    <cellStyle name="Output 2 7 2 2" xfId="21072"/>
    <cellStyle name="Output 2 7 3" xfId="20594"/>
    <cellStyle name="Output 2 7 3 2" xfId="21071"/>
    <cellStyle name="Output 2 7 4" xfId="20595"/>
    <cellStyle name="Output 2 7 4 2" xfId="21070"/>
    <cellStyle name="Output 2 7 5" xfId="20596"/>
    <cellStyle name="Output 2 7 5 2" xfId="21069"/>
    <cellStyle name="Output 2 8" xfId="20597"/>
    <cellStyle name="Output 2 8 2" xfId="20598"/>
    <cellStyle name="Output 2 8 2 2" xfId="21068"/>
    <cellStyle name="Output 2 8 3" xfId="20599"/>
    <cellStyle name="Output 2 8 3 2" xfId="21067"/>
    <cellStyle name="Output 2 8 4" xfId="20600"/>
    <cellStyle name="Output 2 8 4 2" xfId="21066"/>
    <cellStyle name="Output 2 8 5" xfId="20601"/>
    <cellStyle name="Output 2 8 5 2" xfId="21065"/>
    <cellStyle name="Output 2 9" xfId="20602"/>
    <cellStyle name="Output 2 9 2" xfId="20603"/>
    <cellStyle name="Output 2 9 2 2" xfId="21064"/>
    <cellStyle name="Output 2 9 3" xfId="20604"/>
    <cellStyle name="Output 2 9 3 2" xfId="21063"/>
    <cellStyle name="Output 2 9 4" xfId="20605"/>
    <cellStyle name="Output 2 9 4 2" xfId="21062"/>
    <cellStyle name="Output 2 9 5" xfId="20606"/>
    <cellStyle name="Output 2 9 5 2" xfId="21061"/>
    <cellStyle name="Output 3" xfId="20607"/>
    <cellStyle name="Output 3 2" xfId="20608"/>
    <cellStyle name="Output 3 2 2" xfId="21059"/>
    <cellStyle name="Output 3 3" xfId="20609"/>
    <cellStyle name="Output 3 3 2" xfId="21058"/>
    <cellStyle name="Output 3 4" xfId="21060"/>
    <cellStyle name="Output 4" xfId="20610"/>
    <cellStyle name="Output 4 2" xfId="20611"/>
    <cellStyle name="Output 4 2 2" xfId="21056"/>
    <cellStyle name="Output 4 3" xfId="20612"/>
    <cellStyle name="Output 4 3 2" xfId="21055"/>
    <cellStyle name="Output 4 4" xfId="21057"/>
    <cellStyle name="Output 5" xfId="20613"/>
    <cellStyle name="Output 5 2" xfId="20614"/>
    <cellStyle name="Output 5 2 2" xfId="21053"/>
    <cellStyle name="Output 5 3" xfId="20615"/>
    <cellStyle name="Output 5 3 2" xfId="21052"/>
    <cellStyle name="Output 5 4" xfId="21054"/>
    <cellStyle name="Output 6" xfId="20616"/>
    <cellStyle name="Output 6 2" xfId="20617"/>
    <cellStyle name="Output 6 2 2" xfId="21050"/>
    <cellStyle name="Output 6 3" xfId="20618"/>
    <cellStyle name="Output 6 3 2" xfId="21049"/>
    <cellStyle name="Output 6 4" xfId="21051"/>
    <cellStyle name="Output 7" xfId="20619"/>
    <cellStyle name="Output 7 2" xfId="21048"/>
    <cellStyle name="Percen - Style1" xfId="20620"/>
    <cellStyle name="Percent" xfId="20961"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Exposure 2" xfId="21047"/>
    <cellStyle name="showParameterE" xfId="20787"/>
    <cellStyle name="showParameterE 2" xfId="21046"/>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Style 9" xfId="21411"/>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2 2" xfId="21044"/>
    <cellStyle name="Total 2 10 3" xfId="20826"/>
    <cellStyle name="Total 2 10 3 2" xfId="21043"/>
    <cellStyle name="Total 2 10 4" xfId="20827"/>
    <cellStyle name="Total 2 10 4 2" xfId="21042"/>
    <cellStyle name="Total 2 10 5" xfId="20828"/>
    <cellStyle name="Total 2 10 5 2" xfId="21041"/>
    <cellStyle name="Total 2 11" xfId="20829"/>
    <cellStyle name="Total 2 11 2" xfId="20830"/>
    <cellStyle name="Total 2 11 2 2" xfId="21039"/>
    <cellStyle name="Total 2 11 3" xfId="20831"/>
    <cellStyle name="Total 2 11 3 2" xfId="21038"/>
    <cellStyle name="Total 2 11 4" xfId="20832"/>
    <cellStyle name="Total 2 11 4 2" xfId="21037"/>
    <cellStyle name="Total 2 11 5" xfId="20833"/>
    <cellStyle name="Total 2 11 5 2" xfId="21036"/>
    <cellStyle name="Total 2 11 6" xfId="21040"/>
    <cellStyle name="Total 2 12" xfId="20834"/>
    <cellStyle name="Total 2 12 2" xfId="20835"/>
    <cellStyle name="Total 2 12 2 2" xfId="21034"/>
    <cellStyle name="Total 2 12 3" xfId="20836"/>
    <cellStyle name="Total 2 12 3 2" xfId="21033"/>
    <cellStyle name="Total 2 12 4" xfId="20837"/>
    <cellStyle name="Total 2 12 4 2" xfId="21032"/>
    <cellStyle name="Total 2 12 5" xfId="20838"/>
    <cellStyle name="Total 2 12 5 2" xfId="21031"/>
    <cellStyle name="Total 2 12 6" xfId="21035"/>
    <cellStyle name="Total 2 13" xfId="20839"/>
    <cellStyle name="Total 2 13 2" xfId="20840"/>
    <cellStyle name="Total 2 13 2 2" xfId="21029"/>
    <cellStyle name="Total 2 13 3" xfId="20841"/>
    <cellStyle name="Total 2 13 3 2" xfId="21028"/>
    <cellStyle name="Total 2 13 4" xfId="20842"/>
    <cellStyle name="Total 2 13 4 2" xfId="21027"/>
    <cellStyle name="Total 2 13 5" xfId="21030"/>
    <cellStyle name="Total 2 14" xfId="20843"/>
    <cellStyle name="Total 2 14 2" xfId="21026"/>
    <cellStyle name="Total 2 15" xfId="20844"/>
    <cellStyle name="Total 2 15 2" xfId="21025"/>
    <cellStyle name="Total 2 16" xfId="20845"/>
    <cellStyle name="Total 2 16 2" xfId="21024"/>
    <cellStyle name="Total 2 17" xfId="21045"/>
    <cellStyle name="Total 2 2" xfId="20846"/>
    <cellStyle name="Total 2 2 10" xfId="21023"/>
    <cellStyle name="Total 2 2 2" xfId="20847"/>
    <cellStyle name="Total 2 2 2 2" xfId="20848"/>
    <cellStyle name="Total 2 2 2 2 2" xfId="21021"/>
    <cellStyle name="Total 2 2 2 3" xfId="20849"/>
    <cellStyle name="Total 2 2 2 3 2" xfId="21020"/>
    <cellStyle name="Total 2 2 2 4" xfId="20850"/>
    <cellStyle name="Total 2 2 2 4 2" xfId="21019"/>
    <cellStyle name="Total 2 2 2 5" xfId="21022"/>
    <cellStyle name="Total 2 2 3" xfId="20851"/>
    <cellStyle name="Total 2 2 3 2" xfId="20852"/>
    <cellStyle name="Total 2 2 3 2 2" xfId="21017"/>
    <cellStyle name="Total 2 2 3 3" xfId="20853"/>
    <cellStyle name="Total 2 2 3 3 2" xfId="21016"/>
    <cellStyle name="Total 2 2 3 4" xfId="20854"/>
    <cellStyle name="Total 2 2 3 4 2" xfId="21015"/>
    <cellStyle name="Total 2 2 3 5" xfId="21018"/>
    <cellStyle name="Total 2 2 4" xfId="20855"/>
    <cellStyle name="Total 2 2 4 2" xfId="20856"/>
    <cellStyle name="Total 2 2 4 2 2" xfId="21013"/>
    <cellStyle name="Total 2 2 4 3" xfId="20857"/>
    <cellStyle name="Total 2 2 4 3 2" xfId="21012"/>
    <cellStyle name="Total 2 2 4 4" xfId="20858"/>
    <cellStyle name="Total 2 2 4 4 2" xfId="21011"/>
    <cellStyle name="Total 2 2 4 5" xfId="21014"/>
    <cellStyle name="Total 2 2 5" xfId="20859"/>
    <cellStyle name="Total 2 2 5 2" xfId="20860"/>
    <cellStyle name="Total 2 2 5 2 2" xfId="21009"/>
    <cellStyle name="Total 2 2 5 3" xfId="20861"/>
    <cellStyle name="Total 2 2 5 3 2" xfId="21008"/>
    <cellStyle name="Total 2 2 5 4" xfId="20862"/>
    <cellStyle name="Total 2 2 5 4 2" xfId="21007"/>
    <cellStyle name="Total 2 2 5 5" xfId="21010"/>
    <cellStyle name="Total 2 2 6" xfId="20863"/>
    <cellStyle name="Total 2 2 6 2" xfId="21006"/>
    <cellStyle name="Total 2 2 7" xfId="20864"/>
    <cellStyle name="Total 2 2 7 2" xfId="21005"/>
    <cellStyle name="Total 2 2 8" xfId="20865"/>
    <cellStyle name="Total 2 2 8 2" xfId="21004"/>
    <cellStyle name="Total 2 2 9" xfId="20866"/>
    <cellStyle name="Total 2 2 9 2" xfId="21003"/>
    <cellStyle name="Total 2 3" xfId="20867"/>
    <cellStyle name="Total 2 3 2" xfId="20868"/>
    <cellStyle name="Total 2 3 2 2" xfId="21002"/>
    <cellStyle name="Total 2 3 3" xfId="20869"/>
    <cellStyle name="Total 2 3 3 2" xfId="21001"/>
    <cellStyle name="Total 2 3 4" xfId="20870"/>
    <cellStyle name="Total 2 3 4 2" xfId="21000"/>
    <cellStyle name="Total 2 3 5" xfId="20871"/>
    <cellStyle name="Total 2 3 5 2" xfId="20999"/>
    <cellStyle name="Total 2 4" xfId="20872"/>
    <cellStyle name="Total 2 4 2" xfId="20873"/>
    <cellStyle name="Total 2 4 2 2" xfId="20998"/>
    <cellStyle name="Total 2 4 3" xfId="20874"/>
    <cellStyle name="Total 2 4 3 2" xfId="20997"/>
    <cellStyle name="Total 2 4 4" xfId="20875"/>
    <cellStyle name="Total 2 4 4 2" xfId="20996"/>
    <cellStyle name="Total 2 4 5" xfId="20876"/>
    <cellStyle name="Total 2 4 5 2" xfId="20995"/>
    <cellStyle name="Total 2 5" xfId="20877"/>
    <cellStyle name="Total 2 5 2" xfId="20878"/>
    <cellStyle name="Total 2 5 2 2" xfId="20994"/>
    <cellStyle name="Total 2 5 3" xfId="20879"/>
    <cellStyle name="Total 2 5 3 2" xfId="20993"/>
    <cellStyle name="Total 2 5 4" xfId="20880"/>
    <cellStyle name="Total 2 5 4 2" xfId="20992"/>
    <cellStyle name="Total 2 5 5" xfId="20881"/>
    <cellStyle name="Total 2 5 5 2" xfId="20991"/>
    <cellStyle name="Total 2 6" xfId="20882"/>
    <cellStyle name="Total 2 6 2" xfId="20883"/>
    <cellStyle name="Total 2 6 2 2" xfId="20990"/>
    <cellStyle name="Total 2 6 3" xfId="20884"/>
    <cellStyle name="Total 2 6 3 2" xfId="20989"/>
    <cellStyle name="Total 2 6 4" xfId="20885"/>
    <cellStyle name="Total 2 6 4 2" xfId="20988"/>
    <cellStyle name="Total 2 6 5" xfId="20886"/>
    <cellStyle name="Total 2 6 5 2" xfId="20987"/>
    <cellStyle name="Total 2 7" xfId="20887"/>
    <cellStyle name="Total 2 7 2" xfId="20888"/>
    <cellStyle name="Total 2 7 2 2" xfId="20986"/>
    <cellStyle name="Total 2 7 3" xfId="20889"/>
    <cellStyle name="Total 2 7 3 2" xfId="20985"/>
    <cellStyle name="Total 2 7 4" xfId="20890"/>
    <cellStyle name="Total 2 7 4 2" xfId="20984"/>
    <cellStyle name="Total 2 7 5" xfId="20891"/>
    <cellStyle name="Total 2 7 5 2" xfId="20983"/>
    <cellStyle name="Total 2 8" xfId="20892"/>
    <cellStyle name="Total 2 8 2" xfId="20893"/>
    <cellStyle name="Total 2 8 2 2" xfId="20982"/>
    <cellStyle name="Total 2 8 3" xfId="20894"/>
    <cellStyle name="Total 2 8 3 2" xfId="20981"/>
    <cellStyle name="Total 2 8 4" xfId="20895"/>
    <cellStyle name="Total 2 8 4 2" xfId="20980"/>
    <cellStyle name="Total 2 8 5" xfId="20896"/>
    <cellStyle name="Total 2 8 5 2" xfId="20979"/>
    <cellStyle name="Total 2 9" xfId="20897"/>
    <cellStyle name="Total 2 9 2" xfId="20898"/>
    <cellStyle name="Total 2 9 2 2" xfId="20978"/>
    <cellStyle name="Total 2 9 3" xfId="20899"/>
    <cellStyle name="Total 2 9 3 2" xfId="20977"/>
    <cellStyle name="Total 2 9 4" xfId="20900"/>
    <cellStyle name="Total 2 9 4 2" xfId="20976"/>
    <cellStyle name="Total 2 9 5" xfId="20901"/>
    <cellStyle name="Total 2 9 5 2" xfId="20975"/>
    <cellStyle name="Total 3" xfId="20902"/>
    <cellStyle name="Total 3 2" xfId="20903"/>
    <cellStyle name="Total 3 2 2" xfId="20973"/>
    <cellStyle name="Total 3 3" xfId="20904"/>
    <cellStyle name="Total 3 3 2" xfId="20972"/>
    <cellStyle name="Total 3 4" xfId="20974"/>
    <cellStyle name="Total 4" xfId="20905"/>
    <cellStyle name="Total 4 2" xfId="20906"/>
    <cellStyle name="Total 4 2 2" xfId="20970"/>
    <cellStyle name="Total 4 3" xfId="20907"/>
    <cellStyle name="Total 4 3 2" xfId="20969"/>
    <cellStyle name="Total 4 4" xfId="20971"/>
    <cellStyle name="Total 5" xfId="20908"/>
    <cellStyle name="Total 5 2" xfId="20909"/>
    <cellStyle name="Total 5 2 2" xfId="20967"/>
    <cellStyle name="Total 5 3" xfId="20910"/>
    <cellStyle name="Total 5 3 2" xfId="20966"/>
    <cellStyle name="Total 5 4" xfId="20968"/>
    <cellStyle name="Total 6" xfId="20911"/>
    <cellStyle name="Total 6 2" xfId="20912"/>
    <cellStyle name="Total 6 2 2" xfId="20964"/>
    <cellStyle name="Total 6 3" xfId="20913"/>
    <cellStyle name="Total 6 3 2" xfId="20963"/>
    <cellStyle name="Total 6 4" xfId="20965"/>
    <cellStyle name="Total 7" xfId="20914"/>
    <cellStyle name="Total 7 2" xfId="20962"/>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3">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etbssvrfls01\Fina_Geo_Reporting\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26"/>
  <sheetViews>
    <sheetView zoomScale="80" zoomScaleNormal="80" workbookViewId="0">
      <pane xSplit="1" ySplit="7" topLeftCell="B8" activePane="bottomRight" state="frozen"/>
      <selection activeCell="K21" sqref="K21"/>
      <selection pane="topRight" activeCell="K21" sqref="K21"/>
      <selection pane="bottomLeft" activeCell="K21" sqref="K21"/>
      <selection pane="bottomRight"/>
    </sheetView>
  </sheetViews>
  <sheetFormatPr defaultRowHeight="15"/>
  <cols>
    <col min="1" max="1" width="10.28515625" style="2" customWidth="1"/>
    <col min="2" max="2" width="134.7109375" bestFit="1" customWidth="1"/>
    <col min="3" max="3" width="39.42578125" customWidth="1"/>
    <col min="7" max="7" width="25" customWidth="1"/>
  </cols>
  <sheetData>
    <row r="1" spans="1:3" ht="15.75">
      <c r="A1" s="10"/>
      <c r="B1" s="195" t="s">
        <v>292</v>
      </c>
      <c r="C1" s="100"/>
    </row>
    <row r="2" spans="1:3" s="192" customFormat="1" ht="15.75">
      <c r="A2" s="261">
        <v>1</v>
      </c>
      <c r="B2" s="193" t="s">
        <v>293</v>
      </c>
      <c r="C2" s="493" t="s">
        <v>863</v>
      </c>
    </row>
    <row r="3" spans="1:3" s="192" customFormat="1" ht="15.75">
      <c r="A3" s="261">
        <v>2</v>
      </c>
      <c r="B3" s="194" t="s">
        <v>294</v>
      </c>
      <c r="C3" s="493" t="s">
        <v>864</v>
      </c>
    </row>
    <row r="4" spans="1:3" s="192" customFormat="1" ht="15.75">
      <c r="A4" s="261">
        <v>3</v>
      </c>
      <c r="B4" s="194" t="s">
        <v>295</v>
      </c>
      <c r="C4" s="493" t="s">
        <v>865</v>
      </c>
    </row>
    <row r="5" spans="1:3" s="192" customFormat="1" ht="15.75">
      <c r="A5" s="262">
        <v>4</v>
      </c>
      <c r="B5" s="197" t="s">
        <v>296</v>
      </c>
      <c r="C5" s="493" t="s">
        <v>866</v>
      </c>
    </row>
    <row r="6" spans="1:3" s="196" customFormat="1" ht="65.25" customHeight="1">
      <c r="A6" s="499" t="s">
        <v>797</v>
      </c>
      <c r="B6" s="500"/>
      <c r="C6" s="500"/>
    </row>
    <row r="7" spans="1:3">
      <c r="A7" s="426" t="s">
        <v>647</v>
      </c>
      <c r="B7" s="427" t="s">
        <v>297</v>
      </c>
    </row>
    <row r="8" spans="1:3">
      <c r="A8" s="428">
        <v>1</v>
      </c>
      <c r="B8" s="425" t="s">
        <v>261</v>
      </c>
    </row>
    <row r="9" spans="1:3">
      <c r="A9" s="428">
        <v>2</v>
      </c>
      <c r="B9" s="425" t="s">
        <v>298</v>
      </c>
    </row>
    <row r="10" spans="1:3">
      <c r="A10" s="428">
        <v>3</v>
      </c>
      <c r="B10" s="425" t="s">
        <v>299</v>
      </c>
    </row>
    <row r="11" spans="1:3">
      <c r="A11" s="428">
        <v>4</v>
      </c>
      <c r="B11" s="425" t="s">
        <v>300</v>
      </c>
      <c r="C11" s="191"/>
    </row>
    <row r="12" spans="1:3">
      <c r="A12" s="428">
        <v>5</v>
      </c>
      <c r="B12" s="425" t="s">
        <v>225</v>
      </c>
    </row>
    <row r="13" spans="1:3">
      <c r="A13" s="428">
        <v>6</v>
      </c>
      <c r="B13" s="429" t="s">
        <v>186</v>
      </c>
    </row>
    <row r="14" spans="1:3">
      <c r="A14" s="428">
        <v>7</v>
      </c>
      <c r="B14" s="425" t="s">
        <v>301</v>
      </c>
    </row>
    <row r="15" spans="1:3">
      <c r="A15" s="428">
        <v>8</v>
      </c>
      <c r="B15" s="425" t="s">
        <v>305</v>
      </c>
    </row>
    <row r="16" spans="1:3">
      <c r="A16" s="428">
        <v>9</v>
      </c>
      <c r="B16" s="425" t="s">
        <v>89</v>
      </c>
    </row>
    <row r="17" spans="1:2">
      <c r="A17" s="430" t="s">
        <v>839</v>
      </c>
      <c r="B17" s="425" t="s">
        <v>838</v>
      </c>
    </row>
    <row r="18" spans="1:2">
      <c r="A18" s="428">
        <v>10</v>
      </c>
      <c r="B18" s="425" t="s">
        <v>308</v>
      </c>
    </row>
    <row r="19" spans="1:2">
      <c r="A19" s="428">
        <v>11</v>
      </c>
      <c r="B19" s="429" t="s">
        <v>288</v>
      </c>
    </row>
    <row r="20" spans="1:2">
      <c r="A20" s="428">
        <v>12</v>
      </c>
      <c r="B20" s="429" t="s">
        <v>285</v>
      </c>
    </row>
    <row r="21" spans="1:2">
      <c r="A21" s="428">
        <v>13</v>
      </c>
      <c r="B21" s="431" t="s">
        <v>767</v>
      </c>
    </row>
    <row r="22" spans="1:2">
      <c r="A22" s="428">
        <v>14</v>
      </c>
      <c r="B22" s="432" t="s">
        <v>827</v>
      </c>
    </row>
    <row r="23" spans="1:2">
      <c r="A23" s="433">
        <v>15</v>
      </c>
      <c r="B23" s="429" t="s">
        <v>78</v>
      </c>
    </row>
    <row r="24" spans="1:2">
      <c r="A24" s="5"/>
      <c r="B24" s="3"/>
    </row>
    <row r="25" spans="1:2">
      <c r="A25" s="5"/>
      <c r="B25" s="3"/>
    </row>
    <row r="26" spans="1:2">
      <c r="A26" s="5"/>
      <c r="B26" s="3"/>
    </row>
  </sheetData>
  <mergeCells count="1">
    <mergeCell ref="A6:C6"/>
  </mergeCells>
  <hyperlinks>
    <hyperlink ref="B8" location="'1. key ratios'!A1" display="ცხრილი 1: ძირითადი მაჩვენებლები"/>
    <hyperlink ref="B9" location="'2. RC'!A1" display="ცხრილი 2: საბალანსო უწყისი"/>
    <hyperlink ref="B10" location="'3. PL'!A1" display="ცხრილი 3: მოგება-ზარალის ანგარიშგება"/>
    <hyperlink ref="B11" location="'4. Off-Balance'!A1" display="ბალანსგარეშე ანგარიშების უწყისი "/>
    <hyperlink ref="B12" location="'5. RWA'!A1" display="ცხრილი 5: რისკის მიხედვით შეწონილი რისკის პოზიციები"/>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hyperlink ref="B13" location="'6. Administrators-shareholders'!A1" display="ინფორმაცია ბანკის სამეთვალყურეო საბჭოს, დირექტორატის და აქციონერთა შესახებ"/>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hyperlink ref="B16" location="'9. Capital'!A1" display="ცხრილი 9: საზედამხედველო კაპიტალი"/>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hyperlink ref="B20" location="'12. CRM'!A1" display="საკრედიტო რისკის მიტიგაცია"/>
    <hyperlink ref="B19" location="'11. CRWA'!A1" display="საკრედიტო რისკის მიხედვით შეწონილი რისკის პოზიციები"/>
    <hyperlink ref="B21" location="'13. CRME'!A1" display="სტანდარტიზებული მიდგომა - საკრედიტო რისკი საკრედიტო რისკის მიტიგაციის ეფექტი"/>
    <hyperlink ref="B23" location="'15. CCR'!A1" display="კონტრაგენტთან დაკავშირებული საკრედიტო რისკის მიხედვით შეწონილი რისკის პოზიციები"/>
    <hyperlink ref="B22" location="'14. LCR'!A1" display="ლიკვიდობის გადაფარვის კოეფიციენტი"/>
    <hyperlink ref="B17" location="'9.1. Capital Requirements'!A1" display="კაპიტალის ადეკვატურობის მოთხოვნები"/>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55"/>
  <sheetViews>
    <sheetView zoomScale="80" zoomScaleNormal="80" workbookViewId="0">
      <pane xSplit="1" ySplit="5" topLeftCell="B52" activePane="bottomRight" state="frozen"/>
      <selection activeCell="K21" sqref="K21"/>
      <selection pane="topRight" activeCell="K21" sqref="K21"/>
      <selection pane="bottomLeft" activeCell="K21" sqref="K21"/>
      <selection pane="bottomRight" activeCell="C6" sqref="C6:C52"/>
    </sheetView>
  </sheetViews>
  <sheetFormatPr defaultRowHeight="15"/>
  <cols>
    <col min="1" max="1" width="9.5703125" style="5" bestFit="1" customWidth="1"/>
    <col min="2" max="2" width="132.42578125" style="2" customWidth="1"/>
    <col min="3" max="3" width="18.42578125" style="2" customWidth="1"/>
  </cols>
  <sheetData>
    <row r="1" spans="1:6" ht="15.75">
      <c r="A1" s="18" t="s">
        <v>226</v>
      </c>
      <c r="B1" s="494" t="str">
        <f>'1. key ratios'!B1</f>
        <v>ფინკა ბანკი საქართველო</v>
      </c>
      <c r="D1" s="2"/>
      <c r="E1" s="2"/>
      <c r="F1" s="2"/>
    </row>
    <row r="2" spans="1:6" s="22" customFormat="1" ht="15.75" customHeight="1">
      <c r="A2" s="22" t="s">
        <v>227</v>
      </c>
      <c r="B2" s="495">
        <f>'1. key ratios'!B2</f>
        <v>43281</v>
      </c>
    </row>
    <row r="3" spans="1:6" s="22" customFormat="1" ht="15.75" customHeight="1"/>
    <row r="4" spans="1:6" ht="15.75" thickBot="1">
      <c r="A4" s="5" t="s">
        <v>656</v>
      </c>
      <c r="B4" s="65" t="s">
        <v>89</v>
      </c>
    </row>
    <row r="5" spans="1:6">
      <c r="A5" s="146" t="s">
        <v>27</v>
      </c>
      <c r="B5" s="147"/>
      <c r="C5" s="148" t="s">
        <v>28</v>
      </c>
    </row>
    <row r="6" spans="1:6">
      <c r="A6" s="149">
        <v>1</v>
      </c>
      <c r="B6" s="89" t="s">
        <v>29</v>
      </c>
      <c r="C6" s="460">
        <v>43277680.329999998</v>
      </c>
    </row>
    <row r="7" spans="1:6">
      <c r="A7" s="149">
        <v>2</v>
      </c>
      <c r="B7" s="86" t="s">
        <v>30</v>
      </c>
      <c r="C7" s="461">
        <v>25643199.989999998</v>
      </c>
    </row>
    <row r="8" spans="1:6">
      <c r="A8" s="149">
        <v>3</v>
      </c>
      <c r="B8" s="80" t="s">
        <v>31</v>
      </c>
      <c r="C8" s="461">
        <v>0</v>
      </c>
    </row>
    <row r="9" spans="1:6">
      <c r="A9" s="149">
        <v>4</v>
      </c>
      <c r="B9" s="80" t="s">
        <v>32</v>
      </c>
      <c r="C9" s="461">
        <v>0</v>
      </c>
    </row>
    <row r="10" spans="1:6">
      <c r="A10" s="149">
        <v>5</v>
      </c>
      <c r="B10" s="80" t="s">
        <v>33</v>
      </c>
      <c r="C10" s="461">
        <v>0</v>
      </c>
    </row>
    <row r="11" spans="1:6">
      <c r="A11" s="149">
        <v>6</v>
      </c>
      <c r="B11" s="87" t="s">
        <v>34</v>
      </c>
      <c r="C11" s="461">
        <v>17634480.340000004</v>
      </c>
    </row>
    <row r="12" spans="1:6" s="4" customFormat="1">
      <c r="A12" s="149">
        <v>7</v>
      </c>
      <c r="B12" s="89" t="s">
        <v>35</v>
      </c>
      <c r="C12" s="462">
        <v>2040260.8200000003</v>
      </c>
    </row>
    <row r="13" spans="1:6" s="4" customFormat="1">
      <c r="A13" s="149">
        <v>8</v>
      </c>
      <c r="B13" s="88" t="s">
        <v>36</v>
      </c>
      <c r="C13" s="463">
        <v>0</v>
      </c>
    </row>
    <row r="14" spans="1:6" s="4" customFormat="1" ht="25.5">
      <c r="A14" s="149">
        <v>9</v>
      </c>
      <c r="B14" s="81" t="s">
        <v>37</v>
      </c>
      <c r="C14" s="463">
        <v>0</v>
      </c>
    </row>
    <row r="15" spans="1:6" s="4" customFormat="1">
      <c r="A15" s="149">
        <v>10</v>
      </c>
      <c r="B15" s="82" t="s">
        <v>38</v>
      </c>
      <c r="C15" s="463">
        <v>2040260.8200000003</v>
      </c>
    </row>
    <row r="16" spans="1:6" s="4" customFormat="1">
      <c r="A16" s="149">
        <v>11</v>
      </c>
      <c r="B16" s="83" t="s">
        <v>39</v>
      </c>
      <c r="C16" s="463">
        <v>0</v>
      </c>
    </row>
    <row r="17" spans="1:3" s="4" customFormat="1">
      <c r="A17" s="149">
        <v>12</v>
      </c>
      <c r="B17" s="82" t="s">
        <v>40</v>
      </c>
      <c r="C17" s="463">
        <v>0</v>
      </c>
    </row>
    <row r="18" spans="1:3" s="4" customFormat="1">
      <c r="A18" s="149">
        <v>13</v>
      </c>
      <c r="B18" s="82" t="s">
        <v>41</v>
      </c>
      <c r="C18" s="463">
        <v>0</v>
      </c>
    </row>
    <row r="19" spans="1:3" s="4" customFormat="1">
      <c r="A19" s="149">
        <v>14</v>
      </c>
      <c r="B19" s="82" t="s">
        <v>42</v>
      </c>
      <c r="C19" s="463">
        <v>0</v>
      </c>
    </row>
    <row r="20" spans="1:3" s="4" customFormat="1" ht="25.5">
      <c r="A20" s="149">
        <v>15</v>
      </c>
      <c r="B20" s="82" t="s">
        <v>43</v>
      </c>
      <c r="C20" s="463">
        <v>0</v>
      </c>
    </row>
    <row r="21" spans="1:3" s="4" customFormat="1" ht="25.5">
      <c r="A21" s="149">
        <v>16</v>
      </c>
      <c r="B21" s="81" t="s">
        <v>44</v>
      </c>
      <c r="C21" s="463">
        <v>0</v>
      </c>
    </row>
    <row r="22" spans="1:3" s="4" customFormat="1">
      <c r="A22" s="149">
        <v>17</v>
      </c>
      <c r="B22" s="150" t="s">
        <v>45</v>
      </c>
      <c r="C22" s="463">
        <v>0</v>
      </c>
    </row>
    <row r="23" spans="1:3" s="4" customFormat="1" ht="25.5">
      <c r="A23" s="149">
        <v>18</v>
      </c>
      <c r="B23" s="81" t="s">
        <v>46</v>
      </c>
      <c r="C23" s="463">
        <v>0</v>
      </c>
    </row>
    <row r="24" spans="1:3" s="4" customFormat="1" ht="25.5">
      <c r="A24" s="149">
        <v>19</v>
      </c>
      <c r="B24" s="81" t="s">
        <v>47</v>
      </c>
      <c r="C24" s="463">
        <v>0</v>
      </c>
    </row>
    <row r="25" spans="1:3" s="4" customFormat="1" ht="25.5">
      <c r="A25" s="149">
        <v>20</v>
      </c>
      <c r="B25" s="84" t="s">
        <v>48</v>
      </c>
      <c r="C25" s="463">
        <v>0</v>
      </c>
    </row>
    <row r="26" spans="1:3" s="4" customFormat="1">
      <c r="A26" s="149">
        <v>21</v>
      </c>
      <c r="B26" s="84" t="s">
        <v>49</v>
      </c>
      <c r="C26" s="463">
        <v>0</v>
      </c>
    </row>
    <row r="27" spans="1:3" s="4" customFormat="1" ht="25.5">
      <c r="A27" s="149">
        <v>22</v>
      </c>
      <c r="B27" s="84" t="s">
        <v>50</v>
      </c>
      <c r="C27" s="463">
        <v>0</v>
      </c>
    </row>
    <row r="28" spans="1:3" s="4" customFormat="1">
      <c r="A28" s="149">
        <v>23</v>
      </c>
      <c r="B28" s="90" t="s">
        <v>24</v>
      </c>
      <c r="C28" s="462">
        <v>41237419.509999998</v>
      </c>
    </row>
    <row r="29" spans="1:3" s="4" customFormat="1">
      <c r="A29" s="151"/>
      <c r="B29" s="85"/>
      <c r="C29" s="463"/>
    </row>
    <row r="30" spans="1:3" s="4" customFormat="1">
      <c r="A30" s="151">
        <v>24</v>
      </c>
      <c r="B30" s="90" t="s">
        <v>51</v>
      </c>
      <c r="C30" s="462">
        <v>0</v>
      </c>
    </row>
    <row r="31" spans="1:3" s="4" customFormat="1">
      <c r="A31" s="151">
        <v>25</v>
      </c>
      <c r="B31" s="80" t="s">
        <v>52</v>
      </c>
      <c r="C31" s="464">
        <v>0</v>
      </c>
    </row>
    <row r="32" spans="1:3" s="4" customFormat="1">
      <c r="A32" s="151">
        <v>26</v>
      </c>
      <c r="B32" s="189" t="s">
        <v>53</v>
      </c>
      <c r="C32" s="463">
        <v>0</v>
      </c>
    </row>
    <row r="33" spans="1:3" s="4" customFormat="1">
      <c r="A33" s="151">
        <v>27</v>
      </c>
      <c r="B33" s="189" t="s">
        <v>54</v>
      </c>
      <c r="C33" s="463">
        <v>0</v>
      </c>
    </row>
    <row r="34" spans="1:3" s="4" customFormat="1">
      <c r="A34" s="151">
        <v>28</v>
      </c>
      <c r="B34" s="80" t="s">
        <v>55</v>
      </c>
      <c r="C34" s="463">
        <v>0</v>
      </c>
    </row>
    <row r="35" spans="1:3" s="4" customFormat="1">
      <c r="A35" s="151">
        <v>29</v>
      </c>
      <c r="B35" s="90" t="s">
        <v>56</v>
      </c>
      <c r="C35" s="462">
        <v>0</v>
      </c>
    </row>
    <row r="36" spans="1:3" s="4" customFormat="1">
      <c r="A36" s="151">
        <v>30</v>
      </c>
      <c r="B36" s="81" t="s">
        <v>57</v>
      </c>
      <c r="C36" s="463">
        <v>0</v>
      </c>
    </row>
    <row r="37" spans="1:3" s="4" customFormat="1">
      <c r="A37" s="151">
        <v>31</v>
      </c>
      <c r="B37" s="82" t="s">
        <v>58</v>
      </c>
      <c r="C37" s="463">
        <v>0</v>
      </c>
    </row>
    <row r="38" spans="1:3" s="4" customFormat="1" ht="25.5">
      <c r="A38" s="151">
        <v>32</v>
      </c>
      <c r="B38" s="81" t="s">
        <v>59</v>
      </c>
      <c r="C38" s="463">
        <v>0</v>
      </c>
    </row>
    <row r="39" spans="1:3" s="4" customFormat="1" ht="25.5">
      <c r="A39" s="151">
        <v>33</v>
      </c>
      <c r="B39" s="81" t="s">
        <v>47</v>
      </c>
      <c r="C39" s="463">
        <v>0</v>
      </c>
    </row>
    <row r="40" spans="1:3" s="4" customFormat="1" ht="25.5">
      <c r="A40" s="151">
        <v>34</v>
      </c>
      <c r="B40" s="84" t="s">
        <v>60</v>
      </c>
      <c r="C40" s="463">
        <v>0</v>
      </c>
    </row>
    <row r="41" spans="1:3" s="4" customFormat="1">
      <c r="A41" s="151">
        <v>35</v>
      </c>
      <c r="B41" s="90" t="s">
        <v>25</v>
      </c>
      <c r="C41" s="462">
        <v>0</v>
      </c>
    </row>
    <row r="42" spans="1:3" s="4" customFormat="1">
      <c r="A42" s="151"/>
      <c r="B42" s="85"/>
      <c r="C42" s="463"/>
    </row>
    <row r="43" spans="1:3" s="4" customFormat="1">
      <c r="A43" s="151">
        <v>36</v>
      </c>
      <c r="B43" s="91" t="s">
        <v>61</v>
      </c>
      <c r="C43" s="462">
        <v>8781663.9275604207</v>
      </c>
    </row>
    <row r="44" spans="1:3" s="4" customFormat="1">
      <c r="A44" s="151">
        <v>37</v>
      </c>
      <c r="B44" s="80" t="s">
        <v>62</v>
      </c>
      <c r="C44" s="463">
        <v>6129000</v>
      </c>
    </row>
    <row r="45" spans="1:3" s="4" customFormat="1">
      <c r="A45" s="151">
        <v>38</v>
      </c>
      <c r="B45" s="80" t="s">
        <v>63</v>
      </c>
      <c r="C45" s="463">
        <v>0</v>
      </c>
    </row>
    <row r="46" spans="1:3" s="4" customFormat="1">
      <c r="A46" s="151">
        <v>39</v>
      </c>
      <c r="B46" s="80" t="s">
        <v>64</v>
      </c>
      <c r="C46" s="463">
        <v>2652663.9275604202</v>
      </c>
    </row>
    <row r="47" spans="1:3" s="4" customFormat="1">
      <c r="A47" s="151">
        <v>40</v>
      </c>
      <c r="B47" s="91" t="s">
        <v>65</v>
      </c>
      <c r="C47" s="462">
        <v>0</v>
      </c>
    </row>
    <row r="48" spans="1:3" s="4" customFormat="1">
      <c r="A48" s="151">
        <v>41</v>
      </c>
      <c r="B48" s="81" t="s">
        <v>66</v>
      </c>
      <c r="C48" s="463">
        <v>0</v>
      </c>
    </row>
    <row r="49" spans="1:3" s="4" customFormat="1">
      <c r="A49" s="151">
        <v>42</v>
      </c>
      <c r="B49" s="82" t="s">
        <v>67</v>
      </c>
      <c r="C49" s="463">
        <v>0</v>
      </c>
    </row>
    <row r="50" spans="1:3" s="4" customFormat="1" ht="25.5">
      <c r="A50" s="151">
        <v>43</v>
      </c>
      <c r="B50" s="81" t="s">
        <v>68</v>
      </c>
      <c r="C50" s="463">
        <v>0</v>
      </c>
    </row>
    <row r="51" spans="1:3" s="4" customFormat="1" ht="25.5">
      <c r="A51" s="151">
        <v>44</v>
      </c>
      <c r="B51" s="81" t="s">
        <v>47</v>
      </c>
      <c r="C51" s="463">
        <v>0</v>
      </c>
    </row>
    <row r="52" spans="1:3" s="4" customFormat="1" ht="15.75" thickBot="1">
      <c r="A52" s="152">
        <v>45</v>
      </c>
      <c r="B52" s="153" t="s">
        <v>26</v>
      </c>
      <c r="C52" s="315">
        <v>8781663.9275604207</v>
      </c>
    </row>
    <row r="55" spans="1:3">
      <c r="B55" s="2" t="s">
        <v>263</v>
      </c>
    </row>
  </sheetData>
  <dataValidations count="1">
    <dataValidation operator="lessThanOrEqual" allowBlank="1" showInputMessage="1" showErrorMessage="1" errorTitle="Should be negative number" error="Should be whole negative number or 0" sqref="C13:C52"/>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44"/>
  <sheetViews>
    <sheetView tabSelected="1" zoomScale="80" zoomScaleNormal="80" workbookViewId="0">
      <pane xSplit="1" ySplit="5" topLeftCell="B6" activePane="bottomRight" state="frozen"/>
      <selection activeCell="K21" sqref="K21"/>
      <selection pane="topRight" activeCell="K21" sqref="K21"/>
      <selection pane="bottomLeft" activeCell="K21" sqref="K21"/>
      <selection pane="bottomRight" activeCell="C22" sqref="C22"/>
    </sheetView>
  </sheetViews>
  <sheetFormatPr defaultRowHeight="15.75"/>
  <cols>
    <col min="1" max="1" width="10.7109375" style="76" customWidth="1"/>
    <col min="2" max="2" width="91.85546875" style="76" customWidth="1"/>
    <col min="3" max="3" width="53.140625" style="76" customWidth="1"/>
    <col min="4" max="4" width="32.28515625" style="76" customWidth="1"/>
    <col min="5" max="5" width="9.42578125" customWidth="1"/>
  </cols>
  <sheetData>
    <row r="1" spans="1:6">
      <c r="A1" s="18" t="s">
        <v>226</v>
      </c>
      <c r="B1" s="494" t="str">
        <f>'1. key ratios'!B1</f>
        <v>ფინკა ბანკი საქართველო</v>
      </c>
      <c r="E1" s="2"/>
      <c r="F1" s="2"/>
    </row>
    <row r="2" spans="1:6" s="22" customFormat="1" ht="15.75" customHeight="1">
      <c r="A2" s="22" t="s">
        <v>227</v>
      </c>
      <c r="B2" s="495">
        <f>'1. key ratios'!B2</f>
        <v>43281</v>
      </c>
    </row>
    <row r="3" spans="1:6" s="22" customFormat="1" ht="15.75" customHeight="1">
      <c r="A3" s="27"/>
    </row>
    <row r="4" spans="1:6" s="22" customFormat="1" ht="15.75" customHeight="1" thickBot="1">
      <c r="A4" s="22" t="s">
        <v>657</v>
      </c>
      <c r="B4" s="212" t="s">
        <v>308</v>
      </c>
      <c r="D4" s="214" t="s">
        <v>130</v>
      </c>
    </row>
    <row r="5" spans="1:6" ht="38.25">
      <c r="A5" s="163" t="s">
        <v>27</v>
      </c>
      <c r="B5" s="164" t="s">
        <v>269</v>
      </c>
      <c r="C5" s="165" t="s">
        <v>275</v>
      </c>
      <c r="D5" s="213" t="s">
        <v>309</v>
      </c>
    </row>
    <row r="6" spans="1:6">
      <c r="A6" s="154">
        <v>1</v>
      </c>
      <c r="B6" s="92" t="s">
        <v>191</v>
      </c>
      <c r="C6" s="458">
        <v>12105513.439999999</v>
      </c>
      <c r="D6" s="459"/>
      <c r="E6" s="8"/>
    </row>
    <row r="7" spans="1:6">
      <c r="A7" s="154">
        <v>2</v>
      </c>
      <c r="B7" s="93" t="s">
        <v>192</v>
      </c>
      <c r="C7" s="458">
        <v>24407570.550000001</v>
      </c>
      <c r="D7" s="155"/>
      <c r="E7" s="8"/>
    </row>
    <row r="8" spans="1:6">
      <c r="A8" s="154">
        <v>3</v>
      </c>
      <c r="B8" s="93" t="s">
        <v>193</v>
      </c>
      <c r="C8" s="458">
        <v>10587083.98</v>
      </c>
      <c r="D8" s="155"/>
      <c r="E8" s="8"/>
    </row>
    <row r="9" spans="1:6">
      <c r="A9" s="154">
        <v>4</v>
      </c>
      <c r="B9" s="93" t="s">
        <v>222</v>
      </c>
      <c r="C9" s="458">
        <v>0</v>
      </c>
      <c r="D9" s="155"/>
      <c r="E9" s="8"/>
    </row>
    <row r="10" spans="1:6">
      <c r="A10" s="154">
        <v>5</v>
      </c>
      <c r="B10" s="93" t="s">
        <v>194</v>
      </c>
      <c r="C10" s="458">
        <v>17139610.859999999</v>
      </c>
      <c r="D10" s="155"/>
      <c r="E10" s="8"/>
    </row>
    <row r="11" spans="1:6">
      <c r="A11" s="154">
        <v>6.1</v>
      </c>
      <c r="B11" s="93" t="s">
        <v>195</v>
      </c>
      <c r="C11" s="458">
        <v>239340152.2399992</v>
      </c>
      <c r="D11" s="156"/>
      <c r="E11" s="9"/>
    </row>
    <row r="12" spans="1:6">
      <c r="A12" s="154">
        <v>6.2</v>
      </c>
      <c r="B12" s="94" t="s">
        <v>196</v>
      </c>
      <c r="C12" s="458">
        <v>-8913598.4000000805</v>
      </c>
      <c r="D12" s="156"/>
      <c r="E12" s="9"/>
    </row>
    <row r="13" spans="1:6">
      <c r="A13" s="154" t="s">
        <v>794</v>
      </c>
      <c r="B13" s="95" t="s">
        <v>795</v>
      </c>
      <c r="C13" s="317">
        <v>-2652663.9275604202</v>
      </c>
      <c r="D13" s="268" t="s">
        <v>869</v>
      </c>
      <c r="E13" s="9"/>
    </row>
    <row r="14" spans="1:6">
      <c r="A14" s="154">
        <v>6</v>
      </c>
      <c r="B14" s="93" t="s">
        <v>197</v>
      </c>
      <c r="C14" s="323">
        <v>230426553.83999914</v>
      </c>
      <c r="D14" s="156"/>
      <c r="E14" s="8"/>
    </row>
    <row r="15" spans="1:6">
      <c r="A15" s="154">
        <v>7</v>
      </c>
      <c r="B15" s="93" t="s">
        <v>198</v>
      </c>
      <c r="C15" s="316">
        <v>5061411.63</v>
      </c>
      <c r="D15" s="155"/>
      <c r="E15" s="8"/>
    </row>
    <row r="16" spans="1:6">
      <c r="A16" s="154">
        <v>8</v>
      </c>
      <c r="B16" s="93" t="s">
        <v>199</v>
      </c>
      <c r="C16" s="316">
        <v>185860</v>
      </c>
      <c r="D16" s="155"/>
      <c r="E16" s="8"/>
    </row>
    <row r="17" spans="1:5">
      <c r="A17" s="154">
        <v>9</v>
      </c>
      <c r="B17" s="93" t="s">
        <v>200</v>
      </c>
      <c r="C17" s="316">
        <v>0</v>
      </c>
      <c r="D17" s="155"/>
      <c r="E17" s="8"/>
    </row>
    <row r="18" spans="1:5">
      <c r="A18" s="154">
        <v>9.1</v>
      </c>
      <c r="B18" s="95" t="s">
        <v>284</v>
      </c>
      <c r="C18" s="317">
        <v>0</v>
      </c>
      <c r="D18" s="155"/>
      <c r="E18" s="8"/>
    </row>
    <row r="19" spans="1:5">
      <c r="A19" s="154">
        <v>9.1999999999999993</v>
      </c>
      <c r="B19" s="95" t="s">
        <v>274</v>
      </c>
      <c r="C19" s="317">
        <v>0</v>
      </c>
      <c r="D19" s="155"/>
      <c r="E19" s="8"/>
    </row>
    <row r="20" spans="1:5">
      <c r="A20" s="154">
        <v>9.3000000000000007</v>
      </c>
      <c r="B20" s="95" t="s">
        <v>273</v>
      </c>
      <c r="C20" s="317">
        <v>0</v>
      </c>
      <c r="D20" s="155"/>
      <c r="E20" s="8"/>
    </row>
    <row r="21" spans="1:5">
      <c r="A21" s="154">
        <v>10</v>
      </c>
      <c r="B21" s="93" t="s">
        <v>201</v>
      </c>
      <c r="C21" s="316">
        <v>7191073.3500000015</v>
      </c>
      <c r="D21" s="155"/>
      <c r="E21" s="8"/>
    </row>
    <row r="22" spans="1:5">
      <c r="A22" s="154">
        <v>10.1</v>
      </c>
      <c r="B22" s="95" t="s">
        <v>272</v>
      </c>
      <c r="C22" s="316">
        <v>-2040260.8200000003</v>
      </c>
      <c r="D22" s="268" t="s">
        <v>870</v>
      </c>
      <c r="E22" s="8"/>
    </row>
    <row r="23" spans="1:5">
      <c r="A23" s="154">
        <v>11</v>
      </c>
      <c r="B23" s="96" t="s">
        <v>202</v>
      </c>
      <c r="C23" s="318">
        <v>2538117.9699999997</v>
      </c>
      <c r="D23" s="157"/>
      <c r="E23" s="8"/>
    </row>
    <row r="24" spans="1:5">
      <c r="A24" s="154">
        <v>12</v>
      </c>
      <c r="B24" s="98" t="s">
        <v>203</v>
      </c>
      <c r="C24" s="319">
        <v>309642795.61999917</v>
      </c>
      <c r="D24" s="158"/>
      <c r="E24" s="7"/>
    </row>
    <row r="25" spans="1:5">
      <c r="A25" s="154">
        <v>13</v>
      </c>
      <c r="B25" s="93" t="s">
        <v>204</v>
      </c>
      <c r="C25" s="320">
        <v>15000000</v>
      </c>
      <c r="D25" s="159"/>
      <c r="E25" s="8"/>
    </row>
    <row r="26" spans="1:5">
      <c r="A26" s="154">
        <v>14</v>
      </c>
      <c r="B26" s="93" t="s">
        <v>205</v>
      </c>
      <c r="C26" s="316">
        <v>5915112.0900002103</v>
      </c>
      <c r="D26" s="155"/>
      <c r="E26" s="8"/>
    </row>
    <row r="27" spans="1:5">
      <c r="A27" s="154">
        <v>15</v>
      </c>
      <c r="B27" s="93" t="s">
        <v>206</v>
      </c>
      <c r="C27" s="316">
        <v>16486610.629999878</v>
      </c>
      <c r="D27" s="155"/>
      <c r="E27" s="8"/>
    </row>
    <row r="28" spans="1:5">
      <c r="A28" s="154">
        <v>16</v>
      </c>
      <c r="B28" s="93" t="s">
        <v>207</v>
      </c>
      <c r="C28" s="316">
        <v>84583558.219999954</v>
      </c>
      <c r="D28" s="155"/>
      <c r="E28" s="8"/>
    </row>
    <row r="29" spans="1:5">
      <c r="A29" s="154">
        <v>17</v>
      </c>
      <c r="B29" s="93" t="s">
        <v>208</v>
      </c>
      <c r="C29" s="316">
        <v>0</v>
      </c>
      <c r="D29" s="155"/>
      <c r="E29" s="8"/>
    </row>
    <row r="30" spans="1:5">
      <c r="A30" s="154">
        <v>18</v>
      </c>
      <c r="B30" s="93" t="s">
        <v>209</v>
      </c>
      <c r="C30" s="316">
        <v>127515207.2</v>
      </c>
      <c r="D30" s="155"/>
      <c r="E30" s="8"/>
    </row>
    <row r="31" spans="1:5">
      <c r="A31" s="154">
        <v>19</v>
      </c>
      <c r="B31" s="93" t="s">
        <v>210</v>
      </c>
      <c r="C31" s="316">
        <v>4610718.8599999994</v>
      </c>
      <c r="D31" s="155"/>
      <c r="E31" s="8"/>
    </row>
    <row r="32" spans="1:5">
      <c r="A32" s="154">
        <v>20</v>
      </c>
      <c r="B32" s="93" t="s">
        <v>132</v>
      </c>
      <c r="C32" s="316">
        <v>6124908.379999999</v>
      </c>
      <c r="D32" s="155"/>
      <c r="E32" s="8"/>
    </row>
    <row r="33" spans="1:5">
      <c r="A33" s="154">
        <v>20.100000000000001</v>
      </c>
      <c r="B33" s="97" t="s">
        <v>793</v>
      </c>
      <c r="C33" s="318">
        <v>0</v>
      </c>
      <c r="D33" s="157"/>
      <c r="E33" s="8"/>
    </row>
    <row r="34" spans="1:5">
      <c r="A34" s="154">
        <v>21</v>
      </c>
      <c r="B34" s="96" t="s">
        <v>211</v>
      </c>
      <c r="C34" s="318">
        <v>6129000</v>
      </c>
      <c r="D34" s="157"/>
      <c r="E34" s="8"/>
    </row>
    <row r="35" spans="1:5">
      <c r="A35" s="154">
        <v>21.1</v>
      </c>
      <c r="B35" s="97" t="s">
        <v>271</v>
      </c>
      <c r="C35" s="321">
        <v>6129000</v>
      </c>
      <c r="D35" s="268" t="s">
        <v>871</v>
      </c>
      <c r="E35" s="8"/>
    </row>
    <row r="36" spans="1:5">
      <c r="A36" s="154">
        <v>22</v>
      </c>
      <c r="B36" s="98" t="s">
        <v>212</v>
      </c>
      <c r="C36" s="319">
        <v>266365115.38000005</v>
      </c>
      <c r="D36" s="158"/>
      <c r="E36" s="7"/>
    </row>
    <row r="37" spans="1:5">
      <c r="A37" s="154">
        <v>23</v>
      </c>
      <c r="B37" s="96" t="s">
        <v>213</v>
      </c>
      <c r="C37" s="316">
        <v>25643199.989999998</v>
      </c>
      <c r="D37" s="268" t="s">
        <v>872</v>
      </c>
      <c r="E37" s="8"/>
    </row>
    <row r="38" spans="1:5">
      <c r="A38" s="154">
        <v>24</v>
      </c>
      <c r="B38" s="96" t="s">
        <v>214</v>
      </c>
      <c r="C38" s="316">
        <v>0</v>
      </c>
      <c r="D38" s="155"/>
      <c r="E38" s="8"/>
    </row>
    <row r="39" spans="1:5">
      <c r="A39" s="154">
        <v>25</v>
      </c>
      <c r="B39" s="96" t="s">
        <v>270</v>
      </c>
      <c r="C39" s="316">
        <v>0</v>
      </c>
      <c r="D39" s="155"/>
      <c r="E39" s="8"/>
    </row>
    <row r="40" spans="1:5">
      <c r="A40" s="154">
        <v>26</v>
      </c>
      <c r="B40" s="96" t="s">
        <v>216</v>
      </c>
      <c r="C40" s="316">
        <v>0</v>
      </c>
      <c r="D40" s="155"/>
      <c r="E40" s="8"/>
    </row>
    <row r="41" spans="1:5">
      <c r="A41" s="154">
        <v>27</v>
      </c>
      <c r="B41" s="96" t="s">
        <v>217</v>
      </c>
      <c r="C41" s="316">
        <v>0</v>
      </c>
      <c r="D41" s="155"/>
      <c r="E41" s="8"/>
    </row>
    <row r="42" spans="1:5">
      <c r="A42" s="154">
        <v>28</v>
      </c>
      <c r="B42" s="96" t="s">
        <v>218</v>
      </c>
      <c r="C42" s="316">
        <v>17634480.340000004</v>
      </c>
      <c r="D42" s="268" t="s">
        <v>873</v>
      </c>
      <c r="E42" s="8"/>
    </row>
    <row r="43" spans="1:5">
      <c r="A43" s="154">
        <v>29</v>
      </c>
      <c r="B43" s="96" t="s">
        <v>36</v>
      </c>
      <c r="C43" s="316">
        <v>0</v>
      </c>
      <c r="D43" s="155"/>
      <c r="E43" s="8"/>
    </row>
    <row r="44" spans="1:5" ht="16.5" thickBot="1">
      <c r="A44" s="160">
        <v>30</v>
      </c>
      <c r="B44" s="161" t="s">
        <v>219</v>
      </c>
      <c r="C44" s="322">
        <v>43277680.329999998</v>
      </c>
      <c r="D44" s="162"/>
      <c r="E44" s="7"/>
    </row>
  </sheetData>
  <pageMargins left="0.7" right="0.7" top="0.75" bottom="0.75" header="0.3" footer="0.3"/>
  <pageSetup paperSize="9" orientation="portrait" horizontalDpi="4294967295" verticalDpi="4294967295"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S22"/>
  <sheetViews>
    <sheetView zoomScale="80" zoomScaleNormal="80" workbookViewId="0">
      <pane xSplit="2" ySplit="7" topLeftCell="L8" activePane="bottomRight" state="frozen"/>
      <selection activeCell="K21" sqref="K21"/>
      <selection pane="topRight" activeCell="K21" sqref="K21"/>
      <selection pane="bottomLeft" activeCell="K21" sqref="K21"/>
      <selection pane="bottomRight" activeCell="C8" sqref="C8:S22"/>
    </sheetView>
  </sheetViews>
  <sheetFormatPr defaultColWidth="9.140625" defaultRowHeight="12.75"/>
  <cols>
    <col min="1" max="1" width="10.5703125" style="2" bestFit="1" customWidth="1"/>
    <col min="2" max="2" width="95" style="2" customWidth="1"/>
    <col min="3" max="3" width="11.28515625" style="2" bestFit="1" customWidth="1"/>
    <col min="4" max="4" width="14.28515625" style="2" bestFit="1" customWidth="1"/>
    <col min="5" max="5" width="10.140625" style="2" bestFit="1" customWidth="1"/>
    <col min="6" max="6" width="14.28515625" style="2" bestFit="1" customWidth="1"/>
    <col min="7" max="7" width="10.140625" style="2" bestFit="1" customWidth="1"/>
    <col min="8" max="8" width="14.28515625" style="2" bestFit="1" customWidth="1"/>
    <col min="9" max="9" width="11.28515625" style="2" bestFit="1" customWidth="1"/>
    <col min="10" max="10" width="14.28515625" style="2" bestFit="1" customWidth="1"/>
    <col min="11" max="11" width="12.28515625" style="2" bestFit="1" customWidth="1"/>
    <col min="12" max="12" width="14.28515625" style="2" bestFit="1" customWidth="1"/>
    <col min="13" max="13" width="11.28515625" style="2" bestFit="1" customWidth="1"/>
    <col min="14" max="14" width="14.28515625" style="2" bestFit="1" customWidth="1"/>
    <col min="15" max="15" width="10.140625" style="2" bestFit="1" customWidth="1"/>
    <col min="16" max="16" width="14.28515625" style="2" bestFit="1" customWidth="1"/>
    <col min="17" max="17" width="10.140625" style="2" bestFit="1" customWidth="1"/>
    <col min="18" max="18" width="14.28515625" style="2" bestFit="1" customWidth="1"/>
    <col min="19" max="19" width="37.85546875" style="2" bestFit="1" customWidth="1"/>
    <col min="20" max="16384" width="9.140625" style="13"/>
  </cols>
  <sheetData>
    <row r="1" spans="1:19">
      <c r="A1" s="2" t="s">
        <v>226</v>
      </c>
      <c r="B1" s="495" t="str">
        <f>'1. key ratios'!B1</f>
        <v>ფინკა ბანკი საქართველო</v>
      </c>
    </row>
    <row r="2" spans="1:19">
      <c r="A2" s="2" t="s">
        <v>227</v>
      </c>
      <c r="B2" s="495">
        <f>'1. key ratios'!B2</f>
        <v>43281</v>
      </c>
    </row>
    <row r="4" spans="1:19" ht="39" thickBot="1">
      <c r="A4" s="75" t="s">
        <v>658</v>
      </c>
      <c r="B4" s="351" t="s">
        <v>764</v>
      </c>
    </row>
    <row r="5" spans="1:19">
      <c r="A5" s="142"/>
      <c r="B5" s="145"/>
      <c r="C5" s="124" t="s">
        <v>0</v>
      </c>
      <c r="D5" s="124" t="s">
        <v>1</v>
      </c>
      <c r="E5" s="124" t="s">
        <v>2</v>
      </c>
      <c r="F5" s="124" t="s">
        <v>3</v>
      </c>
      <c r="G5" s="124" t="s">
        <v>4</v>
      </c>
      <c r="H5" s="124" t="s">
        <v>5</v>
      </c>
      <c r="I5" s="124" t="s">
        <v>276</v>
      </c>
      <c r="J5" s="124" t="s">
        <v>277</v>
      </c>
      <c r="K5" s="124" t="s">
        <v>278</v>
      </c>
      <c r="L5" s="124" t="s">
        <v>279</v>
      </c>
      <c r="M5" s="124" t="s">
        <v>280</v>
      </c>
      <c r="N5" s="124" t="s">
        <v>281</v>
      </c>
      <c r="O5" s="124" t="s">
        <v>751</v>
      </c>
      <c r="P5" s="124" t="s">
        <v>752</v>
      </c>
      <c r="Q5" s="124" t="s">
        <v>753</v>
      </c>
      <c r="R5" s="342" t="s">
        <v>754</v>
      </c>
      <c r="S5" s="125" t="s">
        <v>755</v>
      </c>
    </row>
    <row r="6" spans="1:19" ht="46.5" customHeight="1">
      <c r="A6" s="167"/>
      <c r="B6" s="526" t="s">
        <v>756</v>
      </c>
      <c r="C6" s="524">
        <v>0</v>
      </c>
      <c r="D6" s="525"/>
      <c r="E6" s="524">
        <v>0.2</v>
      </c>
      <c r="F6" s="525"/>
      <c r="G6" s="524">
        <v>0.35</v>
      </c>
      <c r="H6" s="525"/>
      <c r="I6" s="524">
        <v>0.5</v>
      </c>
      <c r="J6" s="525"/>
      <c r="K6" s="524">
        <v>0.75</v>
      </c>
      <c r="L6" s="525"/>
      <c r="M6" s="524">
        <v>1</v>
      </c>
      <c r="N6" s="525"/>
      <c r="O6" s="524">
        <v>1.5</v>
      </c>
      <c r="P6" s="525"/>
      <c r="Q6" s="524">
        <v>2.5</v>
      </c>
      <c r="R6" s="525"/>
      <c r="S6" s="522" t="s">
        <v>289</v>
      </c>
    </row>
    <row r="7" spans="1:19">
      <c r="A7" s="167"/>
      <c r="B7" s="527"/>
      <c r="C7" s="350" t="s">
        <v>749</v>
      </c>
      <c r="D7" s="350" t="s">
        <v>750</v>
      </c>
      <c r="E7" s="350" t="s">
        <v>749</v>
      </c>
      <c r="F7" s="350" t="s">
        <v>750</v>
      </c>
      <c r="G7" s="350" t="s">
        <v>749</v>
      </c>
      <c r="H7" s="350" t="s">
        <v>750</v>
      </c>
      <c r="I7" s="350" t="s">
        <v>749</v>
      </c>
      <c r="J7" s="350" t="s">
        <v>750</v>
      </c>
      <c r="K7" s="350" t="s">
        <v>749</v>
      </c>
      <c r="L7" s="350" t="s">
        <v>750</v>
      </c>
      <c r="M7" s="350" t="s">
        <v>749</v>
      </c>
      <c r="N7" s="350" t="s">
        <v>750</v>
      </c>
      <c r="O7" s="350" t="s">
        <v>749</v>
      </c>
      <c r="P7" s="350" t="s">
        <v>750</v>
      </c>
      <c r="Q7" s="350" t="s">
        <v>749</v>
      </c>
      <c r="R7" s="350" t="s">
        <v>750</v>
      </c>
      <c r="S7" s="523"/>
    </row>
    <row r="8" spans="1:19" s="171" customFormat="1">
      <c r="A8" s="128">
        <v>1</v>
      </c>
      <c r="B8" s="188" t="s">
        <v>254</v>
      </c>
      <c r="C8" s="324">
        <v>25682569.240000002</v>
      </c>
      <c r="D8" s="324">
        <v>0</v>
      </c>
      <c r="E8" s="324">
        <v>987033.79729999998</v>
      </c>
      <c r="F8" s="343">
        <v>0</v>
      </c>
      <c r="G8" s="324">
        <v>0</v>
      </c>
      <c r="H8" s="324">
        <v>0</v>
      </c>
      <c r="I8" s="324">
        <v>0</v>
      </c>
      <c r="J8" s="324">
        <v>0</v>
      </c>
      <c r="K8" s="324">
        <v>0</v>
      </c>
      <c r="L8" s="324">
        <v>0</v>
      </c>
      <c r="M8" s="324">
        <v>14951153.982700001</v>
      </c>
      <c r="N8" s="324">
        <v>0</v>
      </c>
      <c r="O8" s="324">
        <v>0</v>
      </c>
      <c r="P8" s="324">
        <v>0</v>
      </c>
      <c r="Q8" s="324">
        <v>0</v>
      </c>
      <c r="R8" s="343">
        <v>0</v>
      </c>
      <c r="S8" s="354">
        <v>15148560.742160002</v>
      </c>
    </row>
    <row r="9" spans="1:19" s="171" customFormat="1">
      <c r="A9" s="128">
        <v>2</v>
      </c>
      <c r="B9" s="188" t="s">
        <v>255</v>
      </c>
      <c r="C9" s="324">
        <v>0</v>
      </c>
      <c r="D9" s="324">
        <v>0</v>
      </c>
      <c r="E9" s="324">
        <v>0</v>
      </c>
      <c r="F9" s="324">
        <v>0</v>
      </c>
      <c r="G9" s="324">
        <v>0</v>
      </c>
      <c r="H9" s="324">
        <v>0</v>
      </c>
      <c r="I9" s="324">
        <v>0</v>
      </c>
      <c r="J9" s="324">
        <v>0</v>
      </c>
      <c r="K9" s="324">
        <v>0</v>
      </c>
      <c r="L9" s="324">
        <v>0</v>
      </c>
      <c r="M9" s="324">
        <v>0</v>
      </c>
      <c r="N9" s="324">
        <v>0</v>
      </c>
      <c r="O9" s="324">
        <v>0</v>
      </c>
      <c r="P9" s="324">
        <v>0</v>
      </c>
      <c r="Q9" s="324">
        <v>0</v>
      </c>
      <c r="R9" s="343">
        <v>0</v>
      </c>
      <c r="S9" s="354">
        <v>0</v>
      </c>
    </row>
    <row r="10" spans="1:19" s="171" customFormat="1">
      <c r="A10" s="128">
        <v>3</v>
      </c>
      <c r="B10" s="188" t="s">
        <v>256</v>
      </c>
      <c r="C10" s="324">
        <v>0</v>
      </c>
      <c r="D10" s="324">
        <v>0</v>
      </c>
      <c r="E10" s="324">
        <v>0</v>
      </c>
      <c r="F10" s="324">
        <v>0</v>
      </c>
      <c r="G10" s="324">
        <v>0</v>
      </c>
      <c r="H10" s="324">
        <v>0</v>
      </c>
      <c r="I10" s="324">
        <v>0</v>
      </c>
      <c r="J10" s="324">
        <v>0</v>
      </c>
      <c r="K10" s="324">
        <v>0</v>
      </c>
      <c r="L10" s="324">
        <v>0</v>
      </c>
      <c r="M10" s="324">
        <v>0</v>
      </c>
      <c r="N10" s="324">
        <v>0</v>
      </c>
      <c r="O10" s="324">
        <v>0</v>
      </c>
      <c r="P10" s="324">
        <v>0</v>
      </c>
      <c r="Q10" s="324">
        <v>0</v>
      </c>
      <c r="R10" s="343">
        <v>0</v>
      </c>
      <c r="S10" s="354">
        <v>0</v>
      </c>
    </row>
    <row r="11" spans="1:19" s="171" customFormat="1">
      <c r="A11" s="128">
        <v>4</v>
      </c>
      <c r="B11" s="188" t="s">
        <v>257</v>
      </c>
      <c r="C11" s="324">
        <v>0</v>
      </c>
      <c r="D11" s="324">
        <v>0</v>
      </c>
      <c r="E11" s="324">
        <v>0</v>
      </c>
      <c r="F11" s="324">
        <v>0</v>
      </c>
      <c r="G11" s="324">
        <v>0</v>
      </c>
      <c r="H11" s="324">
        <v>0</v>
      </c>
      <c r="I11" s="324">
        <v>0</v>
      </c>
      <c r="J11" s="324">
        <v>0</v>
      </c>
      <c r="K11" s="324">
        <v>0</v>
      </c>
      <c r="L11" s="324">
        <v>0</v>
      </c>
      <c r="M11" s="324">
        <v>0</v>
      </c>
      <c r="N11" s="324">
        <v>0</v>
      </c>
      <c r="O11" s="324">
        <v>0</v>
      </c>
      <c r="P11" s="324">
        <v>0</v>
      </c>
      <c r="Q11" s="324">
        <v>0</v>
      </c>
      <c r="R11" s="343">
        <v>0</v>
      </c>
      <c r="S11" s="354">
        <v>0</v>
      </c>
    </row>
    <row r="12" spans="1:19" s="171" customFormat="1">
      <c r="A12" s="128">
        <v>5</v>
      </c>
      <c r="B12" s="188" t="s">
        <v>258</v>
      </c>
      <c r="C12" s="324">
        <v>0</v>
      </c>
      <c r="D12" s="324">
        <v>0</v>
      </c>
      <c r="E12" s="324">
        <v>0</v>
      </c>
      <c r="F12" s="324">
        <v>0</v>
      </c>
      <c r="G12" s="324">
        <v>0</v>
      </c>
      <c r="H12" s="324">
        <v>0</v>
      </c>
      <c r="I12" s="324">
        <v>0</v>
      </c>
      <c r="J12" s="324">
        <v>0</v>
      </c>
      <c r="K12" s="324">
        <v>0</v>
      </c>
      <c r="L12" s="324">
        <v>0</v>
      </c>
      <c r="M12" s="324">
        <v>0</v>
      </c>
      <c r="N12" s="324">
        <v>0</v>
      </c>
      <c r="O12" s="324">
        <v>0</v>
      </c>
      <c r="P12" s="324">
        <v>0</v>
      </c>
      <c r="Q12" s="324">
        <v>0</v>
      </c>
      <c r="R12" s="343">
        <v>0</v>
      </c>
      <c r="S12" s="354">
        <v>0</v>
      </c>
    </row>
    <row r="13" spans="1:19" s="171" customFormat="1">
      <c r="A13" s="128">
        <v>6</v>
      </c>
      <c r="B13" s="188" t="s">
        <v>259</v>
      </c>
      <c r="C13" s="324">
        <v>0</v>
      </c>
      <c r="D13" s="324">
        <v>0</v>
      </c>
      <c r="E13" s="324">
        <v>0</v>
      </c>
      <c r="F13" s="324">
        <v>0</v>
      </c>
      <c r="G13" s="324">
        <v>0</v>
      </c>
      <c r="H13" s="324">
        <v>0</v>
      </c>
      <c r="I13" s="324">
        <v>10587083.99</v>
      </c>
      <c r="J13" s="324">
        <v>0</v>
      </c>
      <c r="K13" s="324">
        <v>0</v>
      </c>
      <c r="L13" s="324">
        <v>0</v>
      </c>
      <c r="M13" s="324">
        <v>0</v>
      </c>
      <c r="N13" s="324">
        <v>0</v>
      </c>
      <c r="O13" s="324">
        <v>0</v>
      </c>
      <c r="P13" s="324">
        <v>0</v>
      </c>
      <c r="Q13" s="324">
        <v>0</v>
      </c>
      <c r="R13" s="343">
        <v>0</v>
      </c>
      <c r="S13" s="354">
        <v>5293541.9950000001</v>
      </c>
    </row>
    <row r="14" spans="1:19" s="171" customFormat="1">
      <c r="A14" s="128">
        <v>7</v>
      </c>
      <c r="B14" s="188" t="s">
        <v>74</v>
      </c>
      <c r="C14" s="324">
        <v>0</v>
      </c>
      <c r="D14" s="324">
        <v>0</v>
      </c>
      <c r="E14" s="324">
        <v>0</v>
      </c>
      <c r="F14" s="324">
        <v>0</v>
      </c>
      <c r="G14" s="324">
        <v>0</v>
      </c>
      <c r="H14" s="324">
        <v>0</v>
      </c>
      <c r="I14" s="324">
        <v>0</v>
      </c>
      <c r="J14" s="324">
        <v>0</v>
      </c>
      <c r="K14" s="324">
        <v>0</v>
      </c>
      <c r="L14" s="324">
        <v>0</v>
      </c>
      <c r="M14" s="324">
        <v>0</v>
      </c>
      <c r="N14" s="324">
        <v>0</v>
      </c>
      <c r="O14" s="324">
        <v>0</v>
      </c>
      <c r="P14" s="324">
        <v>0</v>
      </c>
      <c r="Q14" s="324">
        <v>0</v>
      </c>
      <c r="R14" s="343">
        <v>0</v>
      </c>
      <c r="S14" s="354">
        <v>0</v>
      </c>
    </row>
    <row r="15" spans="1:19" s="171" customFormat="1">
      <c r="A15" s="128">
        <v>8</v>
      </c>
      <c r="B15" s="188" t="s">
        <v>75</v>
      </c>
      <c r="C15" s="324">
        <v>0</v>
      </c>
      <c r="D15" s="324">
        <v>0</v>
      </c>
      <c r="E15" s="324">
        <v>0</v>
      </c>
      <c r="F15" s="324">
        <v>0</v>
      </c>
      <c r="G15" s="324">
        <v>0</v>
      </c>
      <c r="H15" s="324">
        <v>0</v>
      </c>
      <c r="I15" s="324">
        <v>0</v>
      </c>
      <c r="J15" s="324">
        <v>0</v>
      </c>
      <c r="K15" s="324">
        <v>235365828.90089813</v>
      </c>
      <c r="L15" s="324">
        <v>0</v>
      </c>
      <c r="M15" s="324">
        <v>1178292.4300000004</v>
      </c>
      <c r="N15" s="324">
        <v>321492.04200000002</v>
      </c>
      <c r="O15" s="324">
        <v>2042153.6500000046</v>
      </c>
      <c r="P15" s="324">
        <v>0</v>
      </c>
      <c r="Q15" s="324">
        <v>0</v>
      </c>
      <c r="R15" s="343">
        <v>0</v>
      </c>
      <c r="S15" s="354">
        <v>181087386.6226736</v>
      </c>
    </row>
    <row r="16" spans="1:19" s="171" customFormat="1">
      <c r="A16" s="128">
        <v>9</v>
      </c>
      <c r="B16" s="188" t="s">
        <v>76</v>
      </c>
      <c r="C16" s="324">
        <v>0</v>
      </c>
      <c r="D16" s="324">
        <v>0</v>
      </c>
      <c r="E16" s="324">
        <v>0</v>
      </c>
      <c r="F16" s="324">
        <v>0</v>
      </c>
      <c r="G16" s="324">
        <v>0</v>
      </c>
      <c r="H16" s="324">
        <v>0</v>
      </c>
      <c r="I16" s="324">
        <v>0</v>
      </c>
      <c r="J16" s="324">
        <v>0</v>
      </c>
      <c r="K16" s="324">
        <v>0</v>
      </c>
      <c r="L16" s="324">
        <v>0</v>
      </c>
      <c r="M16" s="324">
        <v>0</v>
      </c>
      <c r="N16" s="324">
        <v>0</v>
      </c>
      <c r="O16" s="324">
        <v>0</v>
      </c>
      <c r="P16" s="324">
        <v>0</v>
      </c>
      <c r="Q16" s="324">
        <v>0</v>
      </c>
      <c r="R16" s="343">
        <v>0</v>
      </c>
      <c r="S16" s="354">
        <v>0</v>
      </c>
    </row>
    <row r="17" spans="1:19" s="171" customFormat="1">
      <c r="A17" s="128">
        <v>10</v>
      </c>
      <c r="B17" s="188" t="s">
        <v>70</v>
      </c>
      <c r="C17" s="324">
        <v>0</v>
      </c>
      <c r="D17" s="324">
        <v>0</v>
      </c>
      <c r="E17" s="324">
        <v>0</v>
      </c>
      <c r="F17" s="324">
        <v>0</v>
      </c>
      <c r="G17" s="324">
        <v>0</v>
      </c>
      <c r="H17" s="324">
        <v>0</v>
      </c>
      <c r="I17" s="324">
        <v>0</v>
      </c>
      <c r="J17" s="324">
        <v>0</v>
      </c>
      <c r="K17" s="324">
        <v>0</v>
      </c>
      <c r="L17" s="324">
        <v>0</v>
      </c>
      <c r="M17" s="324">
        <v>1262166.419999999</v>
      </c>
      <c r="N17" s="324">
        <v>0</v>
      </c>
      <c r="O17" s="324">
        <v>38310.229999999996</v>
      </c>
      <c r="P17" s="324">
        <v>0</v>
      </c>
      <c r="Q17" s="324">
        <v>0</v>
      </c>
      <c r="R17" s="343">
        <v>0</v>
      </c>
      <c r="S17" s="354">
        <v>1319631.764999999</v>
      </c>
    </row>
    <row r="18" spans="1:19" s="171" customFormat="1">
      <c r="A18" s="128">
        <v>11</v>
      </c>
      <c r="B18" s="188" t="s">
        <v>71</v>
      </c>
      <c r="C18" s="324">
        <v>0</v>
      </c>
      <c r="D18" s="324">
        <v>0</v>
      </c>
      <c r="E18" s="324">
        <v>0</v>
      </c>
      <c r="F18" s="324">
        <v>0</v>
      </c>
      <c r="G18" s="324">
        <v>0</v>
      </c>
      <c r="H18" s="324">
        <v>0</v>
      </c>
      <c r="I18" s="324">
        <v>0</v>
      </c>
      <c r="J18" s="324">
        <v>0</v>
      </c>
      <c r="K18" s="324">
        <v>0</v>
      </c>
      <c r="L18" s="324">
        <v>0</v>
      </c>
      <c r="M18" s="324">
        <v>0</v>
      </c>
      <c r="N18" s="324">
        <v>0</v>
      </c>
      <c r="O18" s="324">
        <v>0</v>
      </c>
      <c r="P18" s="324">
        <v>0</v>
      </c>
      <c r="Q18" s="324">
        <v>0</v>
      </c>
      <c r="R18" s="343">
        <v>0</v>
      </c>
      <c r="S18" s="354">
        <v>0</v>
      </c>
    </row>
    <row r="19" spans="1:19" s="171" customFormat="1">
      <c r="A19" s="128">
        <v>12</v>
      </c>
      <c r="B19" s="188" t="s">
        <v>72</v>
      </c>
      <c r="C19" s="324">
        <v>0</v>
      </c>
      <c r="D19" s="324">
        <v>0</v>
      </c>
      <c r="E19" s="324">
        <v>0</v>
      </c>
      <c r="F19" s="324">
        <v>0</v>
      </c>
      <c r="G19" s="324">
        <v>0</v>
      </c>
      <c r="H19" s="324">
        <v>0</v>
      </c>
      <c r="I19" s="324">
        <v>0</v>
      </c>
      <c r="J19" s="324">
        <v>0</v>
      </c>
      <c r="K19" s="324">
        <v>0</v>
      </c>
      <c r="L19" s="324">
        <v>0</v>
      </c>
      <c r="M19" s="324">
        <v>0</v>
      </c>
      <c r="N19" s="324">
        <v>0</v>
      </c>
      <c r="O19" s="324">
        <v>0</v>
      </c>
      <c r="P19" s="324">
        <v>0</v>
      </c>
      <c r="Q19" s="324">
        <v>0</v>
      </c>
      <c r="R19" s="343">
        <v>0</v>
      </c>
      <c r="S19" s="354">
        <v>0</v>
      </c>
    </row>
    <row r="20" spans="1:19" s="171" customFormat="1">
      <c r="A20" s="128">
        <v>13</v>
      </c>
      <c r="B20" s="188" t="s">
        <v>73</v>
      </c>
      <c r="C20" s="324">
        <v>0</v>
      </c>
      <c r="D20" s="324">
        <v>0</v>
      </c>
      <c r="E20" s="324">
        <v>0</v>
      </c>
      <c r="F20" s="324">
        <v>0</v>
      </c>
      <c r="G20" s="324">
        <v>0</v>
      </c>
      <c r="H20" s="324">
        <v>0</v>
      </c>
      <c r="I20" s="324">
        <v>0</v>
      </c>
      <c r="J20" s="324">
        <v>0</v>
      </c>
      <c r="K20" s="324">
        <v>0</v>
      </c>
      <c r="L20" s="324">
        <v>0</v>
      </c>
      <c r="M20" s="324">
        <v>0</v>
      </c>
      <c r="N20" s="324">
        <v>0</v>
      </c>
      <c r="O20" s="324">
        <v>0</v>
      </c>
      <c r="P20" s="324">
        <v>0</v>
      </c>
      <c r="Q20" s="324">
        <v>0</v>
      </c>
      <c r="R20" s="343">
        <v>0</v>
      </c>
      <c r="S20" s="354">
        <v>0</v>
      </c>
    </row>
    <row r="21" spans="1:19" s="171" customFormat="1">
      <c r="A21" s="128">
        <v>14</v>
      </c>
      <c r="B21" s="188" t="s">
        <v>287</v>
      </c>
      <c r="C21" s="324">
        <v>12105513.439999999</v>
      </c>
      <c r="D21" s="324">
        <v>0</v>
      </c>
      <c r="E21" s="324">
        <v>0</v>
      </c>
      <c r="F21" s="324">
        <v>0</v>
      </c>
      <c r="G21" s="324">
        <v>0</v>
      </c>
      <c r="H21" s="324">
        <v>0</v>
      </c>
      <c r="I21" s="324">
        <v>0</v>
      </c>
      <c r="J21" s="324">
        <v>0</v>
      </c>
      <c r="K21" s="324">
        <v>0</v>
      </c>
      <c r="L21" s="324">
        <v>0</v>
      </c>
      <c r="M21" s="324">
        <v>7535748.7800000021</v>
      </c>
      <c r="N21" s="324">
        <v>0</v>
      </c>
      <c r="O21" s="324">
        <v>0</v>
      </c>
      <c r="P21" s="324">
        <v>0</v>
      </c>
      <c r="Q21" s="324">
        <v>339041.72</v>
      </c>
      <c r="R21" s="343">
        <v>0</v>
      </c>
      <c r="S21" s="354">
        <v>8383353.0800000019</v>
      </c>
    </row>
    <row r="22" spans="1:19" ht="13.5" thickBot="1">
      <c r="A22" s="110"/>
      <c r="B22" s="173" t="s">
        <v>69</v>
      </c>
      <c r="C22" s="325">
        <v>37788082.68</v>
      </c>
      <c r="D22" s="325">
        <v>0</v>
      </c>
      <c r="E22" s="325">
        <v>987033.79729999998</v>
      </c>
      <c r="F22" s="325">
        <v>0</v>
      </c>
      <c r="G22" s="325">
        <v>0</v>
      </c>
      <c r="H22" s="325">
        <v>0</v>
      </c>
      <c r="I22" s="325">
        <v>10587083.99</v>
      </c>
      <c r="J22" s="325">
        <v>0</v>
      </c>
      <c r="K22" s="325">
        <v>235365828.90089813</v>
      </c>
      <c r="L22" s="325">
        <v>0</v>
      </c>
      <c r="M22" s="325">
        <v>24927361.6127</v>
      </c>
      <c r="N22" s="325">
        <v>321492.04200000002</v>
      </c>
      <c r="O22" s="325">
        <v>2080463.8800000045</v>
      </c>
      <c r="P22" s="325">
        <v>0</v>
      </c>
      <c r="Q22" s="325">
        <v>339041.72</v>
      </c>
      <c r="R22" s="325">
        <v>0</v>
      </c>
      <c r="S22" s="355">
        <v>211232474.2048336</v>
      </c>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V28"/>
  <sheetViews>
    <sheetView zoomScale="80" zoomScaleNormal="80" workbookViewId="0">
      <pane xSplit="2" ySplit="6" topLeftCell="C7" activePane="bottomRight" state="frozen"/>
      <selection activeCell="K21" sqref="K21"/>
      <selection pane="topRight" activeCell="K21" sqref="K21"/>
      <selection pane="bottomLeft" activeCell="K21" sqref="K21"/>
      <selection pane="bottomRight"/>
    </sheetView>
  </sheetViews>
  <sheetFormatPr defaultColWidth="9.140625" defaultRowHeight="12.75"/>
  <cols>
    <col min="1" max="1" width="10.5703125" style="2" bestFit="1" customWidth="1"/>
    <col min="2" max="2" width="74.5703125" style="2" customWidth="1"/>
    <col min="3" max="3" width="19" style="2" customWidth="1"/>
    <col min="4" max="4" width="19.5703125" style="2" customWidth="1"/>
    <col min="5" max="5" width="31.140625" style="2" customWidth="1"/>
    <col min="6" max="6" width="29.140625" style="2" customWidth="1"/>
    <col min="7" max="7" width="28.5703125" style="2" customWidth="1"/>
    <col min="8" max="8" width="26.42578125" style="2" customWidth="1"/>
    <col min="9" max="9" width="23.7109375" style="2" customWidth="1"/>
    <col min="10" max="10" width="21.5703125" style="2" customWidth="1"/>
    <col min="11" max="11" width="15.7109375" style="2" customWidth="1"/>
    <col min="12" max="12" width="13.28515625" style="2" customWidth="1"/>
    <col min="13" max="13" width="20.85546875" style="2" customWidth="1"/>
    <col min="14" max="14" width="19.28515625" style="2" customWidth="1"/>
    <col min="15" max="15" width="18.42578125" style="2" customWidth="1"/>
    <col min="16" max="16" width="19" style="2" customWidth="1"/>
    <col min="17" max="17" width="20.28515625" style="2" customWidth="1"/>
    <col min="18" max="18" width="18" style="2" customWidth="1"/>
    <col min="19" max="19" width="36" style="2" customWidth="1"/>
    <col min="20" max="20" width="19.42578125" style="2" customWidth="1"/>
    <col min="21" max="21" width="19.140625" style="2" customWidth="1"/>
    <col min="22" max="22" width="20" style="2" customWidth="1"/>
    <col min="23" max="16384" width="9.140625" style="13"/>
  </cols>
  <sheetData>
    <row r="1" spans="1:22">
      <c r="A1" s="2" t="s">
        <v>226</v>
      </c>
      <c r="B1" s="494" t="str">
        <f>'1. key ratios'!B1</f>
        <v>ფინკა ბანკი საქართველო</v>
      </c>
    </row>
    <row r="2" spans="1:22">
      <c r="A2" s="2" t="s">
        <v>227</v>
      </c>
      <c r="B2" s="495">
        <f>'1. key ratios'!B2</f>
        <v>43281</v>
      </c>
    </row>
    <row r="4" spans="1:22" ht="27.75" thickBot="1">
      <c r="A4" s="2" t="s">
        <v>659</v>
      </c>
      <c r="B4" s="352" t="s">
        <v>765</v>
      </c>
      <c r="V4" s="214" t="s">
        <v>130</v>
      </c>
    </row>
    <row r="5" spans="1:22">
      <c r="A5" s="108"/>
      <c r="B5" s="109"/>
      <c r="C5" s="528" t="s">
        <v>236</v>
      </c>
      <c r="D5" s="529"/>
      <c r="E5" s="529"/>
      <c r="F5" s="529"/>
      <c r="G5" s="529"/>
      <c r="H5" s="529"/>
      <c r="I5" s="529"/>
      <c r="J5" s="529"/>
      <c r="K5" s="529"/>
      <c r="L5" s="530"/>
      <c r="M5" s="528" t="s">
        <v>237</v>
      </c>
      <c r="N5" s="529"/>
      <c r="O5" s="529"/>
      <c r="P5" s="529"/>
      <c r="Q5" s="529"/>
      <c r="R5" s="529"/>
      <c r="S5" s="530"/>
      <c r="T5" s="533" t="s">
        <v>763</v>
      </c>
      <c r="U5" s="533" t="s">
        <v>762</v>
      </c>
      <c r="V5" s="531" t="s">
        <v>238</v>
      </c>
    </row>
    <row r="6" spans="1:22" s="75" customFormat="1" ht="140.25">
      <c r="A6" s="126"/>
      <c r="B6" s="190"/>
      <c r="C6" s="106" t="s">
        <v>239</v>
      </c>
      <c r="D6" s="105" t="s">
        <v>240</v>
      </c>
      <c r="E6" s="102" t="s">
        <v>241</v>
      </c>
      <c r="F6" s="353" t="s">
        <v>757</v>
      </c>
      <c r="G6" s="105" t="s">
        <v>242</v>
      </c>
      <c r="H6" s="105" t="s">
        <v>243</v>
      </c>
      <c r="I6" s="105" t="s">
        <v>244</v>
      </c>
      <c r="J6" s="105" t="s">
        <v>286</v>
      </c>
      <c r="K6" s="105" t="s">
        <v>245</v>
      </c>
      <c r="L6" s="107" t="s">
        <v>246</v>
      </c>
      <c r="M6" s="106" t="s">
        <v>247</v>
      </c>
      <c r="N6" s="105" t="s">
        <v>248</v>
      </c>
      <c r="O6" s="105" t="s">
        <v>249</v>
      </c>
      <c r="P6" s="105" t="s">
        <v>250</v>
      </c>
      <c r="Q6" s="105" t="s">
        <v>251</v>
      </c>
      <c r="R6" s="105" t="s">
        <v>252</v>
      </c>
      <c r="S6" s="107" t="s">
        <v>253</v>
      </c>
      <c r="T6" s="534"/>
      <c r="U6" s="534"/>
      <c r="V6" s="532"/>
    </row>
    <row r="7" spans="1:22" s="171" customFormat="1">
      <c r="A7" s="172">
        <v>1</v>
      </c>
      <c r="B7" s="170" t="s">
        <v>254</v>
      </c>
      <c r="C7" s="326"/>
      <c r="D7" s="324"/>
      <c r="E7" s="324"/>
      <c r="F7" s="324"/>
      <c r="G7" s="324"/>
      <c r="H7" s="324"/>
      <c r="I7" s="324"/>
      <c r="J7" s="324"/>
      <c r="K7" s="324"/>
      <c r="L7" s="327"/>
      <c r="M7" s="326"/>
      <c r="N7" s="324"/>
      <c r="O7" s="324"/>
      <c r="P7" s="324"/>
      <c r="Q7" s="324"/>
      <c r="R7" s="324"/>
      <c r="S7" s="327"/>
      <c r="T7" s="347"/>
      <c r="U7" s="346"/>
      <c r="V7" s="328">
        <f>SUM(C7:S7)</f>
        <v>0</v>
      </c>
    </row>
    <row r="8" spans="1:22" s="171" customFormat="1">
      <c r="A8" s="172">
        <v>2</v>
      </c>
      <c r="B8" s="170" t="s">
        <v>255</v>
      </c>
      <c r="C8" s="326"/>
      <c r="D8" s="324"/>
      <c r="E8" s="324"/>
      <c r="F8" s="324"/>
      <c r="G8" s="324"/>
      <c r="H8" s="324"/>
      <c r="I8" s="324"/>
      <c r="J8" s="324"/>
      <c r="K8" s="324"/>
      <c r="L8" s="327"/>
      <c r="M8" s="326"/>
      <c r="N8" s="324"/>
      <c r="O8" s="324"/>
      <c r="P8" s="324"/>
      <c r="Q8" s="324"/>
      <c r="R8" s="324"/>
      <c r="S8" s="327"/>
      <c r="T8" s="346"/>
      <c r="U8" s="346"/>
      <c r="V8" s="328">
        <f t="shared" ref="V8:V20" si="0">SUM(C8:S8)</f>
        <v>0</v>
      </c>
    </row>
    <row r="9" spans="1:22" s="171" customFormat="1">
      <c r="A9" s="172">
        <v>3</v>
      </c>
      <c r="B9" s="170" t="s">
        <v>256</v>
      </c>
      <c r="C9" s="326"/>
      <c r="D9" s="324"/>
      <c r="E9" s="324"/>
      <c r="F9" s="324"/>
      <c r="G9" s="324"/>
      <c r="H9" s="324"/>
      <c r="I9" s="324"/>
      <c r="J9" s="324"/>
      <c r="K9" s="324"/>
      <c r="L9" s="327"/>
      <c r="M9" s="326"/>
      <c r="N9" s="324"/>
      <c r="O9" s="324"/>
      <c r="P9" s="324"/>
      <c r="Q9" s="324"/>
      <c r="R9" s="324"/>
      <c r="S9" s="327"/>
      <c r="T9" s="346"/>
      <c r="U9" s="346"/>
      <c r="V9" s="328">
        <f>SUM(C9:S9)</f>
        <v>0</v>
      </c>
    </row>
    <row r="10" spans="1:22" s="171" customFormat="1">
      <c r="A10" s="172">
        <v>4</v>
      </c>
      <c r="B10" s="170" t="s">
        <v>257</v>
      </c>
      <c r="C10" s="326"/>
      <c r="D10" s="324"/>
      <c r="E10" s="324"/>
      <c r="F10" s="324"/>
      <c r="G10" s="324"/>
      <c r="H10" s="324"/>
      <c r="I10" s="324"/>
      <c r="J10" s="324"/>
      <c r="K10" s="324"/>
      <c r="L10" s="327"/>
      <c r="M10" s="326"/>
      <c r="N10" s="324"/>
      <c r="O10" s="324"/>
      <c r="P10" s="324"/>
      <c r="Q10" s="324"/>
      <c r="R10" s="324"/>
      <c r="S10" s="327"/>
      <c r="T10" s="346"/>
      <c r="U10" s="346"/>
      <c r="V10" s="328">
        <f t="shared" si="0"/>
        <v>0</v>
      </c>
    </row>
    <row r="11" spans="1:22" s="171" customFormat="1">
      <c r="A11" s="172">
        <v>5</v>
      </c>
      <c r="B11" s="170" t="s">
        <v>258</v>
      </c>
      <c r="C11" s="326"/>
      <c r="D11" s="324"/>
      <c r="E11" s="324"/>
      <c r="F11" s="324"/>
      <c r="G11" s="324"/>
      <c r="H11" s="324"/>
      <c r="I11" s="324"/>
      <c r="J11" s="324"/>
      <c r="K11" s="324"/>
      <c r="L11" s="327"/>
      <c r="M11" s="326"/>
      <c r="N11" s="324"/>
      <c r="O11" s="324"/>
      <c r="P11" s="324"/>
      <c r="Q11" s="324"/>
      <c r="R11" s="324"/>
      <c r="S11" s="327"/>
      <c r="T11" s="346"/>
      <c r="U11" s="346"/>
      <c r="V11" s="328">
        <f t="shared" si="0"/>
        <v>0</v>
      </c>
    </row>
    <row r="12" spans="1:22" s="171" customFormat="1">
      <c r="A12" s="172">
        <v>6</v>
      </c>
      <c r="B12" s="170" t="s">
        <v>259</v>
      </c>
      <c r="C12" s="326"/>
      <c r="D12" s="324"/>
      <c r="E12" s="324"/>
      <c r="F12" s="324"/>
      <c r="G12" s="324"/>
      <c r="H12" s="324"/>
      <c r="I12" s="324"/>
      <c r="J12" s="324"/>
      <c r="K12" s="324"/>
      <c r="L12" s="327"/>
      <c r="M12" s="326"/>
      <c r="N12" s="324"/>
      <c r="O12" s="324"/>
      <c r="P12" s="324"/>
      <c r="Q12" s="324"/>
      <c r="R12" s="324"/>
      <c r="S12" s="327"/>
      <c r="T12" s="346"/>
      <c r="U12" s="346"/>
      <c r="V12" s="328">
        <f t="shared" si="0"/>
        <v>0</v>
      </c>
    </row>
    <row r="13" spans="1:22" s="171" customFormat="1">
      <c r="A13" s="172">
        <v>7</v>
      </c>
      <c r="B13" s="170" t="s">
        <v>74</v>
      </c>
      <c r="C13" s="326"/>
      <c r="D13" s="324"/>
      <c r="E13" s="324"/>
      <c r="F13" s="324"/>
      <c r="G13" s="324"/>
      <c r="H13" s="324"/>
      <c r="I13" s="324"/>
      <c r="J13" s="324"/>
      <c r="K13" s="324"/>
      <c r="L13" s="327"/>
      <c r="M13" s="326"/>
      <c r="N13" s="324"/>
      <c r="O13" s="324"/>
      <c r="P13" s="324"/>
      <c r="Q13" s="324"/>
      <c r="R13" s="324"/>
      <c r="S13" s="327"/>
      <c r="T13" s="346"/>
      <c r="U13" s="346"/>
      <c r="V13" s="328">
        <f t="shared" si="0"/>
        <v>0</v>
      </c>
    </row>
    <row r="14" spans="1:22" s="171" customFormat="1">
      <c r="A14" s="172">
        <v>8</v>
      </c>
      <c r="B14" s="170" t="s">
        <v>75</v>
      </c>
      <c r="C14" s="326"/>
      <c r="D14" s="324"/>
      <c r="E14" s="324"/>
      <c r="F14" s="324"/>
      <c r="G14" s="324"/>
      <c r="H14" s="324"/>
      <c r="I14" s="324"/>
      <c r="J14" s="324"/>
      <c r="K14" s="324"/>
      <c r="L14" s="327"/>
      <c r="M14" s="326"/>
      <c r="N14" s="324"/>
      <c r="O14" s="324"/>
      <c r="P14" s="324"/>
      <c r="Q14" s="324"/>
      <c r="R14" s="324"/>
      <c r="S14" s="327"/>
      <c r="T14" s="346"/>
      <c r="U14" s="346"/>
      <c r="V14" s="328">
        <f t="shared" si="0"/>
        <v>0</v>
      </c>
    </row>
    <row r="15" spans="1:22" s="171" customFormat="1">
      <c r="A15" s="172">
        <v>9</v>
      </c>
      <c r="B15" s="170" t="s">
        <v>76</v>
      </c>
      <c r="C15" s="326"/>
      <c r="D15" s="324"/>
      <c r="E15" s="324"/>
      <c r="F15" s="324"/>
      <c r="G15" s="324"/>
      <c r="H15" s="324"/>
      <c r="I15" s="324"/>
      <c r="J15" s="324"/>
      <c r="K15" s="324"/>
      <c r="L15" s="327"/>
      <c r="M15" s="326"/>
      <c r="N15" s="324"/>
      <c r="O15" s="324"/>
      <c r="P15" s="324"/>
      <c r="Q15" s="324"/>
      <c r="R15" s="324"/>
      <c r="S15" s="327"/>
      <c r="T15" s="346"/>
      <c r="U15" s="346"/>
      <c r="V15" s="328">
        <f t="shared" si="0"/>
        <v>0</v>
      </c>
    </row>
    <row r="16" spans="1:22" s="171" customFormat="1">
      <c r="A16" s="172">
        <v>10</v>
      </c>
      <c r="B16" s="170" t="s">
        <v>70</v>
      </c>
      <c r="C16" s="326"/>
      <c r="D16" s="324"/>
      <c r="E16" s="324"/>
      <c r="F16" s="324"/>
      <c r="G16" s="324"/>
      <c r="H16" s="324"/>
      <c r="I16" s="324"/>
      <c r="J16" s="324"/>
      <c r="K16" s="324"/>
      <c r="L16" s="327"/>
      <c r="M16" s="326"/>
      <c r="N16" s="324"/>
      <c r="O16" s="324"/>
      <c r="P16" s="324"/>
      <c r="Q16" s="324"/>
      <c r="R16" s="324"/>
      <c r="S16" s="327"/>
      <c r="T16" s="346"/>
      <c r="U16" s="346"/>
      <c r="V16" s="328">
        <f t="shared" si="0"/>
        <v>0</v>
      </c>
    </row>
    <row r="17" spans="1:22" s="171" customFormat="1">
      <c r="A17" s="172">
        <v>11</v>
      </c>
      <c r="B17" s="170" t="s">
        <v>71</v>
      </c>
      <c r="C17" s="326"/>
      <c r="D17" s="324"/>
      <c r="E17" s="324"/>
      <c r="F17" s="324"/>
      <c r="G17" s="324"/>
      <c r="H17" s="324"/>
      <c r="I17" s="324"/>
      <c r="J17" s="324"/>
      <c r="K17" s="324"/>
      <c r="L17" s="327"/>
      <c r="M17" s="326"/>
      <c r="N17" s="324"/>
      <c r="O17" s="324"/>
      <c r="P17" s="324"/>
      <c r="Q17" s="324"/>
      <c r="R17" s="324"/>
      <c r="S17" s="327"/>
      <c r="T17" s="346"/>
      <c r="U17" s="346"/>
      <c r="V17" s="328">
        <f t="shared" si="0"/>
        <v>0</v>
      </c>
    </row>
    <row r="18" spans="1:22" s="171" customFormat="1">
      <c r="A18" s="172">
        <v>12</v>
      </c>
      <c r="B18" s="170" t="s">
        <v>72</v>
      </c>
      <c r="C18" s="326"/>
      <c r="D18" s="324"/>
      <c r="E18" s="324"/>
      <c r="F18" s="324"/>
      <c r="G18" s="324"/>
      <c r="H18" s="324"/>
      <c r="I18" s="324"/>
      <c r="J18" s="324"/>
      <c r="K18" s="324"/>
      <c r="L18" s="327"/>
      <c r="M18" s="326"/>
      <c r="N18" s="324"/>
      <c r="O18" s="324"/>
      <c r="P18" s="324"/>
      <c r="Q18" s="324"/>
      <c r="R18" s="324"/>
      <c r="S18" s="327"/>
      <c r="T18" s="346"/>
      <c r="U18" s="346"/>
      <c r="V18" s="328">
        <f t="shared" si="0"/>
        <v>0</v>
      </c>
    </row>
    <row r="19" spans="1:22" s="171" customFormat="1">
      <c r="A19" s="172">
        <v>13</v>
      </c>
      <c r="B19" s="170" t="s">
        <v>73</v>
      </c>
      <c r="C19" s="326"/>
      <c r="D19" s="324"/>
      <c r="E19" s="324"/>
      <c r="F19" s="324"/>
      <c r="G19" s="324"/>
      <c r="H19" s="324"/>
      <c r="I19" s="324"/>
      <c r="J19" s="324"/>
      <c r="K19" s="324"/>
      <c r="L19" s="327"/>
      <c r="M19" s="326"/>
      <c r="N19" s="324"/>
      <c r="O19" s="324"/>
      <c r="P19" s="324"/>
      <c r="Q19" s="324"/>
      <c r="R19" s="324"/>
      <c r="S19" s="327"/>
      <c r="T19" s="346"/>
      <c r="U19" s="346"/>
      <c r="V19" s="328">
        <f t="shared" si="0"/>
        <v>0</v>
      </c>
    </row>
    <row r="20" spans="1:22" s="171" customFormat="1">
      <c r="A20" s="172">
        <v>14</v>
      </c>
      <c r="B20" s="170" t="s">
        <v>287</v>
      </c>
      <c r="C20" s="326"/>
      <c r="D20" s="324"/>
      <c r="E20" s="324"/>
      <c r="F20" s="324"/>
      <c r="G20" s="324"/>
      <c r="H20" s="324"/>
      <c r="I20" s="324"/>
      <c r="J20" s="324"/>
      <c r="K20" s="324"/>
      <c r="L20" s="327"/>
      <c r="M20" s="326"/>
      <c r="N20" s="324"/>
      <c r="O20" s="324"/>
      <c r="P20" s="324"/>
      <c r="Q20" s="324"/>
      <c r="R20" s="324"/>
      <c r="S20" s="327"/>
      <c r="T20" s="346"/>
      <c r="U20" s="346"/>
      <c r="V20" s="328">
        <f t="shared" si="0"/>
        <v>0</v>
      </c>
    </row>
    <row r="21" spans="1:22" ht="13.5" thickBot="1">
      <c r="A21" s="110"/>
      <c r="B21" s="111" t="s">
        <v>69</v>
      </c>
      <c r="C21" s="329">
        <f>SUM(C7:C20)</f>
        <v>0</v>
      </c>
      <c r="D21" s="325">
        <f t="shared" ref="D21:V21" si="1">SUM(D7:D20)</f>
        <v>0</v>
      </c>
      <c r="E21" s="325">
        <f t="shared" si="1"/>
        <v>0</v>
      </c>
      <c r="F21" s="325">
        <f t="shared" si="1"/>
        <v>0</v>
      </c>
      <c r="G21" s="325">
        <f t="shared" si="1"/>
        <v>0</v>
      </c>
      <c r="H21" s="325">
        <f t="shared" si="1"/>
        <v>0</v>
      </c>
      <c r="I21" s="325">
        <f t="shared" si="1"/>
        <v>0</v>
      </c>
      <c r="J21" s="325">
        <f t="shared" si="1"/>
        <v>0</v>
      </c>
      <c r="K21" s="325">
        <f t="shared" si="1"/>
        <v>0</v>
      </c>
      <c r="L21" s="330">
        <f t="shared" si="1"/>
        <v>0</v>
      </c>
      <c r="M21" s="329">
        <f t="shared" si="1"/>
        <v>0</v>
      </c>
      <c r="N21" s="325">
        <f t="shared" si="1"/>
        <v>0</v>
      </c>
      <c r="O21" s="325">
        <f t="shared" si="1"/>
        <v>0</v>
      </c>
      <c r="P21" s="325">
        <f t="shared" si="1"/>
        <v>0</v>
      </c>
      <c r="Q21" s="325">
        <f t="shared" si="1"/>
        <v>0</v>
      </c>
      <c r="R21" s="325">
        <f t="shared" si="1"/>
        <v>0</v>
      </c>
      <c r="S21" s="330">
        <f t="shared" si="1"/>
        <v>0</v>
      </c>
      <c r="T21" s="330">
        <f>SUM(T7:T20)</f>
        <v>0</v>
      </c>
      <c r="U21" s="330">
        <f t="shared" si="1"/>
        <v>0</v>
      </c>
      <c r="V21" s="331">
        <f t="shared" si="1"/>
        <v>0</v>
      </c>
    </row>
    <row r="24" spans="1:22">
      <c r="A24" s="19"/>
      <c r="B24" s="19"/>
      <c r="C24" s="79"/>
      <c r="D24" s="79"/>
      <c r="E24" s="79"/>
    </row>
    <row r="25" spans="1:22">
      <c r="A25" s="103"/>
      <c r="B25" s="103"/>
      <c r="C25" s="19"/>
      <c r="D25" s="79"/>
      <c r="E25" s="79"/>
    </row>
    <row r="26" spans="1:22">
      <c r="A26" s="103"/>
      <c r="B26" s="104"/>
      <c r="C26" s="19"/>
      <c r="D26" s="79"/>
      <c r="E26" s="79"/>
    </row>
    <row r="27" spans="1:22">
      <c r="A27" s="103"/>
      <c r="B27" s="103"/>
      <c r="C27" s="19"/>
      <c r="D27" s="79"/>
      <c r="E27" s="79"/>
    </row>
    <row r="28" spans="1:22">
      <c r="A28" s="103"/>
      <c r="B28" s="104"/>
      <c r="C28" s="19"/>
      <c r="D28" s="79"/>
      <c r="E28" s="79"/>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28"/>
  <sheetViews>
    <sheetView zoomScale="80" zoomScaleNormal="80" workbookViewId="0">
      <pane xSplit="1" ySplit="7" topLeftCell="B8" activePane="bottomRight" state="frozen"/>
      <selection activeCell="K21" sqref="K21"/>
      <selection pane="topRight" activeCell="K21" sqref="K21"/>
      <selection pane="bottomLeft" activeCell="K21" sqref="K21"/>
      <selection pane="bottomRight" activeCell="C8" sqref="C8:H22"/>
    </sheetView>
  </sheetViews>
  <sheetFormatPr defaultColWidth="9.140625" defaultRowHeight="12.75"/>
  <cols>
    <col min="1" max="1" width="10.5703125" style="2" bestFit="1" customWidth="1"/>
    <col min="2" max="2" width="101.85546875" style="2" customWidth="1"/>
    <col min="3" max="3" width="13.7109375" style="2" customWidth="1"/>
    <col min="4" max="4" width="14.85546875" style="2" bestFit="1" customWidth="1"/>
    <col min="5" max="5" width="17.7109375" style="2" customWidth="1"/>
    <col min="6" max="6" width="15.85546875" style="2" customWidth="1"/>
    <col min="7" max="7" width="17.42578125" style="2" customWidth="1"/>
    <col min="8" max="8" width="15.28515625" style="454" customWidth="1"/>
    <col min="9" max="16384" width="9.140625" style="13"/>
  </cols>
  <sheetData>
    <row r="1" spans="1:9">
      <c r="A1" s="2" t="s">
        <v>226</v>
      </c>
      <c r="B1" s="494" t="str">
        <f>'1. key ratios'!B1</f>
        <v>ფინკა ბანკი საქართველო</v>
      </c>
    </row>
    <row r="2" spans="1:9">
      <c r="A2" s="2" t="s">
        <v>227</v>
      </c>
      <c r="B2" s="495">
        <f>'1. key ratios'!B2</f>
        <v>43281</v>
      </c>
    </row>
    <row r="4" spans="1:9" ht="13.5" thickBot="1">
      <c r="A4" s="2" t="s">
        <v>660</v>
      </c>
      <c r="B4" s="349" t="s">
        <v>766</v>
      </c>
    </row>
    <row r="5" spans="1:9">
      <c r="A5" s="108"/>
      <c r="B5" s="168"/>
      <c r="C5" s="174" t="s">
        <v>0</v>
      </c>
      <c r="D5" s="174" t="s">
        <v>1</v>
      </c>
      <c r="E5" s="174" t="s">
        <v>2</v>
      </c>
      <c r="F5" s="174" t="s">
        <v>3</v>
      </c>
      <c r="G5" s="344" t="s">
        <v>4</v>
      </c>
      <c r="H5" s="455" t="s">
        <v>5</v>
      </c>
      <c r="I5" s="25"/>
    </row>
    <row r="6" spans="1:9" ht="15" customHeight="1">
      <c r="A6" s="167"/>
      <c r="B6" s="23"/>
      <c r="C6" s="535" t="s">
        <v>758</v>
      </c>
      <c r="D6" s="539" t="s">
        <v>779</v>
      </c>
      <c r="E6" s="540"/>
      <c r="F6" s="535" t="s">
        <v>785</v>
      </c>
      <c r="G6" s="535" t="s">
        <v>786</v>
      </c>
      <c r="H6" s="537" t="s">
        <v>760</v>
      </c>
      <c r="I6" s="25"/>
    </row>
    <row r="7" spans="1:9" ht="76.5">
      <c r="A7" s="167"/>
      <c r="B7" s="23"/>
      <c r="C7" s="536"/>
      <c r="D7" s="348" t="s">
        <v>761</v>
      </c>
      <c r="E7" s="348" t="s">
        <v>759</v>
      </c>
      <c r="F7" s="536"/>
      <c r="G7" s="536"/>
      <c r="H7" s="538"/>
      <c r="I7" s="25"/>
    </row>
    <row r="8" spans="1:9">
      <c r="A8" s="99">
        <v>1</v>
      </c>
      <c r="B8" s="81" t="s">
        <v>254</v>
      </c>
      <c r="C8" s="332">
        <v>41620757.020000003</v>
      </c>
      <c r="D8" s="333">
        <v>0</v>
      </c>
      <c r="E8" s="332">
        <v>0</v>
      </c>
      <c r="F8" s="332">
        <v>15148560.742160002</v>
      </c>
      <c r="G8" s="345">
        <v>15148560.742160002</v>
      </c>
      <c r="H8" s="456">
        <v>0.36396648756005739</v>
      </c>
    </row>
    <row r="9" spans="1:9" ht="15" customHeight="1">
      <c r="A9" s="99">
        <v>2</v>
      </c>
      <c r="B9" s="81" t="s">
        <v>255</v>
      </c>
      <c r="C9" s="332">
        <v>0</v>
      </c>
      <c r="D9" s="333">
        <v>0</v>
      </c>
      <c r="E9" s="332">
        <v>0</v>
      </c>
      <c r="F9" s="332">
        <v>0</v>
      </c>
      <c r="G9" s="345">
        <v>0</v>
      </c>
      <c r="H9" s="456">
        <v>0</v>
      </c>
    </row>
    <row r="10" spans="1:9">
      <c r="A10" s="99">
        <v>3</v>
      </c>
      <c r="B10" s="81" t="s">
        <v>256</v>
      </c>
      <c r="C10" s="332">
        <v>0</v>
      </c>
      <c r="D10" s="333">
        <v>0</v>
      </c>
      <c r="E10" s="332">
        <v>0</v>
      </c>
      <c r="F10" s="332">
        <v>0</v>
      </c>
      <c r="G10" s="345">
        <v>0</v>
      </c>
      <c r="H10" s="456">
        <v>0</v>
      </c>
    </row>
    <row r="11" spans="1:9">
      <c r="A11" s="99">
        <v>4</v>
      </c>
      <c r="B11" s="81" t="s">
        <v>257</v>
      </c>
      <c r="C11" s="332">
        <v>0</v>
      </c>
      <c r="D11" s="333">
        <v>0</v>
      </c>
      <c r="E11" s="332">
        <v>0</v>
      </c>
      <c r="F11" s="332">
        <v>0</v>
      </c>
      <c r="G11" s="345">
        <v>0</v>
      </c>
      <c r="H11" s="456">
        <v>0</v>
      </c>
    </row>
    <row r="12" spans="1:9">
      <c r="A12" s="99">
        <v>5</v>
      </c>
      <c r="B12" s="81" t="s">
        <v>258</v>
      </c>
      <c r="C12" s="332">
        <v>0</v>
      </c>
      <c r="D12" s="333">
        <v>0</v>
      </c>
      <c r="E12" s="332">
        <v>0</v>
      </c>
      <c r="F12" s="332">
        <v>0</v>
      </c>
      <c r="G12" s="345">
        <v>0</v>
      </c>
      <c r="H12" s="456">
        <v>0</v>
      </c>
    </row>
    <row r="13" spans="1:9">
      <c r="A13" s="99">
        <v>6</v>
      </c>
      <c r="B13" s="81" t="s">
        <v>259</v>
      </c>
      <c r="C13" s="332">
        <v>10587083.99</v>
      </c>
      <c r="D13" s="333">
        <v>0</v>
      </c>
      <c r="E13" s="332">
        <v>0</v>
      </c>
      <c r="F13" s="332">
        <v>5293541.9950000001</v>
      </c>
      <c r="G13" s="345">
        <v>5293541.9950000001</v>
      </c>
      <c r="H13" s="456">
        <v>0.5</v>
      </c>
    </row>
    <row r="14" spans="1:9">
      <c r="A14" s="99">
        <v>7</v>
      </c>
      <c r="B14" s="81" t="s">
        <v>74</v>
      </c>
      <c r="C14" s="332">
        <v>0</v>
      </c>
      <c r="D14" s="333">
        <v>0</v>
      </c>
      <c r="E14" s="332">
        <v>0</v>
      </c>
      <c r="F14" s="333">
        <v>0</v>
      </c>
      <c r="G14" s="400">
        <v>0</v>
      </c>
      <c r="H14" s="456">
        <v>0</v>
      </c>
    </row>
    <row r="15" spans="1:9">
      <c r="A15" s="99">
        <v>8</v>
      </c>
      <c r="B15" s="81" t="s">
        <v>75</v>
      </c>
      <c r="C15" s="332">
        <v>238586274.98089814</v>
      </c>
      <c r="D15" s="333">
        <v>648710.71799999999</v>
      </c>
      <c r="E15" s="332">
        <v>321492.04200000002</v>
      </c>
      <c r="F15" s="333">
        <v>181087386.6226736</v>
      </c>
      <c r="G15" s="400">
        <v>181087386.6226736</v>
      </c>
      <c r="H15" s="456">
        <v>0.75798032386832059</v>
      </c>
    </row>
    <row r="16" spans="1:9">
      <c r="A16" s="99">
        <v>9</v>
      </c>
      <c r="B16" s="81" t="s">
        <v>76</v>
      </c>
      <c r="C16" s="332">
        <v>0</v>
      </c>
      <c r="D16" s="333">
        <v>0</v>
      </c>
      <c r="E16" s="332">
        <v>0</v>
      </c>
      <c r="F16" s="333">
        <v>0</v>
      </c>
      <c r="G16" s="400">
        <v>0</v>
      </c>
      <c r="H16" s="456">
        <v>0</v>
      </c>
    </row>
    <row r="17" spans="1:8">
      <c r="A17" s="99">
        <v>10</v>
      </c>
      <c r="B17" s="81" t="s">
        <v>70</v>
      </c>
      <c r="C17" s="332">
        <v>1300476.649999999</v>
      </c>
      <c r="D17" s="333">
        <v>0</v>
      </c>
      <c r="E17" s="332">
        <v>0</v>
      </c>
      <c r="F17" s="333">
        <v>1319631.764999999</v>
      </c>
      <c r="G17" s="400">
        <v>1319631.764999999</v>
      </c>
      <c r="H17" s="456">
        <v>1.0147293032904512</v>
      </c>
    </row>
    <row r="18" spans="1:8">
      <c r="A18" s="99">
        <v>11</v>
      </c>
      <c r="B18" s="81" t="s">
        <v>71</v>
      </c>
      <c r="C18" s="332">
        <v>0</v>
      </c>
      <c r="D18" s="333">
        <v>0</v>
      </c>
      <c r="E18" s="332">
        <v>0</v>
      </c>
      <c r="F18" s="333">
        <v>0</v>
      </c>
      <c r="G18" s="400">
        <v>0</v>
      </c>
      <c r="H18" s="456">
        <v>0</v>
      </c>
    </row>
    <row r="19" spans="1:8">
      <c r="A19" s="99">
        <v>12</v>
      </c>
      <c r="B19" s="81" t="s">
        <v>72</v>
      </c>
      <c r="C19" s="332">
        <v>0</v>
      </c>
      <c r="D19" s="333">
        <v>0</v>
      </c>
      <c r="E19" s="332">
        <v>0</v>
      </c>
      <c r="F19" s="333">
        <v>0</v>
      </c>
      <c r="G19" s="400">
        <v>0</v>
      </c>
      <c r="H19" s="456">
        <v>0</v>
      </c>
    </row>
    <row r="20" spans="1:8">
      <c r="A20" s="99">
        <v>13</v>
      </c>
      <c r="B20" s="81" t="s">
        <v>73</v>
      </c>
      <c r="C20" s="332">
        <v>0</v>
      </c>
      <c r="D20" s="333">
        <v>0</v>
      </c>
      <c r="E20" s="332">
        <v>0</v>
      </c>
      <c r="F20" s="333">
        <v>0</v>
      </c>
      <c r="G20" s="400">
        <v>0</v>
      </c>
      <c r="H20" s="456">
        <v>0</v>
      </c>
    </row>
    <row r="21" spans="1:8">
      <c r="A21" s="99">
        <v>14</v>
      </c>
      <c r="B21" s="81" t="s">
        <v>287</v>
      </c>
      <c r="C21" s="332">
        <v>19980303.939999998</v>
      </c>
      <c r="D21" s="333">
        <v>0</v>
      </c>
      <c r="E21" s="332">
        <v>0</v>
      </c>
      <c r="F21" s="333">
        <v>8383353.0800000019</v>
      </c>
      <c r="G21" s="400">
        <v>8383353.0800000019</v>
      </c>
      <c r="H21" s="456">
        <v>0.41958085848818188</v>
      </c>
    </row>
    <row r="22" spans="1:8" ht="13.5" thickBot="1">
      <c r="A22" s="169"/>
      <c r="B22" s="175" t="s">
        <v>69</v>
      </c>
      <c r="C22" s="325">
        <v>312074896.58089811</v>
      </c>
      <c r="D22" s="325">
        <v>648710.71799999999</v>
      </c>
      <c r="E22" s="325">
        <v>321492.04200000002</v>
      </c>
      <c r="F22" s="325">
        <v>211232474.2048336</v>
      </c>
      <c r="G22" s="325">
        <v>211232474.2048336</v>
      </c>
      <c r="H22" s="457">
        <v>0.67616810532281113</v>
      </c>
    </row>
    <row r="28" spans="1:8" ht="10.5" customHeight="1"/>
  </sheetData>
  <mergeCells count="5">
    <mergeCell ref="C6:C7"/>
    <mergeCell ref="F6:F7"/>
    <mergeCell ref="G6:G7"/>
    <mergeCell ref="H6:H7"/>
    <mergeCell ref="D6:E6"/>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K28"/>
  <sheetViews>
    <sheetView zoomScale="80" zoomScaleNormal="80" workbookViewId="0">
      <pane xSplit="2" ySplit="6" topLeftCell="C7" activePane="bottomRight" state="frozen"/>
      <selection activeCell="K21" sqref="K21"/>
      <selection pane="topRight" activeCell="K21" sqref="K21"/>
      <selection pane="bottomLeft" activeCell="K21" sqref="K21"/>
      <selection pane="bottomRight" activeCell="F23" sqref="F23:K25"/>
    </sheetView>
  </sheetViews>
  <sheetFormatPr defaultColWidth="9.140625" defaultRowHeight="12.75"/>
  <cols>
    <col min="1" max="1" width="10.5703125" style="384" bestFit="1" customWidth="1"/>
    <col min="2" max="2" width="104.140625" style="384" customWidth="1"/>
    <col min="3" max="11" width="12.7109375" style="384" customWidth="1"/>
    <col min="12" max="16384" width="9.140625" style="384"/>
  </cols>
  <sheetData>
    <row r="1" spans="1:11">
      <c r="A1" s="384" t="s">
        <v>226</v>
      </c>
      <c r="B1" s="494" t="str">
        <f>'1. key ratios'!B1</f>
        <v>ფინკა ბანკი საქართველო</v>
      </c>
    </row>
    <row r="2" spans="1:11">
      <c r="A2" s="384" t="s">
        <v>227</v>
      </c>
      <c r="B2" s="495">
        <f>'1. key ratios'!B2</f>
        <v>43281</v>
      </c>
      <c r="C2" s="385"/>
      <c r="D2" s="385"/>
    </row>
    <row r="3" spans="1:11">
      <c r="B3" s="385"/>
      <c r="C3" s="385"/>
      <c r="D3" s="385"/>
    </row>
    <row r="4" spans="1:11" ht="13.5" thickBot="1">
      <c r="A4" s="384" t="s">
        <v>828</v>
      </c>
      <c r="B4" s="349" t="s">
        <v>827</v>
      </c>
      <c r="C4" s="385"/>
      <c r="D4" s="385"/>
    </row>
    <row r="5" spans="1:11" ht="30" customHeight="1">
      <c r="A5" s="544"/>
      <c r="B5" s="545"/>
      <c r="C5" s="542" t="s">
        <v>841</v>
      </c>
      <c r="D5" s="542"/>
      <c r="E5" s="542"/>
      <c r="F5" s="542" t="s">
        <v>842</v>
      </c>
      <c r="G5" s="542"/>
      <c r="H5" s="542"/>
      <c r="I5" s="542" t="s">
        <v>843</v>
      </c>
      <c r="J5" s="542"/>
      <c r="K5" s="543"/>
    </row>
    <row r="6" spans="1:11">
      <c r="A6" s="382"/>
      <c r="B6" s="383"/>
      <c r="C6" s="386" t="s">
        <v>874</v>
      </c>
      <c r="D6" s="386" t="s">
        <v>875</v>
      </c>
      <c r="E6" s="386" t="s">
        <v>876</v>
      </c>
      <c r="F6" s="386" t="s">
        <v>874</v>
      </c>
      <c r="G6" s="386" t="s">
        <v>875</v>
      </c>
      <c r="H6" s="386" t="s">
        <v>876</v>
      </c>
      <c r="I6" s="386" t="s">
        <v>874</v>
      </c>
      <c r="J6" s="386" t="s">
        <v>875</v>
      </c>
      <c r="K6" s="391" t="s">
        <v>876</v>
      </c>
    </row>
    <row r="7" spans="1:11">
      <c r="A7" s="392" t="s">
        <v>798</v>
      </c>
      <c r="B7" s="381"/>
      <c r="C7" s="381"/>
      <c r="D7" s="381"/>
      <c r="E7" s="381"/>
      <c r="F7" s="381"/>
      <c r="G7" s="381"/>
      <c r="H7" s="381"/>
      <c r="I7" s="381"/>
      <c r="J7" s="381"/>
      <c r="K7" s="393"/>
    </row>
    <row r="8" spans="1:11">
      <c r="A8" s="380">
        <v>1</v>
      </c>
      <c r="B8" s="364" t="s">
        <v>798</v>
      </c>
      <c r="C8" s="361"/>
      <c r="D8" s="361"/>
      <c r="E8" s="361"/>
      <c r="F8" s="437">
        <v>22315582.563333336</v>
      </c>
      <c r="G8" s="365">
        <v>24455834.401691671</v>
      </c>
      <c r="H8" s="365">
        <v>46771416.965025008</v>
      </c>
      <c r="I8" s="438">
        <v>21950648.023333337</v>
      </c>
      <c r="J8" s="438">
        <v>21609217.090299997</v>
      </c>
      <c r="K8" s="439">
        <v>43559865.113633335</v>
      </c>
    </row>
    <row r="9" spans="1:11">
      <c r="A9" s="392" t="s">
        <v>799</v>
      </c>
      <c r="B9" s="381"/>
      <c r="C9" s="381"/>
      <c r="D9" s="381"/>
      <c r="E9" s="381"/>
      <c r="F9" s="381"/>
      <c r="G9" s="381"/>
      <c r="H9" s="381"/>
      <c r="I9" s="440"/>
      <c r="J9" s="440"/>
      <c r="K9" s="441"/>
    </row>
    <row r="10" spans="1:11">
      <c r="A10" s="394">
        <v>2</v>
      </c>
      <c r="B10" s="366" t="s">
        <v>800</v>
      </c>
      <c r="C10" s="442">
        <v>27189257.939999998</v>
      </c>
      <c r="D10" s="442">
        <v>36250734.707833335</v>
      </c>
      <c r="E10" s="442">
        <v>63439992.64783334</v>
      </c>
      <c r="F10" s="442">
        <v>3094353.489033334</v>
      </c>
      <c r="G10" s="442">
        <v>4350370.1956428336</v>
      </c>
      <c r="H10" s="442">
        <v>7444723.6846761666</v>
      </c>
      <c r="I10" s="443">
        <v>590989.43966666667</v>
      </c>
      <c r="J10" s="443">
        <v>1142022.8376000002</v>
      </c>
      <c r="K10" s="444">
        <v>1733012.277266667</v>
      </c>
    </row>
    <row r="11" spans="1:11">
      <c r="A11" s="394">
        <v>3</v>
      </c>
      <c r="B11" s="366" t="s">
        <v>801</v>
      </c>
      <c r="C11" s="442">
        <v>131124710.80949999</v>
      </c>
      <c r="D11" s="442">
        <v>44789763.955666661</v>
      </c>
      <c r="E11" s="442">
        <v>175914474.76516664</v>
      </c>
      <c r="F11" s="442">
        <v>17823277.076083332</v>
      </c>
      <c r="G11" s="442">
        <v>5831255.6909158342</v>
      </c>
      <c r="H11" s="442">
        <v>23654532.766999166</v>
      </c>
      <c r="I11" s="443">
        <v>18641632.175500002</v>
      </c>
      <c r="J11" s="443">
        <v>5903351.406988333</v>
      </c>
      <c r="K11" s="444">
        <v>24544983.582488332</v>
      </c>
    </row>
    <row r="12" spans="1:11">
      <c r="A12" s="394">
        <v>4</v>
      </c>
      <c r="B12" s="366" t="s">
        <v>802</v>
      </c>
      <c r="C12" s="442">
        <v>13090000</v>
      </c>
      <c r="D12" s="442">
        <v>0</v>
      </c>
      <c r="E12" s="442">
        <v>13090000</v>
      </c>
      <c r="F12" s="442">
        <v>0</v>
      </c>
      <c r="G12" s="442">
        <v>0</v>
      </c>
      <c r="H12" s="442">
        <v>0</v>
      </c>
      <c r="I12" s="443">
        <v>0</v>
      </c>
      <c r="J12" s="443">
        <v>0</v>
      </c>
      <c r="K12" s="444">
        <v>0</v>
      </c>
    </row>
    <row r="13" spans="1:11">
      <c r="A13" s="394">
        <v>5</v>
      </c>
      <c r="B13" s="366" t="s">
        <v>803</v>
      </c>
      <c r="C13" s="442">
        <v>-7670481.8066666657</v>
      </c>
      <c r="D13" s="442">
        <v>24972.077233333333</v>
      </c>
      <c r="E13" s="442">
        <v>-7645509.7294333326</v>
      </c>
      <c r="F13" s="442">
        <v>29842.69633333333</v>
      </c>
      <c r="G13" s="442">
        <v>6025.9744900000005</v>
      </c>
      <c r="H13" s="442">
        <v>35868.670823333334</v>
      </c>
      <c r="I13" s="443">
        <v>7682.467333333334</v>
      </c>
      <c r="J13" s="443">
        <v>2280.1629050000001</v>
      </c>
      <c r="K13" s="444">
        <v>9962.630238333335</v>
      </c>
    </row>
    <row r="14" spans="1:11">
      <c r="A14" s="394">
        <v>6</v>
      </c>
      <c r="B14" s="366" t="s">
        <v>818</v>
      </c>
      <c r="C14" s="442">
        <v>0</v>
      </c>
      <c r="D14" s="442">
        <v>0</v>
      </c>
      <c r="E14" s="442">
        <v>0</v>
      </c>
      <c r="F14" s="442">
        <v>0</v>
      </c>
      <c r="G14" s="442">
        <v>0</v>
      </c>
      <c r="H14" s="442">
        <v>0</v>
      </c>
      <c r="I14" s="443">
        <v>0</v>
      </c>
      <c r="J14" s="443">
        <v>0</v>
      </c>
      <c r="K14" s="444">
        <v>0</v>
      </c>
    </row>
    <row r="15" spans="1:11">
      <c r="A15" s="394">
        <v>7</v>
      </c>
      <c r="B15" s="366" t="s">
        <v>805</v>
      </c>
      <c r="C15" s="442">
        <v>8721141.75</v>
      </c>
      <c r="D15" s="442">
        <v>1738505.2058999937</v>
      </c>
      <c r="E15" s="442">
        <v>10459646.955900034</v>
      </c>
      <c r="F15" s="442">
        <v>2960033.600000001</v>
      </c>
      <c r="G15" s="442">
        <v>470266.68476666603</v>
      </c>
      <c r="H15" s="442">
        <v>3430300.2847666629</v>
      </c>
      <c r="I15" s="443">
        <v>2960033.5999999992</v>
      </c>
      <c r="J15" s="443">
        <v>470266.68476666621</v>
      </c>
      <c r="K15" s="444">
        <v>3430300.2847666643</v>
      </c>
    </row>
    <row r="16" spans="1:11">
      <c r="A16" s="394">
        <v>8</v>
      </c>
      <c r="B16" s="367" t="s">
        <v>806</v>
      </c>
      <c r="C16" s="442">
        <v>172454628.69283333</v>
      </c>
      <c r="D16" s="442">
        <v>82803975.946633339</v>
      </c>
      <c r="E16" s="442">
        <v>255258604.63946667</v>
      </c>
      <c r="F16" s="442">
        <v>23907506.861450002</v>
      </c>
      <c r="G16" s="442">
        <v>10657918.545815334</v>
      </c>
      <c r="H16" s="442">
        <v>34565425.407265328</v>
      </c>
      <c r="I16" s="443">
        <v>22200337.682500001</v>
      </c>
      <c r="J16" s="443">
        <v>7517921.0922599994</v>
      </c>
      <c r="K16" s="444">
        <v>29718258.774759997</v>
      </c>
    </row>
    <row r="17" spans="1:11">
      <c r="A17" s="392" t="s">
        <v>807</v>
      </c>
      <c r="B17" s="381"/>
      <c r="C17" s="381"/>
      <c r="D17" s="381"/>
      <c r="E17" s="381"/>
      <c r="F17" s="381"/>
      <c r="G17" s="381"/>
      <c r="H17" s="381"/>
      <c r="I17" s="440"/>
      <c r="J17" s="440"/>
      <c r="K17" s="441"/>
    </row>
    <row r="18" spans="1:11">
      <c r="A18" s="394">
        <v>9</v>
      </c>
      <c r="B18" s="366" t="s">
        <v>808</v>
      </c>
      <c r="C18" s="442">
        <v>0</v>
      </c>
      <c r="D18" s="442">
        <v>0</v>
      </c>
      <c r="E18" s="442">
        <v>0</v>
      </c>
      <c r="F18" s="442">
        <v>0</v>
      </c>
      <c r="G18" s="442">
        <v>0</v>
      </c>
      <c r="H18" s="442">
        <v>0</v>
      </c>
      <c r="I18" s="443">
        <v>0</v>
      </c>
      <c r="J18" s="443">
        <v>0</v>
      </c>
      <c r="K18" s="444">
        <v>0</v>
      </c>
    </row>
    <row r="19" spans="1:11">
      <c r="A19" s="394">
        <v>10</v>
      </c>
      <c r="B19" s="366" t="s">
        <v>809</v>
      </c>
      <c r="C19" s="442">
        <v>194290650.7886667</v>
      </c>
      <c r="D19" s="442">
        <v>33247306.898133334</v>
      </c>
      <c r="E19" s="442">
        <v>227537957.6868</v>
      </c>
      <c r="F19" s="442">
        <v>5214666.502733334</v>
      </c>
      <c r="G19" s="442">
        <v>537952.69041666668</v>
      </c>
      <c r="H19" s="442">
        <v>5752619.1931499997</v>
      </c>
      <c r="I19" s="443">
        <v>5579601.042733334</v>
      </c>
      <c r="J19" s="443">
        <v>7348989.1943500005</v>
      </c>
      <c r="K19" s="444">
        <v>12928590.237083333</v>
      </c>
    </row>
    <row r="20" spans="1:11">
      <c r="A20" s="394">
        <v>11</v>
      </c>
      <c r="B20" s="366" t="s">
        <v>810</v>
      </c>
      <c r="C20" s="442">
        <v>692605.83333333337</v>
      </c>
      <c r="D20" s="442">
        <v>7530983.5821000002</v>
      </c>
      <c r="E20" s="442">
        <v>8223589.4154333333</v>
      </c>
      <c r="F20" s="442">
        <v>0</v>
      </c>
      <c r="G20" s="442">
        <v>0</v>
      </c>
      <c r="H20" s="442">
        <v>0</v>
      </c>
      <c r="I20" s="443">
        <v>0</v>
      </c>
      <c r="J20" s="443">
        <v>0</v>
      </c>
      <c r="K20" s="444">
        <v>0</v>
      </c>
    </row>
    <row r="21" spans="1:11" ht="13.5" thickBot="1">
      <c r="A21" s="233">
        <v>12</v>
      </c>
      <c r="B21" s="395" t="s">
        <v>811</v>
      </c>
      <c r="C21" s="445">
        <v>194983256.62199998</v>
      </c>
      <c r="D21" s="445">
        <v>40778290.480233334</v>
      </c>
      <c r="E21" s="445">
        <v>235761547.10223332</v>
      </c>
      <c r="F21" s="442">
        <v>5214666.502733334</v>
      </c>
      <c r="G21" s="442">
        <v>537952.69041666668</v>
      </c>
      <c r="H21" s="442">
        <v>5752619.1931499997</v>
      </c>
      <c r="I21" s="446">
        <v>5579601.042733334</v>
      </c>
      <c r="J21" s="446">
        <v>7348989.1943500005</v>
      </c>
      <c r="K21" s="447">
        <v>12928590.237083333</v>
      </c>
    </row>
    <row r="22" spans="1:11" ht="38.25" customHeight="1" thickBot="1">
      <c r="A22" s="378"/>
      <c r="B22" s="379"/>
      <c r="C22" s="379"/>
      <c r="D22" s="379"/>
      <c r="E22" s="379"/>
      <c r="F22" s="541" t="s">
        <v>812</v>
      </c>
      <c r="G22" s="542"/>
      <c r="H22" s="542"/>
      <c r="I22" s="541" t="s">
        <v>813</v>
      </c>
      <c r="J22" s="542"/>
      <c r="K22" s="543"/>
    </row>
    <row r="23" spans="1:11">
      <c r="A23" s="371">
        <v>13</v>
      </c>
      <c r="B23" s="368" t="s">
        <v>798</v>
      </c>
      <c r="C23" s="377"/>
      <c r="D23" s="377"/>
      <c r="E23" s="377"/>
      <c r="F23" s="448">
        <v>22315582.563333336</v>
      </c>
      <c r="G23" s="448">
        <v>24455834.401691671</v>
      </c>
      <c r="H23" s="448">
        <v>46771416.965025008</v>
      </c>
      <c r="I23" s="448">
        <v>21950648.023333337</v>
      </c>
      <c r="J23" s="448">
        <v>21609217.090299997</v>
      </c>
      <c r="K23" s="449">
        <v>43559865.113633335</v>
      </c>
    </row>
    <row r="24" spans="1:11" ht="13.5" thickBot="1">
      <c r="A24" s="372">
        <v>14</v>
      </c>
      <c r="B24" s="369" t="s">
        <v>814</v>
      </c>
      <c r="C24" s="396"/>
      <c r="D24" s="375"/>
      <c r="E24" s="376"/>
      <c r="F24" s="450">
        <v>18692840.358716667</v>
      </c>
      <c r="G24" s="450">
        <v>10119965.855398666</v>
      </c>
      <c r="H24" s="450">
        <v>28812806.214115329</v>
      </c>
      <c r="I24" s="450">
        <v>16620736.639766667</v>
      </c>
      <c r="J24" s="450">
        <v>1879480.2730649998</v>
      </c>
      <c r="K24" s="451">
        <v>16789668.537676662</v>
      </c>
    </row>
    <row r="25" spans="1:11" ht="13.5" thickBot="1">
      <c r="A25" s="373">
        <v>15</v>
      </c>
      <c r="B25" s="370" t="s">
        <v>815</v>
      </c>
      <c r="C25" s="374"/>
      <c r="D25" s="374"/>
      <c r="E25" s="374"/>
      <c r="F25" s="452">
        <v>1.1938037310058847</v>
      </c>
      <c r="G25" s="452">
        <v>2.4165925805614545</v>
      </c>
      <c r="H25" s="452">
        <v>1.6232857229335682</v>
      </c>
      <c r="I25" s="452">
        <v>1.320678409091349</v>
      </c>
      <c r="J25" s="452">
        <v>11.497442883537339</v>
      </c>
      <c r="K25" s="453">
        <v>2.5944446143104805</v>
      </c>
    </row>
    <row r="28" spans="1:11" ht="38.25">
      <c r="B28" s="24" t="s">
        <v>840</v>
      </c>
    </row>
  </sheetData>
  <mergeCells count="6">
    <mergeCell ref="F22:H22"/>
    <mergeCell ref="I22:K22"/>
    <mergeCell ref="A5:B5"/>
    <mergeCell ref="C5:E5"/>
    <mergeCell ref="F5:H5"/>
    <mergeCell ref="I5:K5"/>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N22"/>
  <sheetViews>
    <sheetView zoomScale="80" zoomScaleNormal="80" workbookViewId="0">
      <pane xSplit="1" ySplit="5" topLeftCell="C6" activePane="bottomRight" state="frozen"/>
      <selection activeCell="C13" sqref="C13"/>
      <selection pane="topRight" activeCell="C13" sqref="C13"/>
      <selection pane="bottomLeft" activeCell="C13" sqref="C13"/>
      <selection pane="bottomRight" activeCell="C7" sqref="C7:N21"/>
    </sheetView>
  </sheetViews>
  <sheetFormatPr defaultColWidth="9.140625" defaultRowHeight="15"/>
  <cols>
    <col min="1" max="1" width="10.5703125" style="76" bestFit="1" customWidth="1"/>
    <col min="2" max="2" width="95" style="76" customWidth="1"/>
    <col min="3" max="3" width="14.28515625" style="76" bestFit="1" customWidth="1"/>
    <col min="4" max="4" width="10" style="76" bestFit="1" customWidth="1"/>
    <col min="5" max="5" width="18.28515625" style="76" bestFit="1" customWidth="1"/>
    <col min="6" max="13" width="10.7109375" style="76" customWidth="1"/>
    <col min="14" max="14" width="31" style="76" bestFit="1" customWidth="1"/>
    <col min="15" max="16384" width="9.140625" style="13"/>
  </cols>
  <sheetData>
    <row r="1" spans="1:14">
      <c r="A1" s="5" t="s">
        <v>226</v>
      </c>
      <c r="B1" s="494" t="str">
        <f>'1. key ratios'!B1</f>
        <v>ფინკა ბანკი საქართველო</v>
      </c>
    </row>
    <row r="2" spans="1:14" ht="14.25" customHeight="1">
      <c r="A2" s="76" t="s">
        <v>227</v>
      </c>
      <c r="B2" s="495">
        <f>'1. key ratios'!B2</f>
        <v>43281</v>
      </c>
    </row>
    <row r="3" spans="1:14" ht="14.25" customHeight="1"/>
    <row r="4" spans="1:14" ht="15.75" thickBot="1">
      <c r="A4" s="2" t="s">
        <v>661</v>
      </c>
      <c r="B4" s="101" t="s">
        <v>78</v>
      </c>
    </row>
    <row r="5" spans="1:14" s="26" customFormat="1" ht="12.75">
      <c r="A5" s="184"/>
      <c r="B5" s="185"/>
      <c r="C5" s="186" t="s">
        <v>0</v>
      </c>
      <c r="D5" s="186" t="s">
        <v>1</v>
      </c>
      <c r="E5" s="186" t="s">
        <v>2</v>
      </c>
      <c r="F5" s="186" t="s">
        <v>3</v>
      </c>
      <c r="G5" s="186" t="s">
        <v>4</v>
      </c>
      <c r="H5" s="186" t="s">
        <v>5</v>
      </c>
      <c r="I5" s="186" t="s">
        <v>276</v>
      </c>
      <c r="J5" s="186" t="s">
        <v>277</v>
      </c>
      <c r="K5" s="186" t="s">
        <v>278</v>
      </c>
      <c r="L5" s="186" t="s">
        <v>279</v>
      </c>
      <c r="M5" s="186" t="s">
        <v>280</v>
      </c>
      <c r="N5" s="187" t="s">
        <v>281</v>
      </c>
    </row>
    <row r="6" spans="1:14" ht="45">
      <c r="A6" s="176"/>
      <c r="B6" s="113"/>
      <c r="C6" s="114" t="s">
        <v>88</v>
      </c>
      <c r="D6" s="115" t="s">
        <v>77</v>
      </c>
      <c r="E6" s="116" t="s">
        <v>87</v>
      </c>
      <c r="F6" s="117">
        <v>0</v>
      </c>
      <c r="G6" s="117">
        <v>0.2</v>
      </c>
      <c r="H6" s="117">
        <v>0.35</v>
      </c>
      <c r="I6" s="117">
        <v>0.5</v>
      </c>
      <c r="J6" s="117">
        <v>0.75</v>
      </c>
      <c r="K6" s="117">
        <v>1</v>
      </c>
      <c r="L6" s="117">
        <v>1.5</v>
      </c>
      <c r="M6" s="117">
        <v>2.5</v>
      </c>
      <c r="N6" s="177" t="s">
        <v>78</v>
      </c>
    </row>
    <row r="7" spans="1:14">
      <c r="A7" s="178">
        <v>1</v>
      </c>
      <c r="B7" s="118" t="s">
        <v>79</v>
      </c>
      <c r="C7" s="334">
        <v>19612800</v>
      </c>
      <c r="D7" s="113"/>
      <c r="E7" s="337">
        <v>980640</v>
      </c>
      <c r="F7" s="334">
        <v>0</v>
      </c>
      <c r="G7" s="334">
        <v>0</v>
      </c>
      <c r="H7" s="334">
        <v>0</v>
      </c>
      <c r="I7" s="334">
        <v>0</v>
      </c>
      <c r="J7" s="334">
        <v>0</v>
      </c>
      <c r="K7" s="334">
        <v>980640</v>
      </c>
      <c r="L7" s="334">
        <v>0</v>
      </c>
      <c r="M7" s="334">
        <v>0</v>
      </c>
      <c r="N7" s="179">
        <v>980640</v>
      </c>
    </row>
    <row r="8" spans="1:14">
      <c r="A8" s="178">
        <v>1.1000000000000001</v>
      </c>
      <c r="B8" s="119" t="s">
        <v>80</v>
      </c>
      <c r="C8" s="335">
        <v>0</v>
      </c>
      <c r="D8" s="120">
        <v>0.02</v>
      </c>
      <c r="E8" s="337">
        <v>0</v>
      </c>
      <c r="F8" s="335">
        <v>0</v>
      </c>
      <c r="G8" s="335">
        <v>0</v>
      </c>
      <c r="H8" s="335">
        <v>0</v>
      </c>
      <c r="I8" s="335">
        <v>0</v>
      </c>
      <c r="J8" s="335">
        <v>0</v>
      </c>
      <c r="K8" s="335">
        <v>0</v>
      </c>
      <c r="L8" s="335">
        <v>0</v>
      </c>
      <c r="M8" s="335">
        <v>0</v>
      </c>
      <c r="N8" s="179">
        <v>0</v>
      </c>
    </row>
    <row r="9" spans="1:14">
      <c r="A9" s="178">
        <v>1.2</v>
      </c>
      <c r="B9" s="119" t="s">
        <v>81</v>
      </c>
      <c r="C9" s="335">
        <v>19612800</v>
      </c>
      <c r="D9" s="120">
        <v>0.05</v>
      </c>
      <c r="E9" s="337">
        <v>980640</v>
      </c>
      <c r="F9" s="335">
        <v>0</v>
      </c>
      <c r="G9" s="335">
        <v>0</v>
      </c>
      <c r="H9" s="335">
        <v>0</v>
      </c>
      <c r="I9" s="335">
        <v>0</v>
      </c>
      <c r="J9" s="335">
        <v>0</v>
      </c>
      <c r="K9" s="335">
        <v>980640</v>
      </c>
      <c r="L9" s="335">
        <v>0</v>
      </c>
      <c r="M9" s="335">
        <v>0</v>
      </c>
      <c r="N9" s="179">
        <v>980640</v>
      </c>
    </row>
    <row r="10" spans="1:14">
      <c r="A10" s="178">
        <v>1.3</v>
      </c>
      <c r="B10" s="119" t="s">
        <v>82</v>
      </c>
      <c r="C10" s="335">
        <v>0</v>
      </c>
      <c r="D10" s="120">
        <v>0.08</v>
      </c>
      <c r="E10" s="337">
        <v>0</v>
      </c>
      <c r="F10" s="335">
        <v>0</v>
      </c>
      <c r="G10" s="335">
        <v>0</v>
      </c>
      <c r="H10" s="335">
        <v>0</v>
      </c>
      <c r="I10" s="335">
        <v>0</v>
      </c>
      <c r="J10" s="335">
        <v>0</v>
      </c>
      <c r="K10" s="335">
        <v>0</v>
      </c>
      <c r="L10" s="335">
        <v>0</v>
      </c>
      <c r="M10" s="335">
        <v>0</v>
      </c>
      <c r="N10" s="179">
        <v>0</v>
      </c>
    </row>
    <row r="11" spans="1:14">
      <c r="A11" s="178">
        <v>1.4</v>
      </c>
      <c r="B11" s="119" t="s">
        <v>83</v>
      </c>
      <c r="C11" s="335">
        <v>0</v>
      </c>
      <c r="D11" s="120">
        <v>0.11</v>
      </c>
      <c r="E11" s="337">
        <v>0</v>
      </c>
      <c r="F11" s="335">
        <v>0</v>
      </c>
      <c r="G11" s="335">
        <v>0</v>
      </c>
      <c r="H11" s="335">
        <v>0</v>
      </c>
      <c r="I11" s="335">
        <v>0</v>
      </c>
      <c r="J11" s="335">
        <v>0</v>
      </c>
      <c r="K11" s="335">
        <v>0</v>
      </c>
      <c r="L11" s="335">
        <v>0</v>
      </c>
      <c r="M11" s="335">
        <v>0</v>
      </c>
      <c r="N11" s="179">
        <v>0</v>
      </c>
    </row>
    <row r="12" spans="1:14">
      <c r="A12" s="178">
        <v>1.5</v>
      </c>
      <c r="B12" s="119" t="s">
        <v>84</v>
      </c>
      <c r="C12" s="335">
        <v>0</v>
      </c>
      <c r="D12" s="120">
        <v>0.14000000000000001</v>
      </c>
      <c r="E12" s="337">
        <v>0</v>
      </c>
      <c r="F12" s="335">
        <v>0</v>
      </c>
      <c r="G12" s="335">
        <v>0</v>
      </c>
      <c r="H12" s="335">
        <v>0</v>
      </c>
      <c r="I12" s="335">
        <v>0</v>
      </c>
      <c r="J12" s="335">
        <v>0</v>
      </c>
      <c r="K12" s="335">
        <v>0</v>
      </c>
      <c r="L12" s="335">
        <v>0</v>
      </c>
      <c r="M12" s="335">
        <v>0</v>
      </c>
      <c r="N12" s="179">
        <v>0</v>
      </c>
    </row>
    <row r="13" spans="1:14">
      <c r="A13" s="178">
        <v>1.6</v>
      </c>
      <c r="B13" s="121" t="s">
        <v>85</v>
      </c>
      <c r="C13" s="335">
        <v>0</v>
      </c>
      <c r="D13" s="122"/>
      <c r="E13" s="335"/>
      <c r="F13" s="335">
        <v>0</v>
      </c>
      <c r="G13" s="335">
        <v>0</v>
      </c>
      <c r="H13" s="335">
        <v>0</v>
      </c>
      <c r="I13" s="335">
        <v>0</v>
      </c>
      <c r="J13" s="335">
        <v>0</v>
      </c>
      <c r="K13" s="335">
        <v>0</v>
      </c>
      <c r="L13" s="335">
        <v>0</v>
      </c>
      <c r="M13" s="335">
        <v>0</v>
      </c>
      <c r="N13" s="179">
        <v>0</v>
      </c>
    </row>
    <row r="14" spans="1:14">
      <c r="A14" s="178">
        <v>2</v>
      </c>
      <c r="B14" s="123" t="s">
        <v>86</v>
      </c>
      <c r="C14" s="334">
        <v>0</v>
      </c>
      <c r="D14" s="113"/>
      <c r="E14" s="337">
        <v>0</v>
      </c>
      <c r="F14" s="335">
        <v>0</v>
      </c>
      <c r="G14" s="335">
        <v>0</v>
      </c>
      <c r="H14" s="335">
        <v>0</v>
      </c>
      <c r="I14" s="335">
        <v>0</v>
      </c>
      <c r="J14" s="335">
        <v>0</v>
      </c>
      <c r="K14" s="335">
        <v>0</v>
      </c>
      <c r="L14" s="335">
        <v>0</v>
      </c>
      <c r="M14" s="335">
        <v>0</v>
      </c>
      <c r="N14" s="179">
        <v>0</v>
      </c>
    </row>
    <row r="15" spans="1:14">
      <c r="A15" s="178">
        <v>2.1</v>
      </c>
      <c r="B15" s="121" t="s">
        <v>80</v>
      </c>
      <c r="C15" s="335">
        <v>0</v>
      </c>
      <c r="D15" s="120">
        <v>5.0000000000000001E-3</v>
      </c>
      <c r="E15" s="337">
        <v>0</v>
      </c>
      <c r="F15" s="335">
        <v>0</v>
      </c>
      <c r="G15" s="335">
        <v>0</v>
      </c>
      <c r="H15" s="335">
        <v>0</v>
      </c>
      <c r="I15" s="335">
        <v>0</v>
      </c>
      <c r="J15" s="335">
        <v>0</v>
      </c>
      <c r="K15" s="335">
        <v>0</v>
      </c>
      <c r="L15" s="335">
        <v>0</v>
      </c>
      <c r="M15" s="335">
        <v>0</v>
      </c>
      <c r="N15" s="179">
        <v>0</v>
      </c>
    </row>
    <row r="16" spans="1:14">
      <c r="A16" s="178">
        <v>2.2000000000000002</v>
      </c>
      <c r="B16" s="121" t="s">
        <v>81</v>
      </c>
      <c r="C16" s="335">
        <v>0</v>
      </c>
      <c r="D16" s="120">
        <v>0.01</v>
      </c>
      <c r="E16" s="337">
        <v>0</v>
      </c>
      <c r="F16" s="335">
        <v>0</v>
      </c>
      <c r="G16" s="335">
        <v>0</v>
      </c>
      <c r="H16" s="335">
        <v>0</v>
      </c>
      <c r="I16" s="335">
        <v>0</v>
      </c>
      <c r="J16" s="335">
        <v>0</v>
      </c>
      <c r="K16" s="335">
        <v>0</v>
      </c>
      <c r="L16" s="335">
        <v>0</v>
      </c>
      <c r="M16" s="335">
        <v>0</v>
      </c>
      <c r="N16" s="179">
        <v>0</v>
      </c>
    </row>
    <row r="17" spans="1:14">
      <c r="A17" s="178">
        <v>2.2999999999999998</v>
      </c>
      <c r="B17" s="121" t="s">
        <v>82</v>
      </c>
      <c r="C17" s="335">
        <v>0</v>
      </c>
      <c r="D17" s="120">
        <v>0.02</v>
      </c>
      <c r="E17" s="337">
        <v>0</v>
      </c>
      <c r="F17" s="335">
        <v>0</v>
      </c>
      <c r="G17" s="335">
        <v>0</v>
      </c>
      <c r="H17" s="335">
        <v>0</v>
      </c>
      <c r="I17" s="335">
        <v>0</v>
      </c>
      <c r="J17" s="335">
        <v>0</v>
      </c>
      <c r="K17" s="335">
        <v>0</v>
      </c>
      <c r="L17" s="335">
        <v>0</v>
      </c>
      <c r="M17" s="335">
        <v>0</v>
      </c>
      <c r="N17" s="179">
        <v>0</v>
      </c>
    </row>
    <row r="18" spans="1:14">
      <c r="A18" s="178">
        <v>2.4</v>
      </c>
      <c r="B18" s="121" t="s">
        <v>83</v>
      </c>
      <c r="C18" s="335">
        <v>0</v>
      </c>
      <c r="D18" s="120">
        <v>0.03</v>
      </c>
      <c r="E18" s="337">
        <v>0</v>
      </c>
      <c r="F18" s="335">
        <v>0</v>
      </c>
      <c r="G18" s="335">
        <v>0</v>
      </c>
      <c r="H18" s="335">
        <v>0</v>
      </c>
      <c r="I18" s="335">
        <v>0</v>
      </c>
      <c r="J18" s="335">
        <v>0</v>
      </c>
      <c r="K18" s="335">
        <v>0</v>
      </c>
      <c r="L18" s="335">
        <v>0</v>
      </c>
      <c r="M18" s="335">
        <v>0</v>
      </c>
      <c r="N18" s="179">
        <v>0</v>
      </c>
    </row>
    <row r="19" spans="1:14">
      <c r="A19" s="178">
        <v>2.5</v>
      </c>
      <c r="B19" s="121" t="s">
        <v>84</v>
      </c>
      <c r="C19" s="335">
        <v>0</v>
      </c>
      <c r="D19" s="120">
        <v>0.04</v>
      </c>
      <c r="E19" s="337">
        <v>0</v>
      </c>
      <c r="F19" s="335">
        <v>0</v>
      </c>
      <c r="G19" s="335">
        <v>0</v>
      </c>
      <c r="H19" s="335">
        <v>0</v>
      </c>
      <c r="I19" s="335">
        <v>0</v>
      </c>
      <c r="J19" s="335">
        <v>0</v>
      </c>
      <c r="K19" s="335">
        <v>0</v>
      </c>
      <c r="L19" s="335">
        <v>0</v>
      </c>
      <c r="M19" s="335">
        <v>0</v>
      </c>
      <c r="N19" s="179">
        <v>0</v>
      </c>
    </row>
    <row r="20" spans="1:14">
      <c r="A20" s="178">
        <v>2.6</v>
      </c>
      <c r="B20" s="121" t="s">
        <v>85</v>
      </c>
      <c r="C20" s="335">
        <v>0</v>
      </c>
      <c r="D20" s="122"/>
      <c r="E20" s="338"/>
      <c r="F20" s="335">
        <v>0</v>
      </c>
      <c r="G20" s="335">
        <v>0</v>
      </c>
      <c r="H20" s="335">
        <v>0</v>
      </c>
      <c r="I20" s="335">
        <v>0</v>
      </c>
      <c r="J20" s="335">
        <v>0</v>
      </c>
      <c r="K20" s="335">
        <v>0</v>
      </c>
      <c r="L20" s="335">
        <v>0</v>
      </c>
      <c r="M20" s="335">
        <v>0</v>
      </c>
      <c r="N20" s="179">
        <v>0</v>
      </c>
    </row>
    <row r="21" spans="1:14" ht="15.75" thickBot="1">
      <c r="A21" s="180">
        <v>3</v>
      </c>
      <c r="B21" s="181" t="s">
        <v>69</v>
      </c>
      <c r="C21" s="336">
        <v>19612800</v>
      </c>
      <c r="D21" s="182"/>
      <c r="E21" s="339">
        <v>980640</v>
      </c>
      <c r="F21" s="340">
        <v>0</v>
      </c>
      <c r="G21" s="340">
        <v>0</v>
      </c>
      <c r="H21" s="340">
        <v>0</v>
      </c>
      <c r="I21" s="340">
        <v>0</v>
      </c>
      <c r="J21" s="340">
        <v>0</v>
      </c>
      <c r="K21" s="340">
        <v>980640</v>
      </c>
      <c r="L21" s="340">
        <v>0</v>
      </c>
      <c r="M21" s="340">
        <v>0</v>
      </c>
      <c r="N21" s="183">
        <v>980640</v>
      </c>
    </row>
    <row r="22" spans="1:14">
      <c r="E22" s="341"/>
      <c r="F22" s="341"/>
      <c r="G22" s="341"/>
      <c r="H22" s="341"/>
      <c r="I22" s="341"/>
      <c r="J22" s="341"/>
      <c r="K22" s="341"/>
      <c r="L22" s="341"/>
      <c r="M22" s="341"/>
    </row>
  </sheetData>
  <conditionalFormatting sqref="E8:E12">
    <cfRule type="expression" dxfId="2" priority="2">
      <formula>(C8*D8)&lt;&gt;SUM(#REF!)</formula>
    </cfRule>
  </conditionalFormatting>
  <conditionalFormatting sqref="E20">
    <cfRule type="expression" dxfId="1" priority="3">
      <formula>$E$88&lt;&gt;SUM(#REF!)</formula>
    </cfRule>
  </conditionalFormatting>
  <conditionalFormatting sqref="E15:E19">
    <cfRule type="expression" dxfId="0" priority="1">
      <formula>(C15*D15)&lt;&gt;SUM(#REF!)</formula>
    </cfRule>
  </conditionalFormatting>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266"/>
  <sheetViews>
    <sheetView showGridLines="0" topLeftCell="A82" zoomScale="85" zoomScaleNormal="85" workbookViewId="0">
      <selection activeCell="C101" sqref="C101"/>
    </sheetView>
  </sheetViews>
  <sheetFormatPr defaultColWidth="43.5703125" defaultRowHeight="11.25"/>
  <cols>
    <col min="1" max="1" width="5.28515625" style="251" customWidth="1"/>
    <col min="2" max="2" width="66.140625" style="252" customWidth="1"/>
    <col min="3" max="3" width="131.42578125" style="253" customWidth="1"/>
    <col min="4" max="5" width="10.28515625" style="235" customWidth="1"/>
    <col min="6" max="16384" width="43.5703125" style="235"/>
  </cols>
  <sheetData>
    <row r="1" spans="1:3" ht="12.75" thickTop="1" thickBot="1">
      <c r="A1" s="581" t="s">
        <v>365</v>
      </c>
      <c r="B1" s="582"/>
      <c r="C1" s="583"/>
    </row>
    <row r="2" spans="1:3" ht="26.25" customHeight="1">
      <c r="A2" s="236"/>
      <c r="B2" s="601" t="s">
        <v>366</v>
      </c>
      <c r="C2" s="601"/>
    </row>
    <row r="3" spans="1:3" s="241" customFormat="1" ht="11.25" customHeight="1">
      <c r="A3" s="240"/>
      <c r="B3" s="601" t="s">
        <v>671</v>
      </c>
      <c r="C3" s="601"/>
    </row>
    <row r="4" spans="1:3" ht="12" customHeight="1" thickBot="1">
      <c r="A4" s="586" t="s">
        <v>675</v>
      </c>
      <c r="B4" s="587"/>
      <c r="C4" s="588"/>
    </row>
    <row r="5" spans="1:3" ht="12" thickTop="1">
      <c r="A5" s="237"/>
      <c r="B5" s="589" t="s">
        <v>367</v>
      </c>
      <c r="C5" s="590"/>
    </row>
    <row r="6" spans="1:3">
      <c r="A6" s="236"/>
      <c r="B6" s="550" t="s">
        <v>672</v>
      </c>
      <c r="C6" s="551"/>
    </row>
    <row r="7" spans="1:3">
      <c r="A7" s="236"/>
      <c r="B7" s="550" t="s">
        <v>368</v>
      </c>
      <c r="C7" s="551"/>
    </row>
    <row r="8" spans="1:3">
      <c r="A8" s="236"/>
      <c r="B8" s="550" t="s">
        <v>673</v>
      </c>
      <c r="C8" s="551"/>
    </row>
    <row r="9" spans="1:3">
      <c r="A9" s="236"/>
      <c r="B9" s="602" t="s">
        <v>674</v>
      </c>
      <c r="C9" s="603"/>
    </row>
    <row r="10" spans="1:3">
      <c r="A10" s="236"/>
      <c r="B10" s="593" t="s">
        <v>369</v>
      </c>
      <c r="C10" s="594" t="s">
        <v>369</v>
      </c>
    </row>
    <row r="11" spans="1:3">
      <c r="A11" s="236"/>
      <c r="B11" s="593" t="s">
        <v>370</v>
      </c>
      <c r="C11" s="594" t="s">
        <v>370</v>
      </c>
    </row>
    <row r="12" spans="1:3">
      <c r="A12" s="236"/>
      <c r="B12" s="593" t="s">
        <v>371</v>
      </c>
      <c r="C12" s="594" t="s">
        <v>371</v>
      </c>
    </row>
    <row r="13" spans="1:3">
      <c r="A13" s="236"/>
      <c r="B13" s="593" t="s">
        <v>372</v>
      </c>
      <c r="C13" s="594" t="s">
        <v>372</v>
      </c>
    </row>
    <row r="14" spans="1:3">
      <c r="A14" s="236"/>
      <c r="B14" s="593" t="s">
        <v>373</v>
      </c>
      <c r="C14" s="594" t="s">
        <v>373</v>
      </c>
    </row>
    <row r="15" spans="1:3" ht="21.75" customHeight="1">
      <c r="A15" s="236"/>
      <c r="B15" s="593" t="s">
        <v>374</v>
      </c>
      <c r="C15" s="594" t="s">
        <v>374</v>
      </c>
    </row>
    <row r="16" spans="1:3">
      <c r="A16" s="236"/>
      <c r="B16" s="593" t="s">
        <v>375</v>
      </c>
      <c r="C16" s="594" t="s">
        <v>376</v>
      </c>
    </row>
    <row r="17" spans="1:3">
      <c r="A17" s="236"/>
      <c r="B17" s="593" t="s">
        <v>377</v>
      </c>
      <c r="C17" s="594" t="s">
        <v>378</v>
      </c>
    </row>
    <row r="18" spans="1:3">
      <c r="A18" s="236"/>
      <c r="B18" s="593" t="s">
        <v>379</v>
      </c>
      <c r="C18" s="594" t="s">
        <v>380</v>
      </c>
    </row>
    <row r="19" spans="1:3">
      <c r="A19" s="236"/>
      <c r="B19" s="593" t="s">
        <v>381</v>
      </c>
      <c r="C19" s="594" t="s">
        <v>381</v>
      </c>
    </row>
    <row r="20" spans="1:3">
      <c r="A20" s="236"/>
      <c r="B20" s="593" t="s">
        <v>382</v>
      </c>
      <c r="C20" s="594" t="s">
        <v>382</v>
      </c>
    </row>
    <row r="21" spans="1:3">
      <c r="A21" s="236"/>
      <c r="B21" s="593" t="s">
        <v>383</v>
      </c>
      <c r="C21" s="594" t="s">
        <v>383</v>
      </c>
    </row>
    <row r="22" spans="1:3" ht="23.25" customHeight="1">
      <c r="A22" s="236"/>
      <c r="B22" s="593" t="s">
        <v>384</v>
      </c>
      <c r="C22" s="594" t="s">
        <v>385</v>
      </c>
    </row>
    <row r="23" spans="1:3">
      <c r="A23" s="236"/>
      <c r="B23" s="593" t="s">
        <v>386</v>
      </c>
      <c r="C23" s="594" t="s">
        <v>386</v>
      </c>
    </row>
    <row r="24" spans="1:3">
      <c r="A24" s="236"/>
      <c r="B24" s="593" t="s">
        <v>387</v>
      </c>
      <c r="C24" s="594" t="s">
        <v>388</v>
      </c>
    </row>
    <row r="25" spans="1:3" ht="12" thickBot="1">
      <c r="A25" s="238"/>
      <c r="B25" s="599" t="s">
        <v>389</v>
      </c>
      <c r="C25" s="600"/>
    </row>
    <row r="26" spans="1:3" ht="12.75" thickTop="1" thickBot="1">
      <c r="A26" s="586" t="s">
        <v>685</v>
      </c>
      <c r="B26" s="587"/>
      <c r="C26" s="588"/>
    </row>
    <row r="27" spans="1:3" ht="12.75" thickTop="1" thickBot="1">
      <c r="A27" s="239"/>
      <c r="B27" s="604" t="s">
        <v>390</v>
      </c>
      <c r="C27" s="605"/>
    </row>
    <row r="28" spans="1:3" ht="12.75" thickTop="1" thickBot="1">
      <c r="A28" s="586" t="s">
        <v>676</v>
      </c>
      <c r="B28" s="587"/>
      <c r="C28" s="588"/>
    </row>
    <row r="29" spans="1:3" ht="12" thickTop="1">
      <c r="A29" s="237"/>
      <c r="B29" s="597" t="s">
        <v>391</v>
      </c>
      <c r="C29" s="598" t="s">
        <v>392</v>
      </c>
    </row>
    <row r="30" spans="1:3">
      <c r="A30" s="236"/>
      <c r="B30" s="548" t="s">
        <v>393</v>
      </c>
      <c r="C30" s="549" t="s">
        <v>394</v>
      </c>
    </row>
    <row r="31" spans="1:3">
      <c r="A31" s="236"/>
      <c r="B31" s="548" t="s">
        <v>395</v>
      </c>
      <c r="C31" s="549" t="s">
        <v>396</v>
      </c>
    </row>
    <row r="32" spans="1:3">
      <c r="A32" s="236"/>
      <c r="B32" s="548" t="s">
        <v>397</v>
      </c>
      <c r="C32" s="549" t="s">
        <v>398</v>
      </c>
    </row>
    <row r="33" spans="1:3">
      <c r="A33" s="236"/>
      <c r="B33" s="548" t="s">
        <v>399</v>
      </c>
      <c r="C33" s="549" t="s">
        <v>400</v>
      </c>
    </row>
    <row r="34" spans="1:3">
      <c r="A34" s="236"/>
      <c r="B34" s="548" t="s">
        <v>401</v>
      </c>
      <c r="C34" s="549" t="s">
        <v>402</v>
      </c>
    </row>
    <row r="35" spans="1:3" ht="23.25" customHeight="1">
      <c r="A35" s="236"/>
      <c r="B35" s="548" t="s">
        <v>403</v>
      </c>
      <c r="C35" s="549" t="s">
        <v>404</v>
      </c>
    </row>
    <row r="36" spans="1:3" ht="24" customHeight="1">
      <c r="A36" s="236"/>
      <c r="B36" s="548" t="s">
        <v>405</v>
      </c>
      <c r="C36" s="549" t="s">
        <v>406</v>
      </c>
    </row>
    <row r="37" spans="1:3" ht="24.75" customHeight="1">
      <c r="A37" s="236"/>
      <c r="B37" s="548" t="s">
        <v>407</v>
      </c>
      <c r="C37" s="549" t="s">
        <v>408</v>
      </c>
    </row>
    <row r="38" spans="1:3" ht="23.25" customHeight="1">
      <c r="A38" s="236"/>
      <c r="B38" s="548" t="s">
        <v>677</v>
      </c>
      <c r="C38" s="549" t="s">
        <v>409</v>
      </c>
    </row>
    <row r="39" spans="1:3" ht="39.75" customHeight="1">
      <c r="A39" s="236"/>
      <c r="B39" s="593" t="s">
        <v>697</v>
      </c>
      <c r="C39" s="594" t="s">
        <v>410</v>
      </c>
    </row>
    <row r="40" spans="1:3" ht="12" customHeight="1">
      <c r="A40" s="236"/>
      <c r="B40" s="548" t="s">
        <v>411</v>
      </c>
      <c r="C40" s="549" t="s">
        <v>412</v>
      </c>
    </row>
    <row r="41" spans="1:3" ht="27" customHeight="1" thickBot="1">
      <c r="A41" s="238"/>
      <c r="B41" s="595" t="s">
        <v>413</v>
      </c>
      <c r="C41" s="596" t="s">
        <v>414</v>
      </c>
    </row>
    <row r="42" spans="1:3" ht="12.75" thickTop="1" thickBot="1">
      <c r="A42" s="586" t="s">
        <v>678</v>
      </c>
      <c r="B42" s="587"/>
      <c r="C42" s="588"/>
    </row>
    <row r="43" spans="1:3" ht="12" thickTop="1">
      <c r="A43" s="237"/>
      <c r="B43" s="589" t="s">
        <v>769</v>
      </c>
      <c r="C43" s="590" t="s">
        <v>415</v>
      </c>
    </row>
    <row r="44" spans="1:3">
      <c r="A44" s="236"/>
      <c r="B44" s="550" t="s">
        <v>768</v>
      </c>
      <c r="C44" s="551"/>
    </row>
    <row r="45" spans="1:3" ht="23.25" customHeight="1" thickBot="1">
      <c r="A45" s="238"/>
      <c r="B45" s="576" t="s">
        <v>416</v>
      </c>
      <c r="C45" s="577" t="s">
        <v>417</v>
      </c>
    </row>
    <row r="46" spans="1:3" ht="11.25" customHeight="1" thickTop="1" thickBot="1">
      <c r="A46" s="586" t="s">
        <v>679</v>
      </c>
      <c r="B46" s="587"/>
      <c r="C46" s="588"/>
    </row>
    <row r="47" spans="1:3" ht="26.25" customHeight="1" thickTop="1">
      <c r="A47" s="236"/>
      <c r="B47" s="550" t="s">
        <v>680</v>
      </c>
      <c r="C47" s="551"/>
    </row>
    <row r="48" spans="1:3" ht="12" thickBot="1">
      <c r="A48" s="586" t="s">
        <v>681</v>
      </c>
      <c r="B48" s="587"/>
      <c r="C48" s="588"/>
    </row>
    <row r="49" spans="1:3" ht="12" thickTop="1">
      <c r="A49" s="237"/>
      <c r="B49" s="589" t="s">
        <v>418</v>
      </c>
      <c r="C49" s="590" t="s">
        <v>418</v>
      </c>
    </row>
    <row r="50" spans="1:3" ht="11.25" customHeight="1">
      <c r="A50" s="236"/>
      <c r="B50" s="550" t="s">
        <v>419</v>
      </c>
      <c r="C50" s="551" t="s">
        <v>419</v>
      </c>
    </row>
    <row r="51" spans="1:3">
      <c r="A51" s="236"/>
      <c r="B51" s="550" t="s">
        <v>420</v>
      </c>
      <c r="C51" s="551" t="s">
        <v>420</v>
      </c>
    </row>
    <row r="52" spans="1:3" ht="11.25" customHeight="1">
      <c r="A52" s="236"/>
      <c r="B52" s="550" t="s">
        <v>796</v>
      </c>
      <c r="C52" s="551" t="s">
        <v>421</v>
      </c>
    </row>
    <row r="53" spans="1:3" ht="33.6" customHeight="1">
      <c r="A53" s="236"/>
      <c r="B53" s="550" t="s">
        <v>422</v>
      </c>
      <c r="C53" s="551" t="s">
        <v>422</v>
      </c>
    </row>
    <row r="54" spans="1:3" ht="11.25" customHeight="1">
      <c r="A54" s="236"/>
      <c r="B54" s="550" t="s">
        <v>789</v>
      </c>
      <c r="C54" s="551" t="s">
        <v>423</v>
      </c>
    </row>
    <row r="55" spans="1:3" ht="11.25" customHeight="1" thickBot="1">
      <c r="A55" s="586" t="s">
        <v>682</v>
      </c>
      <c r="B55" s="587"/>
      <c r="C55" s="588"/>
    </row>
    <row r="56" spans="1:3" ht="12" thickTop="1">
      <c r="A56" s="237"/>
      <c r="B56" s="589" t="s">
        <v>418</v>
      </c>
      <c r="C56" s="590" t="s">
        <v>418</v>
      </c>
    </row>
    <row r="57" spans="1:3">
      <c r="A57" s="236"/>
      <c r="B57" s="550" t="s">
        <v>424</v>
      </c>
      <c r="C57" s="551" t="s">
        <v>424</v>
      </c>
    </row>
    <row r="58" spans="1:3">
      <c r="A58" s="236"/>
      <c r="B58" s="550" t="s">
        <v>693</v>
      </c>
      <c r="C58" s="551" t="s">
        <v>425</v>
      </c>
    </row>
    <row r="59" spans="1:3">
      <c r="A59" s="236"/>
      <c r="B59" s="550" t="s">
        <v>426</v>
      </c>
      <c r="C59" s="551" t="s">
        <v>426</v>
      </c>
    </row>
    <row r="60" spans="1:3">
      <c r="A60" s="236"/>
      <c r="B60" s="550" t="s">
        <v>427</v>
      </c>
      <c r="C60" s="551" t="s">
        <v>427</v>
      </c>
    </row>
    <row r="61" spans="1:3">
      <c r="A61" s="236"/>
      <c r="B61" s="550" t="s">
        <v>428</v>
      </c>
      <c r="C61" s="551" t="s">
        <v>428</v>
      </c>
    </row>
    <row r="62" spans="1:3">
      <c r="A62" s="236"/>
      <c r="B62" s="550" t="s">
        <v>694</v>
      </c>
      <c r="C62" s="551" t="s">
        <v>429</v>
      </c>
    </row>
    <row r="63" spans="1:3">
      <c r="A63" s="236"/>
      <c r="B63" s="550" t="s">
        <v>430</v>
      </c>
      <c r="C63" s="551" t="s">
        <v>430</v>
      </c>
    </row>
    <row r="64" spans="1:3" ht="12" thickBot="1">
      <c r="A64" s="238"/>
      <c r="B64" s="576" t="s">
        <v>431</v>
      </c>
      <c r="C64" s="577" t="s">
        <v>431</v>
      </c>
    </row>
    <row r="65" spans="1:3" ht="11.25" customHeight="1" thickTop="1">
      <c r="A65" s="552" t="s">
        <v>683</v>
      </c>
      <c r="B65" s="553"/>
      <c r="C65" s="554"/>
    </row>
    <row r="66" spans="1:3" ht="12" thickBot="1">
      <c r="A66" s="238"/>
      <c r="B66" s="576" t="s">
        <v>432</v>
      </c>
      <c r="C66" s="577" t="s">
        <v>432</v>
      </c>
    </row>
    <row r="67" spans="1:3" ht="11.25" customHeight="1" thickTop="1" thickBot="1">
      <c r="A67" s="586" t="s">
        <v>684</v>
      </c>
      <c r="B67" s="587"/>
      <c r="C67" s="588"/>
    </row>
    <row r="68" spans="1:3" ht="12" thickTop="1">
      <c r="A68" s="237"/>
      <c r="B68" s="589" t="s">
        <v>433</v>
      </c>
      <c r="C68" s="590" t="s">
        <v>433</v>
      </c>
    </row>
    <row r="69" spans="1:3">
      <c r="A69" s="236"/>
      <c r="B69" s="550" t="s">
        <v>434</v>
      </c>
      <c r="C69" s="551" t="s">
        <v>434</v>
      </c>
    </row>
    <row r="70" spans="1:3">
      <c r="A70" s="236"/>
      <c r="B70" s="550" t="s">
        <v>435</v>
      </c>
      <c r="C70" s="551" t="s">
        <v>435</v>
      </c>
    </row>
    <row r="71" spans="1:3" ht="38.25" customHeight="1">
      <c r="A71" s="236"/>
      <c r="B71" s="574" t="s">
        <v>696</v>
      </c>
      <c r="C71" s="575" t="s">
        <v>436</v>
      </c>
    </row>
    <row r="72" spans="1:3" ht="33.75" customHeight="1">
      <c r="A72" s="236"/>
      <c r="B72" s="574" t="s">
        <v>698</v>
      </c>
      <c r="C72" s="575" t="s">
        <v>437</v>
      </c>
    </row>
    <row r="73" spans="1:3" ht="15.75" customHeight="1">
      <c r="A73" s="236"/>
      <c r="B73" s="574" t="s">
        <v>695</v>
      </c>
      <c r="C73" s="575" t="s">
        <v>438</v>
      </c>
    </row>
    <row r="74" spans="1:3">
      <c r="A74" s="236"/>
      <c r="B74" s="550" t="s">
        <v>439</v>
      </c>
      <c r="C74" s="551" t="s">
        <v>439</v>
      </c>
    </row>
    <row r="75" spans="1:3" ht="12" thickBot="1">
      <c r="A75" s="238"/>
      <c r="B75" s="576" t="s">
        <v>440</v>
      </c>
      <c r="C75" s="577" t="s">
        <v>440</v>
      </c>
    </row>
    <row r="76" spans="1:3" ht="12" thickTop="1">
      <c r="A76" s="552" t="s">
        <v>772</v>
      </c>
      <c r="B76" s="553"/>
      <c r="C76" s="554"/>
    </row>
    <row r="77" spans="1:3">
      <c r="A77" s="236"/>
      <c r="B77" s="550" t="s">
        <v>432</v>
      </c>
      <c r="C77" s="551"/>
    </row>
    <row r="78" spans="1:3">
      <c r="A78" s="236"/>
      <c r="B78" s="550" t="s">
        <v>770</v>
      </c>
      <c r="C78" s="551"/>
    </row>
    <row r="79" spans="1:3">
      <c r="A79" s="236"/>
      <c r="B79" s="550" t="s">
        <v>771</v>
      </c>
      <c r="C79" s="551"/>
    </row>
    <row r="80" spans="1:3">
      <c r="A80" s="552" t="s">
        <v>773</v>
      </c>
      <c r="B80" s="553"/>
      <c r="C80" s="554"/>
    </row>
    <row r="81" spans="1:3">
      <c r="A81" s="236"/>
      <c r="B81" s="550" t="s">
        <v>432</v>
      </c>
      <c r="C81" s="551"/>
    </row>
    <row r="82" spans="1:3">
      <c r="A82" s="236"/>
      <c r="B82" s="550" t="s">
        <v>774</v>
      </c>
      <c r="C82" s="551"/>
    </row>
    <row r="83" spans="1:3" ht="76.5" customHeight="1">
      <c r="A83" s="236"/>
      <c r="B83" s="550" t="s">
        <v>788</v>
      </c>
      <c r="C83" s="551"/>
    </row>
    <row r="84" spans="1:3" ht="53.25" customHeight="1">
      <c r="A84" s="236"/>
      <c r="B84" s="550" t="s">
        <v>787</v>
      </c>
      <c r="C84" s="551"/>
    </row>
    <row r="85" spans="1:3">
      <c r="A85" s="236"/>
      <c r="B85" s="550" t="s">
        <v>775</v>
      </c>
      <c r="C85" s="551"/>
    </row>
    <row r="86" spans="1:3">
      <c r="A86" s="236"/>
      <c r="B86" s="550" t="s">
        <v>776</v>
      </c>
      <c r="C86" s="551"/>
    </row>
    <row r="87" spans="1:3">
      <c r="A87" s="236"/>
      <c r="B87" s="550" t="s">
        <v>777</v>
      </c>
      <c r="C87" s="551"/>
    </row>
    <row r="88" spans="1:3">
      <c r="A88" s="552" t="s">
        <v>778</v>
      </c>
      <c r="B88" s="553"/>
      <c r="C88" s="554"/>
    </row>
    <row r="89" spans="1:3">
      <c r="A89" s="236"/>
      <c r="B89" s="550" t="s">
        <v>432</v>
      </c>
      <c r="C89" s="551"/>
    </row>
    <row r="90" spans="1:3">
      <c r="A90" s="236"/>
      <c r="B90" s="550" t="s">
        <v>780</v>
      </c>
      <c r="C90" s="551"/>
    </row>
    <row r="91" spans="1:3" ht="12" customHeight="1">
      <c r="A91" s="236"/>
      <c r="B91" s="550" t="s">
        <v>781</v>
      </c>
      <c r="C91" s="551"/>
    </row>
    <row r="92" spans="1:3">
      <c r="A92" s="236"/>
      <c r="B92" s="550" t="s">
        <v>782</v>
      </c>
      <c r="C92" s="551"/>
    </row>
    <row r="93" spans="1:3" ht="24.75" customHeight="1">
      <c r="A93" s="236"/>
      <c r="B93" s="546" t="s">
        <v>824</v>
      </c>
      <c r="C93" s="547"/>
    </row>
    <row r="94" spans="1:3" ht="24" customHeight="1">
      <c r="A94" s="236"/>
      <c r="B94" s="546" t="s">
        <v>825</v>
      </c>
      <c r="C94" s="547"/>
    </row>
    <row r="95" spans="1:3" ht="13.5" customHeight="1">
      <c r="A95" s="236"/>
      <c r="B95" s="548" t="s">
        <v>783</v>
      </c>
      <c r="C95" s="549"/>
    </row>
    <row r="96" spans="1:3" ht="11.25" customHeight="1" thickBot="1">
      <c r="A96" s="558" t="s">
        <v>820</v>
      </c>
      <c r="B96" s="559"/>
      <c r="C96" s="560"/>
    </row>
    <row r="97" spans="1:3" ht="12.75" thickTop="1" thickBot="1">
      <c r="A97" s="572" t="s">
        <v>533</v>
      </c>
      <c r="B97" s="572"/>
      <c r="C97" s="572"/>
    </row>
    <row r="98" spans="1:3">
      <c r="A98" s="390">
        <v>2</v>
      </c>
      <c r="B98" s="387" t="s">
        <v>800</v>
      </c>
      <c r="C98" s="387" t="s">
        <v>821</v>
      </c>
    </row>
    <row r="99" spans="1:3">
      <c r="A99" s="248">
        <v>3</v>
      </c>
      <c r="B99" s="388" t="s">
        <v>801</v>
      </c>
      <c r="C99" s="389" t="s">
        <v>822</v>
      </c>
    </row>
    <row r="100" spans="1:3">
      <c r="A100" s="248">
        <v>4</v>
      </c>
      <c r="B100" s="388" t="s">
        <v>802</v>
      </c>
      <c r="C100" s="389" t="s">
        <v>826</v>
      </c>
    </row>
    <row r="101" spans="1:3" ht="11.25" customHeight="1">
      <c r="A101" s="248">
        <v>5</v>
      </c>
      <c r="B101" s="388" t="s">
        <v>803</v>
      </c>
      <c r="C101" s="389" t="s">
        <v>823</v>
      </c>
    </row>
    <row r="102" spans="1:3" ht="12" customHeight="1">
      <c r="A102" s="248">
        <v>6</v>
      </c>
      <c r="B102" s="388" t="s">
        <v>818</v>
      </c>
      <c r="C102" s="389" t="s">
        <v>804</v>
      </c>
    </row>
    <row r="103" spans="1:3" ht="12" customHeight="1">
      <c r="A103" s="248">
        <v>7</v>
      </c>
      <c r="B103" s="388" t="s">
        <v>805</v>
      </c>
      <c r="C103" s="389" t="s">
        <v>819</v>
      </c>
    </row>
    <row r="104" spans="1:3">
      <c r="A104" s="248">
        <v>8</v>
      </c>
      <c r="B104" s="388" t="s">
        <v>810</v>
      </c>
      <c r="C104" s="389" t="s">
        <v>830</v>
      </c>
    </row>
    <row r="105" spans="1:3" ht="11.25" customHeight="1">
      <c r="A105" s="552" t="s">
        <v>784</v>
      </c>
      <c r="B105" s="553"/>
      <c r="C105" s="554"/>
    </row>
    <row r="106" spans="1:3" ht="27.6" customHeight="1">
      <c r="A106" s="236"/>
      <c r="B106" s="591" t="s">
        <v>432</v>
      </c>
      <c r="C106" s="592"/>
    </row>
    <row r="107" spans="1:3" ht="12" thickBot="1">
      <c r="A107" s="578" t="s">
        <v>686</v>
      </c>
      <c r="B107" s="579"/>
      <c r="C107" s="580"/>
    </row>
    <row r="108" spans="1:3" ht="24" customHeight="1" thickTop="1" thickBot="1">
      <c r="A108" s="581" t="s">
        <v>365</v>
      </c>
      <c r="B108" s="582"/>
      <c r="C108" s="583"/>
    </row>
    <row r="109" spans="1:3">
      <c r="A109" s="240" t="s">
        <v>441</v>
      </c>
      <c r="B109" s="584" t="s">
        <v>442</v>
      </c>
      <c r="C109" s="585"/>
    </row>
    <row r="110" spans="1:3">
      <c r="A110" s="242" t="s">
        <v>443</v>
      </c>
      <c r="B110" s="561" t="s">
        <v>444</v>
      </c>
      <c r="C110" s="562"/>
    </row>
    <row r="111" spans="1:3">
      <c r="A111" s="240" t="s">
        <v>445</v>
      </c>
      <c r="B111" s="563" t="s">
        <v>446</v>
      </c>
      <c r="C111" s="563"/>
    </row>
    <row r="112" spans="1:3">
      <c r="A112" s="242" t="s">
        <v>447</v>
      </c>
      <c r="B112" s="561" t="s">
        <v>448</v>
      </c>
      <c r="C112" s="562"/>
    </row>
    <row r="113" spans="1:3" ht="12" thickBot="1">
      <c r="A113" s="263" t="s">
        <v>449</v>
      </c>
      <c r="B113" s="564" t="s">
        <v>450</v>
      </c>
      <c r="C113" s="564"/>
    </row>
    <row r="114" spans="1:3" ht="12" thickBot="1">
      <c r="A114" s="565" t="s">
        <v>686</v>
      </c>
      <c r="B114" s="566"/>
      <c r="C114" s="567"/>
    </row>
    <row r="115" spans="1:3" ht="12.75" thickTop="1" thickBot="1">
      <c r="A115" s="568" t="s">
        <v>451</v>
      </c>
      <c r="B115" s="568"/>
      <c r="C115" s="568"/>
    </row>
    <row r="116" spans="1:3">
      <c r="A116" s="240">
        <v>1</v>
      </c>
      <c r="B116" s="243" t="s">
        <v>90</v>
      </c>
      <c r="C116" s="244" t="s">
        <v>452</v>
      </c>
    </row>
    <row r="117" spans="1:3">
      <c r="A117" s="240">
        <v>2</v>
      </c>
      <c r="B117" s="243" t="s">
        <v>91</v>
      </c>
      <c r="C117" s="244" t="s">
        <v>91</v>
      </c>
    </row>
    <row r="118" spans="1:3">
      <c r="A118" s="240">
        <v>3</v>
      </c>
      <c r="B118" s="243" t="s">
        <v>92</v>
      </c>
      <c r="C118" s="245" t="s">
        <v>453</v>
      </c>
    </row>
    <row r="119" spans="1:3" ht="33.75">
      <c r="A119" s="240">
        <v>4</v>
      </c>
      <c r="B119" s="243" t="s">
        <v>93</v>
      </c>
      <c r="C119" s="245" t="s">
        <v>662</v>
      </c>
    </row>
    <row r="120" spans="1:3">
      <c r="A120" s="240">
        <v>5</v>
      </c>
      <c r="B120" s="243" t="s">
        <v>94</v>
      </c>
      <c r="C120" s="245" t="s">
        <v>454</v>
      </c>
    </row>
    <row r="121" spans="1:3">
      <c r="A121" s="240">
        <v>5.0999999999999996</v>
      </c>
      <c r="B121" s="243" t="s">
        <v>455</v>
      </c>
      <c r="C121" s="244" t="s">
        <v>456</v>
      </c>
    </row>
    <row r="122" spans="1:3">
      <c r="A122" s="240">
        <v>5.2</v>
      </c>
      <c r="B122" s="243" t="s">
        <v>457</v>
      </c>
      <c r="C122" s="244" t="s">
        <v>458</v>
      </c>
    </row>
    <row r="123" spans="1:3">
      <c r="A123" s="240">
        <v>6</v>
      </c>
      <c r="B123" s="243" t="s">
        <v>95</v>
      </c>
      <c r="C123" s="245" t="s">
        <v>459</v>
      </c>
    </row>
    <row r="124" spans="1:3">
      <c r="A124" s="240">
        <v>7</v>
      </c>
      <c r="B124" s="243" t="s">
        <v>96</v>
      </c>
      <c r="C124" s="245" t="s">
        <v>460</v>
      </c>
    </row>
    <row r="125" spans="1:3" ht="22.5">
      <c r="A125" s="240">
        <v>8</v>
      </c>
      <c r="B125" s="243" t="s">
        <v>97</v>
      </c>
      <c r="C125" s="245" t="s">
        <v>461</v>
      </c>
    </row>
    <row r="126" spans="1:3">
      <c r="A126" s="240">
        <v>9</v>
      </c>
      <c r="B126" s="243" t="s">
        <v>98</v>
      </c>
      <c r="C126" s="245" t="s">
        <v>462</v>
      </c>
    </row>
    <row r="127" spans="1:3" ht="22.5">
      <c r="A127" s="240">
        <v>10</v>
      </c>
      <c r="B127" s="243" t="s">
        <v>463</v>
      </c>
      <c r="C127" s="245" t="s">
        <v>464</v>
      </c>
    </row>
    <row r="128" spans="1:3" ht="22.5">
      <c r="A128" s="240">
        <v>11</v>
      </c>
      <c r="B128" s="243" t="s">
        <v>99</v>
      </c>
      <c r="C128" s="245" t="s">
        <v>465</v>
      </c>
    </row>
    <row r="129" spans="1:3">
      <c r="A129" s="240">
        <v>12</v>
      </c>
      <c r="B129" s="243" t="s">
        <v>100</v>
      </c>
      <c r="C129" s="245" t="s">
        <v>466</v>
      </c>
    </row>
    <row r="130" spans="1:3">
      <c r="A130" s="240">
        <v>13</v>
      </c>
      <c r="B130" s="243" t="s">
        <v>467</v>
      </c>
      <c r="C130" s="245" t="s">
        <v>468</v>
      </c>
    </row>
    <row r="131" spans="1:3">
      <c r="A131" s="240">
        <v>14</v>
      </c>
      <c r="B131" s="243" t="s">
        <v>101</v>
      </c>
      <c r="C131" s="245" t="s">
        <v>469</v>
      </c>
    </row>
    <row r="132" spans="1:3">
      <c r="A132" s="240">
        <v>15</v>
      </c>
      <c r="B132" s="243" t="s">
        <v>102</v>
      </c>
      <c r="C132" s="245" t="s">
        <v>470</v>
      </c>
    </row>
    <row r="133" spans="1:3">
      <c r="A133" s="240">
        <v>16</v>
      </c>
      <c r="B133" s="243" t="s">
        <v>103</v>
      </c>
      <c r="C133" s="245" t="s">
        <v>471</v>
      </c>
    </row>
    <row r="134" spans="1:3">
      <c r="A134" s="240">
        <v>17</v>
      </c>
      <c r="B134" s="243" t="s">
        <v>104</v>
      </c>
      <c r="C134" s="245" t="s">
        <v>472</v>
      </c>
    </row>
    <row r="135" spans="1:3">
      <c r="A135" s="240">
        <v>18</v>
      </c>
      <c r="B135" s="243" t="s">
        <v>105</v>
      </c>
      <c r="C135" s="245" t="s">
        <v>663</v>
      </c>
    </row>
    <row r="136" spans="1:3" ht="22.5">
      <c r="A136" s="240">
        <v>19</v>
      </c>
      <c r="B136" s="243" t="s">
        <v>664</v>
      </c>
      <c r="C136" s="245" t="s">
        <v>665</v>
      </c>
    </row>
    <row r="137" spans="1:3" ht="22.5">
      <c r="A137" s="240">
        <v>20</v>
      </c>
      <c r="B137" s="243" t="s">
        <v>106</v>
      </c>
      <c r="C137" s="245" t="s">
        <v>666</v>
      </c>
    </row>
    <row r="138" spans="1:3">
      <c r="A138" s="240">
        <v>21</v>
      </c>
      <c r="B138" s="243" t="s">
        <v>107</v>
      </c>
      <c r="C138" s="245" t="s">
        <v>473</v>
      </c>
    </row>
    <row r="139" spans="1:3">
      <c r="A139" s="240">
        <v>22</v>
      </c>
      <c r="B139" s="243" t="s">
        <v>108</v>
      </c>
      <c r="C139" s="245" t="s">
        <v>667</v>
      </c>
    </row>
    <row r="140" spans="1:3">
      <c r="A140" s="240">
        <v>23</v>
      </c>
      <c r="B140" s="243" t="s">
        <v>109</v>
      </c>
      <c r="C140" s="245" t="s">
        <v>474</v>
      </c>
    </row>
    <row r="141" spans="1:3">
      <c r="A141" s="240">
        <v>24</v>
      </c>
      <c r="B141" s="243" t="s">
        <v>110</v>
      </c>
      <c r="C141" s="245" t="s">
        <v>475</v>
      </c>
    </row>
    <row r="142" spans="1:3" ht="22.5">
      <c r="A142" s="240">
        <v>25</v>
      </c>
      <c r="B142" s="243" t="s">
        <v>111</v>
      </c>
      <c r="C142" s="245" t="s">
        <v>476</v>
      </c>
    </row>
    <row r="143" spans="1:3" ht="33.75">
      <c r="A143" s="240">
        <v>26</v>
      </c>
      <c r="B143" s="243" t="s">
        <v>112</v>
      </c>
      <c r="C143" s="245" t="s">
        <v>477</v>
      </c>
    </row>
    <row r="144" spans="1:3">
      <c r="A144" s="240">
        <v>27</v>
      </c>
      <c r="B144" s="243" t="s">
        <v>478</v>
      </c>
      <c r="C144" s="245" t="s">
        <v>479</v>
      </c>
    </row>
    <row r="145" spans="1:3" ht="22.5">
      <c r="A145" s="240">
        <v>28</v>
      </c>
      <c r="B145" s="243" t="s">
        <v>119</v>
      </c>
      <c r="C145" s="245" t="s">
        <v>480</v>
      </c>
    </row>
    <row r="146" spans="1:3">
      <c r="A146" s="240">
        <v>29</v>
      </c>
      <c r="B146" s="243" t="s">
        <v>113</v>
      </c>
      <c r="C146" s="264" t="s">
        <v>481</v>
      </c>
    </row>
    <row r="147" spans="1:3">
      <c r="A147" s="240">
        <v>30</v>
      </c>
      <c r="B147" s="243" t="s">
        <v>114</v>
      </c>
      <c r="C147" s="264" t="s">
        <v>482</v>
      </c>
    </row>
    <row r="148" spans="1:3" ht="32.25" customHeight="1">
      <c r="A148" s="240">
        <v>31</v>
      </c>
      <c r="B148" s="243" t="s">
        <v>483</v>
      </c>
      <c r="C148" s="264" t="s">
        <v>484</v>
      </c>
    </row>
    <row r="149" spans="1:3">
      <c r="A149" s="240">
        <v>31.1</v>
      </c>
      <c r="B149" s="243" t="s">
        <v>485</v>
      </c>
      <c r="C149" s="246" t="s">
        <v>486</v>
      </c>
    </row>
    <row r="150" spans="1:3" ht="33.75">
      <c r="A150" s="240" t="s">
        <v>487</v>
      </c>
      <c r="B150" s="243" t="s">
        <v>699</v>
      </c>
      <c r="C150" s="273" t="s">
        <v>709</v>
      </c>
    </row>
    <row r="151" spans="1:3">
      <c r="A151" s="240">
        <v>31.2</v>
      </c>
      <c r="B151" s="243" t="s">
        <v>488</v>
      </c>
      <c r="C151" s="273" t="s">
        <v>489</v>
      </c>
    </row>
    <row r="152" spans="1:3">
      <c r="A152" s="240" t="s">
        <v>490</v>
      </c>
      <c r="B152" s="243" t="s">
        <v>699</v>
      </c>
      <c r="C152" s="273" t="s">
        <v>700</v>
      </c>
    </row>
    <row r="153" spans="1:3" ht="33.75">
      <c r="A153" s="240">
        <v>32</v>
      </c>
      <c r="B153" s="269" t="s">
        <v>491</v>
      </c>
      <c r="C153" s="273" t="s">
        <v>701</v>
      </c>
    </row>
    <row r="154" spans="1:3">
      <c r="A154" s="240">
        <v>33</v>
      </c>
      <c r="B154" s="243" t="s">
        <v>115</v>
      </c>
      <c r="C154" s="273" t="s">
        <v>492</v>
      </c>
    </row>
    <row r="155" spans="1:3">
      <c r="A155" s="240">
        <v>34</v>
      </c>
      <c r="B155" s="271" t="s">
        <v>116</v>
      </c>
      <c r="C155" s="273" t="s">
        <v>493</v>
      </c>
    </row>
    <row r="156" spans="1:3">
      <c r="A156" s="240">
        <v>35</v>
      </c>
      <c r="B156" s="271" t="s">
        <v>117</v>
      </c>
      <c r="C156" s="273" t="s">
        <v>494</v>
      </c>
    </row>
    <row r="157" spans="1:3">
      <c r="A157" s="256" t="s">
        <v>710</v>
      </c>
      <c r="B157" s="271" t="s">
        <v>124</v>
      </c>
      <c r="C157" s="273" t="s">
        <v>738</v>
      </c>
    </row>
    <row r="158" spans="1:3">
      <c r="A158" s="256">
        <v>36.1</v>
      </c>
      <c r="B158" s="271" t="s">
        <v>495</v>
      </c>
      <c r="C158" s="273" t="s">
        <v>496</v>
      </c>
    </row>
    <row r="159" spans="1:3" ht="22.5">
      <c r="A159" s="256" t="s">
        <v>711</v>
      </c>
      <c r="B159" s="271" t="s">
        <v>699</v>
      </c>
      <c r="C159" s="246" t="s">
        <v>702</v>
      </c>
    </row>
    <row r="160" spans="1:3" ht="22.5">
      <c r="A160" s="256">
        <v>36.200000000000003</v>
      </c>
      <c r="B160" s="272" t="s">
        <v>747</v>
      </c>
      <c r="C160" s="246" t="s">
        <v>739</v>
      </c>
    </row>
    <row r="161" spans="1:3" ht="22.5">
      <c r="A161" s="256" t="s">
        <v>712</v>
      </c>
      <c r="B161" s="271" t="s">
        <v>699</v>
      </c>
      <c r="C161" s="246" t="s">
        <v>740</v>
      </c>
    </row>
    <row r="162" spans="1:3" ht="22.5">
      <c r="A162" s="256">
        <v>36.299999999999997</v>
      </c>
      <c r="B162" s="272" t="s">
        <v>748</v>
      </c>
      <c r="C162" s="246" t="s">
        <v>741</v>
      </c>
    </row>
    <row r="163" spans="1:3" ht="22.5">
      <c r="A163" s="256" t="s">
        <v>713</v>
      </c>
      <c r="B163" s="271" t="s">
        <v>699</v>
      </c>
      <c r="C163" s="246" t="s">
        <v>742</v>
      </c>
    </row>
    <row r="164" spans="1:3">
      <c r="A164" s="256" t="s">
        <v>714</v>
      </c>
      <c r="B164" s="271" t="s">
        <v>118</v>
      </c>
      <c r="C164" s="270" t="s">
        <v>743</v>
      </c>
    </row>
    <row r="165" spans="1:3">
      <c r="A165" s="256" t="s">
        <v>715</v>
      </c>
      <c r="B165" s="271" t="s">
        <v>699</v>
      </c>
      <c r="C165" s="270" t="s">
        <v>744</v>
      </c>
    </row>
    <row r="166" spans="1:3">
      <c r="A166" s="254">
        <v>37</v>
      </c>
      <c r="B166" s="271" t="s">
        <v>499</v>
      </c>
      <c r="C166" s="246" t="s">
        <v>500</v>
      </c>
    </row>
    <row r="167" spans="1:3">
      <c r="A167" s="254">
        <v>37.1</v>
      </c>
      <c r="B167" s="271" t="s">
        <v>501</v>
      </c>
      <c r="C167" s="246" t="s">
        <v>502</v>
      </c>
    </row>
    <row r="168" spans="1:3">
      <c r="A168" s="255" t="s">
        <v>497</v>
      </c>
      <c r="B168" s="271" t="s">
        <v>699</v>
      </c>
      <c r="C168" s="246" t="s">
        <v>703</v>
      </c>
    </row>
    <row r="169" spans="1:3">
      <c r="A169" s="254">
        <v>37.200000000000003</v>
      </c>
      <c r="B169" s="271" t="s">
        <v>504</v>
      </c>
      <c r="C169" s="246" t="s">
        <v>505</v>
      </c>
    </row>
    <row r="170" spans="1:3" ht="22.5">
      <c r="A170" s="255" t="s">
        <v>498</v>
      </c>
      <c r="B170" s="243" t="s">
        <v>699</v>
      </c>
      <c r="C170" s="246" t="s">
        <v>704</v>
      </c>
    </row>
    <row r="171" spans="1:3">
      <c r="A171" s="254">
        <v>38</v>
      </c>
      <c r="B171" s="243" t="s">
        <v>120</v>
      </c>
      <c r="C171" s="246" t="s">
        <v>507</v>
      </c>
    </row>
    <row r="172" spans="1:3">
      <c r="A172" s="256">
        <v>38.1</v>
      </c>
      <c r="B172" s="243" t="s">
        <v>121</v>
      </c>
      <c r="C172" s="264" t="s">
        <v>121</v>
      </c>
    </row>
    <row r="173" spans="1:3">
      <c r="A173" s="256" t="s">
        <v>503</v>
      </c>
      <c r="B173" s="247" t="s">
        <v>508</v>
      </c>
      <c r="C173" s="563" t="s">
        <v>509</v>
      </c>
    </row>
    <row r="174" spans="1:3">
      <c r="A174" s="256" t="s">
        <v>716</v>
      </c>
      <c r="B174" s="247" t="s">
        <v>510</v>
      </c>
      <c r="C174" s="563"/>
    </row>
    <row r="175" spans="1:3">
      <c r="A175" s="256" t="s">
        <v>717</v>
      </c>
      <c r="B175" s="247" t="s">
        <v>511</v>
      </c>
      <c r="C175" s="563"/>
    </row>
    <row r="176" spans="1:3">
      <c r="A176" s="256" t="s">
        <v>718</v>
      </c>
      <c r="B176" s="247" t="s">
        <v>512</v>
      </c>
      <c r="C176" s="563"/>
    </row>
    <row r="177" spans="1:3">
      <c r="A177" s="256" t="s">
        <v>719</v>
      </c>
      <c r="B177" s="247" t="s">
        <v>513</v>
      </c>
      <c r="C177" s="563"/>
    </row>
    <row r="178" spans="1:3">
      <c r="A178" s="256" t="s">
        <v>720</v>
      </c>
      <c r="B178" s="247" t="s">
        <v>514</v>
      </c>
      <c r="C178" s="563"/>
    </row>
    <row r="179" spans="1:3">
      <c r="A179" s="256">
        <v>38.200000000000003</v>
      </c>
      <c r="B179" s="243" t="s">
        <v>122</v>
      </c>
      <c r="C179" s="264" t="s">
        <v>122</v>
      </c>
    </row>
    <row r="180" spans="1:3">
      <c r="A180" s="256" t="s">
        <v>506</v>
      </c>
      <c r="B180" s="247" t="s">
        <v>515</v>
      </c>
      <c r="C180" s="563" t="s">
        <v>516</v>
      </c>
    </row>
    <row r="181" spans="1:3">
      <c r="A181" s="256" t="s">
        <v>721</v>
      </c>
      <c r="B181" s="247" t="s">
        <v>517</v>
      </c>
      <c r="C181" s="563"/>
    </row>
    <row r="182" spans="1:3">
      <c r="A182" s="256" t="s">
        <v>722</v>
      </c>
      <c r="B182" s="247" t="s">
        <v>518</v>
      </c>
      <c r="C182" s="563"/>
    </row>
    <row r="183" spans="1:3">
      <c r="A183" s="256" t="s">
        <v>723</v>
      </c>
      <c r="B183" s="247" t="s">
        <v>519</v>
      </c>
      <c r="C183" s="563"/>
    </row>
    <row r="184" spans="1:3">
      <c r="A184" s="256" t="s">
        <v>724</v>
      </c>
      <c r="B184" s="247" t="s">
        <v>520</v>
      </c>
      <c r="C184" s="563"/>
    </row>
    <row r="185" spans="1:3">
      <c r="A185" s="256" t="s">
        <v>725</v>
      </c>
      <c r="B185" s="247" t="s">
        <v>521</v>
      </c>
      <c r="C185" s="563"/>
    </row>
    <row r="186" spans="1:3">
      <c r="A186" s="256" t="s">
        <v>726</v>
      </c>
      <c r="B186" s="247" t="s">
        <v>522</v>
      </c>
      <c r="C186" s="563"/>
    </row>
    <row r="187" spans="1:3">
      <c r="A187" s="256">
        <v>38.299999999999997</v>
      </c>
      <c r="B187" s="243" t="s">
        <v>123</v>
      </c>
      <c r="C187" s="264" t="s">
        <v>523</v>
      </c>
    </row>
    <row r="188" spans="1:3">
      <c r="A188" s="256" t="s">
        <v>727</v>
      </c>
      <c r="B188" s="247" t="s">
        <v>524</v>
      </c>
      <c r="C188" s="563" t="s">
        <v>525</v>
      </c>
    </row>
    <row r="189" spans="1:3">
      <c r="A189" s="256" t="s">
        <v>728</v>
      </c>
      <c r="B189" s="247" t="s">
        <v>526</v>
      </c>
      <c r="C189" s="563"/>
    </row>
    <row r="190" spans="1:3">
      <c r="A190" s="256" t="s">
        <v>729</v>
      </c>
      <c r="B190" s="247" t="s">
        <v>527</v>
      </c>
      <c r="C190" s="563"/>
    </row>
    <row r="191" spans="1:3">
      <c r="A191" s="256" t="s">
        <v>730</v>
      </c>
      <c r="B191" s="247" t="s">
        <v>528</v>
      </c>
      <c r="C191" s="563"/>
    </row>
    <row r="192" spans="1:3">
      <c r="A192" s="256" t="s">
        <v>731</v>
      </c>
      <c r="B192" s="247" t="s">
        <v>529</v>
      </c>
      <c r="C192" s="563"/>
    </row>
    <row r="193" spans="1:3">
      <c r="A193" s="256" t="s">
        <v>732</v>
      </c>
      <c r="B193" s="247" t="s">
        <v>530</v>
      </c>
      <c r="C193" s="563"/>
    </row>
    <row r="194" spans="1:3">
      <c r="A194" s="256">
        <v>38.4</v>
      </c>
      <c r="B194" s="243" t="s">
        <v>499</v>
      </c>
      <c r="C194" s="246" t="s">
        <v>500</v>
      </c>
    </row>
    <row r="195" spans="1:3" s="241" customFormat="1">
      <c r="A195" s="256" t="s">
        <v>733</v>
      </c>
      <c r="B195" s="247" t="s">
        <v>524</v>
      </c>
      <c r="C195" s="563" t="s">
        <v>531</v>
      </c>
    </row>
    <row r="196" spans="1:3">
      <c r="A196" s="256" t="s">
        <v>734</v>
      </c>
      <c r="B196" s="247" t="s">
        <v>526</v>
      </c>
      <c r="C196" s="563"/>
    </row>
    <row r="197" spans="1:3">
      <c r="A197" s="256" t="s">
        <v>735</v>
      </c>
      <c r="B197" s="247" t="s">
        <v>527</v>
      </c>
      <c r="C197" s="563"/>
    </row>
    <row r="198" spans="1:3">
      <c r="A198" s="256" t="s">
        <v>736</v>
      </c>
      <c r="B198" s="247" t="s">
        <v>528</v>
      </c>
      <c r="C198" s="563"/>
    </row>
    <row r="199" spans="1:3" ht="12" thickBot="1">
      <c r="A199" s="257" t="s">
        <v>737</v>
      </c>
      <c r="B199" s="247" t="s">
        <v>532</v>
      </c>
      <c r="C199" s="563"/>
    </row>
    <row r="200" spans="1:3" ht="12" thickBot="1">
      <c r="A200" s="558" t="s">
        <v>687</v>
      </c>
      <c r="B200" s="559"/>
      <c r="C200" s="560"/>
    </row>
    <row r="201" spans="1:3" ht="12.75" thickTop="1" thickBot="1">
      <c r="A201" s="572" t="s">
        <v>533</v>
      </c>
      <c r="B201" s="572"/>
      <c r="C201" s="572"/>
    </row>
    <row r="202" spans="1:3">
      <c r="A202" s="248">
        <v>11.1</v>
      </c>
      <c r="B202" s="249" t="s">
        <v>534</v>
      </c>
      <c r="C202" s="244" t="s">
        <v>535</v>
      </c>
    </row>
    <row r="203" spans="1:3">
      <c r="A203" s="248">
        <v>11.2</v>
      </c>
      <c r="B203" s="249" t="s">
        <v>536</v>
      </c>
      <c r="C203" s="244" t="s">
        <v>537</v>
      </c>
    </row>
    <row r="204" spans="1:3" ht="22.5">
      <c r="A204" s="248">
        <v>11.3</v>
      </c>
      <c r="B204" s="249" t="s">
        <v>538</v>
      </c>
      <c r="C204" s="244" t="s">
        <v>539</v>
      </c>
    </row>
    <row r="205" spans="1:3" ht="22.5">
      <c r="A205" s="248">
        <v>11.4</v>
      </c>
      <c r="B205" s="249" t="s">
        <v>540</v>
      </c>
      <c r="C205" s="244" t="s">
        <v>541</v>
      </c>
    </row>
    <row r="206" spans="1:3" ht="22.5">
      <c r="A206" s="248">
        <v>11.5</v>
      </c>
      <c r="B206" s="249" t="s">
        <v>542</v>
      </c>
      <c r="C206" s="244" t="s">
        <v>543</v>
      </c>
    </row>
    <row r="207" spans="1:3">
      <c r="A207" s="248">
        <v>11.6</v>
      </c>
      <c r="B207" s="249" t="s">
        <v>544</v>
      </c>
      <c r="C207" s="244" t="s">
        <v>545</v>
      </c>
    </row>
    <row r="208" spans="1:3" ht="22.5">
      <c r="A208" s="248">
        <v>11.7</v>
      </c>
      <c r="B208" s="249" t="s">
        <v>705</v>
      </c>
      <c r="C208" s="244" t="s">
        <v>706</v>
      </c>
    </row>
    <row r="209" spans="1:3" ht="22.5">
      <c r="A209" s="248">
        <v>11.8</v>
      </c>
      <c r="B209" s="249" t="s">
        <v>707</v>
      </c>
      <c r="C209" s="244" t="s">
        <v>708</v>
      </c>
    </row>
    <row r="210" spans="1:3">
      <c r="A210" s="248">
        <v>11.9</v>
      </c>
      <c r="B210" s="244" t="s">
        <v>546</v>
      </c>
      <c r="C210" s="244" t="s">
        <v>547</v>
      </c>
    </row>
    <row r="211" spans="1:3">
      <c r="A211" s="248">
        <v>11.1</v>
      </c>
      <c r="B211" s="244" t="s">
        <v>548</v>
      </c>
      <c r="C211" s="244" t="s">
        <v>549</v>
      </c>
    </row>
    <row r="212" spans="1:3">
      <c r="A212" s="248">
        <v>11.11</v>
      </c>
      <c r="B212" s="246" t="s">
        <v>550</v>
      </c>
      <c r="C212" s="244" t="s">
        <v>551</v>
      </c>
    </row>
    <row r="213" spans="1:3">
      <c r="A213" s="248">
        <v>11.12</v>
      </c>
      <c r="B213" s="249" t="s">
        <v>552</v>
      </c>
      <c r="C213" s="244" t="s">
        <v>553</v>
      </c>
    </row>
    <row r="214" spans="1:3">
      <c r="A214" s="248">
        <v>11.13</v>
      </c>
      <c r="B214" s="249" t="s">
        <v>554</v>
      </c>
      <c r="C214" s="264" t="s">
        <v>555</v>
      </c>
    </row>
    <row r="215" spans="1:3" ht="22.5">
      <c r="A215" s="248">
        <v>11.14</v>
      </c>
      <c r="B215" s="249" t="s">
        <v>745</v>
      </c>
      <c r="C215" s="264" t="s">
        <v>746</v>
      </c>
    </row>
    <row r="216" spans="1:3">
      <c r="A216" s="248">
        <v>11.15</v>
      </c>
      <c r="B216" s="249" t="s">
        <v>556</v>
      </c>
      <c r="C216" s="264" t="s">
        <v>557</v>
      </c>
    </row>
    <row r="217" spans="1:3">
      <c r="A217" s="248">
        <v>11.16</v>
      </c>
      <c r="B217" s="249" t="s">
        <v>558</v>
      </c>
      <c r="C217" s="264" t="s">
        <v>559</v>
      </c>
    </row>
    <row r="218" spans="1:3">
      <c r="A218" s="248">
        <v>11.17</v>
      </c>
      <c r="B218" s="249" t="s">
        <v>560</v>
      </c>
      <c r="C218" s="264" t="s">
        <v>561</v>
      </c>
    </row>
    <row r="219" spans="1:3">
      <c r="A219" s="248">
        <v>11.18</v>
      </c>
      <c r="B219" s="249" t="s">
        <v>562</v>
      </c>
      <c r="C219" s="264" t="s">
        <v>563</v>
      </c>
    </row>
    <row r="220" spans="1:3" ht="22.5">
      <c r="A220" s="248">
        <v>11.19</v>
      </c>
      <c r="B220" s="249" t="s">
        <v>564</v>
      </c>
      <c r="C220" s="264" t="s">
        <v>668</v>
      </c>
    </row>
    <row r="221" spans="1:3" ht="22.5">
      <c r="A221" s="248">
        <v>11.2</v>
      </c>
      <c r="B221" s="249" t="s">
        <v>565</v>
      </c>
      <c r="C221" s="264" t="s">
        <v>669</v>
      </c>
    </row>
    <row r="222" spans="1:3" s="241" customFormat="1">
      <c r="A222" s="248">
        <v>11.21</v>
      </c>
      <c r="B222" s="249" t="s">
        <v>566</v>
      </c>
      <c r="C222" s="264" t="s">
        <v>567</v>
      </c>
    </row>
    <row r="223" spans="1:3">
      <c r="A223" s="248">
        <v>11.22</v>
      </c>
      <c r="B223" s="249" t="s">
        <v>568</v>
      </c>
      <c r="C223" s="264" t="s">
        <v>569</v>
      </c>
    </row>
    <row r="224" spans="1:3">
      <c r="A224" s="248">
        <v>11.23</v>
      </c>
      <c r="B224" s="249" t="s">
        <v>570</v>
      </c>
      <c r="C224" s="264" t="s">
        <v>571</v>
      </c>
    </row>
    <row r="225" spans="1:3">
      <c r="A225" s="248">
        <v>11.24</v>
      </c>
      <c r="B225" s="249" t="s">
        <v>572</v>
      </c>
      <c r="C225" s="264" t="s">
        <v>573</v>
      </c>
    </row>
    <row r="226" spans="1:3">
      <c r="A226" s="248">
        <v>11.25</v>
      </c>
      <c r="B226" s="266" t="s">
        <v>574</v>
      </c>
      <c r="C226" s="267" t="s">
        <v>575</v>
      </c>
    </row>
    <row r="227" spans="1:3" ht="12" thickBot="1">
      <c r="A227" s="569" t="s">
        <v>688</v>
      </c>
      <c r="B227" s="570"/>
      <c r="C227" s="571"/>
    </row>
    <row r="228" spans="1:3" ht="12.75" thickTop="1" thickBot="1">
      <c r="A228" s="572" t="s">
        <v>533</v>
      </c>
      <c r="B228" s="572"/>
      <c r="C228" s="572"/>
    </row>
    <row r="229" spans="1:3">
      <c r="A229" s="242" t="s">
        <v>576</v>
      </c>
      <c r="B229" s="250" t="s">
        <v>577</v>
      </c>
      <c r="C229" s="573" t="s">
        <v>578</v>
      </c>
    </row>
    <row r="230" spans="1:3">
      <c r="A230" s="240" t="s">
        <v>579</v>
      </c>
      <c r="B230" s="246" t="s">
        <v>580</v>
      </c>
      <c r="C230" s="563"/>
    </row>
    <row r="231" spans="1:3">
      <c r="A231" s="240" t="s">
        <v>581</v>
      </c>
      <c r="B231" s="246" t="s">
        <v>582</v>
      </c>
      <c r="C231" s="563"/>
    </row>
    <row r="232" spans="1:3">
      <c r="A232" s="240" t="s">
        <v>583</v>
      </c>
      <c r="B232" s="246" t="s">
        <v>584</v>
      </c>
      <c r="C232" s="563"/>
    </row>
    <row r="233" spans="1:3">
      <c r="A233" s="240" t="s">
        <v>585</v>
      </c>
      <c r="B233" s="246" t="s">
        <v>586</v>
      </c>
      <c r="C233" s="563"/>
    </row>
    <row r="234" spans="1:3">
      <c r="A234" s="240" t="s">
        <v>587</v>
      </c>
      <c r="B234" s="246" t="s">
        <v>588</v>
      </c>
      <c r="C234" s="264" t="s">
        <v>589</v>
      </c>
    </row>
    <row r="235" spans="1:3" ht="22.5">
      <c r="A235" s="240" t="s">
        <v>590</v>
      </c>
      <c r="B235" s="246" t="s">
        <v>591</v>
      </c>
      <c r="C235" s="264" t="s">
        <v>592</v>
      </c>
    </row>
    <row r="236" spans="1:3">
      <c r="A236" s="240" t="s">
        <v>593</v>
      </c>
      <c r="B236" s="246" t="s">
        <v>594</v>
      </c>
      <c r="C236" s="264" t="s">
        <v>595</v>
      </c>
    </row>
    <row r="237" spans="1:3">
      <c r="A237" s="240" t="s">
        <v>596</v>
      </c>
      <c r="B237" s="246" t="s">
        <v>597</v>
      </c>
      <c r="C237" s="563" t="s">
        <v>598</v>
      </c>
    </row>
    <row r="238" spans="1:3">
      <c r="A238" s="240" t="s">
        <v>599</v>
      </c>
      <c r="B238" s="246" t="s">
        <v>600</v>
      </c>
      <c r="C238" s="563"/>
    </row>
    <row r="239" spans="1:3">
      <c r="A239" s="240" t="s">
        <v>601</v>
      </c>
      <c r="B239" s="246" t="s">
        <v>602</v>
      </c>
      <c r="C239" s="563"/>
    </row>
    <row r="240" spans="1:3">
      <c r="A240" s="240" t="s">
        <v>603</v>
      </c>
      <c r="B240" s="246" t="s">
        <v>604</v>
      </c>
      <c r="C240" s="563" t="s">
        <v>578</v>
      </c>
    </row>
    <row r="241" spans="1:3">
      <c r="A241" s="240" t="s">
        <v>605</v>
      </c>
      <c r="B241" s="246" t="s">
        <v>606</v>
      </c>
      <c r="C241" s="563"/>
    </row>
    <row r="242" spans="1:3">
      <c r="A242" s="240" t="s">
        <v>607</v>
      </c>
      <c r="B242" s="246" t="s">
        <v>608</v>
      </c>
      <c r="C242" s="563"/>
    </row>
    <row r="243" spans="1:3" s="241" customFormat="1">
      <c r="A243" s="240" t="s">
        <v>609</v>
      </c>
      <c r="B243" s="246" t="s">
        <v>610</v>
      </c>
      <c r="C243" s="563"/>
    </row>
    <row r="244" spans="1:3">
      <c r="A244" s="240" t="s">
        <v>611</v>
      </c>
      <c r="B244" s="246" t="s">
        <v>612</v>
      </c>
      <c r="C244" s="563"/>
    </row>
    <row r="245" spans="1:3">
      <c r="A245" s="240" t="s">
        <v>613</v>
      </c>
      <c r="B245" s="246" t="s">
        <v>614</v>
      </c>
      <c r="C245" s="563"/>
    </row>
    <row r="246" spans="1:3">
      <c r="A246" s="240" t="s">
        <v>615</v>
      </c>
      <c r="B246" s="246" t="s">
        <v>616</v>
      </c>
      <c r="C246" s="563"/>
    </row>
    <row r="247" spans="1:3">
      <c r="A247" s="240" t="s">
        <v>617</v>
      </c>
      <c r="B247" s="246" t="s">
        <v>618</v>
      </c>
      <c r="C247" s="563"/>
    </row>
    <row r="248" spans="1:3" s="241" customFormat="1" ht="12" thickBot="1">
      <c r="A248" s="558" t="s">
        <v>689</v>
      </c>
      <c r="B248" s="559"/>
      <c r="C248" s="560"/>
    </row>
    <row r="249" spans="1:3" ht="12.75" thickTop="1" thickBot="1">
      <c r="A249" s="555" t="s">
        <v>619</v>
      </c>
      <c r="B249" s="555"/>
      <c r="C249" s="555"/>
    </row>
    <row r="250" spans="1:3">
      <c r="A250" s="240">
        <v>13.1</v>
      </c>
      <c r="B250" s="556" t="s">
        <v>620</v>
      </c>
      <c r="C250" s="557"/>
    </row>
    <row r="251" spans="1:3" ht="33.75">
      <c r="A251" s="240" t="s">
        <v>621</v>
      </c>
      <c r="B251" s="249" t="s">
        <v>622</v>
      </c>
      <c r="C251" s="244" t="s">
        <v>623</v>
      </c>
    </row>
    <row r="252" spans="1:3" ht="101.25">
      <c r="A252" s="240" t="s">
        <v>624</v>
      </c>
      <c r="B252" s="249" t="s">
        <v>625</v>
      </c>
      <c r="C252" s="244" t="s">
        <v>626</v>
      </c>
    </row>
    <row r="253" spans="1:3" ht="12" thickBot="1">
      <c r="A253" s="558" t="s">
        <v>690</v>
      </c>
      <c r="B253" s="559"/>
      <c r="C253" s="560"/>
    </row>
    <row r="254" spans="1:3" ht="12.75" thickTop="1" thickBot="1">
      <c r="A254" s="555" t="s">
        <v>619</v>
      </c>
      <c r="B254" s="555"/>
      <c r="C254" s="555"/>
    </row>
    <row r="255" spans="1:3">
      <c r="A255" s="240">
        <v>14.1</v>
      </c>
      <c r="B255" s="556" t="s">
        <v>627</v>
      </c>
      <c r="C255" s="557"/>
    </row>
    <row r="256" spans="1:3" ht="22.5">
      <c r="A256" s="240" t="s">
        <v>628</v>
      </c>
      <c r="B256" s="249" t="s">
        <v>629</v>
      </c>
      <c r="C256" s="244" t="s">
        <v>630</v>
      </c>
    </row>
    <row r="257" spans="1:3" ht="45">
      <c r="A257" s="240" t="s">
        <v>631</v>
      </c>
      <c r="B257" s="249" t="s">
        <v>632</v>
      </c>
      <c r="C257" s="244" t="s">
        <v>633</v>
      </c>
    </row>
    <row r="258" spans="1:3" ht="12" customHeight="1">
      <c r="A258" s="240" t="s">
        <v>634</v>
      </c>
      <c r="B258" s="249" t="s">
        <v>635</v>
      </c>
      <c r="C258" s="244" t="s">
        <v>636</v>
      </c>
    </row>
    <row r="259" spans="1:3" ht="33.75">
      <c r="A259" s="240" t="s">
        <v>637</v>
      </c>
      <c r="B259" s="249" t="s">
        <v>638</v>
      </c>
      <c r="C259" s="244" t="s">
        <v>639</v>
      </c>
    </row>
    <row r="260" spans="1:3" ht="11.25" customHeight="1">
      <c r="A260" s="240" t="s">
        <v>640</v>
      </c>
      <c r="B260" s="249" t="s">
        <v>641</v>
      </c>
      <c r="C260" s="244" t="s">
        <v>642</v>
      </c>
    </row>
    <row r="261" spans="1:3" ht="56.25">
      <c r="A261" s="240" t="s">
        <v>643</v>
      </c>
      <c r="B261" s="249" t="s">
        <v>644</v>
      </c>
      <c r="C261" s="244" t="s">
        <v>645</v>
      </c>
    </row>
    <row r="262" spans="1:3">
      <c r="A262" s="235"/>
      <c r="B262" s="235"/>
      <c r="C262" s="235"/>
    </row>
    <row r="263" spans="1:3">
      <c r="A263" s="235"/>
      <c r="B263" s="235"/>
      <c r="C263" s="235"/>
    </row>
    <row r="264" spans="1:3">
      <c r="A264" s="235"/>
      <c r="B264" s="235"/>
      <c r="C264" s="235"/>
    </row>
    <row r="265" spans="1:3">
      <c r="A265" s="235"/>
      <c r="B265" s="235"/>
      <c r="C265" s="235"/>
    </row>
    <row r="266" spans="1:3">
      <c r="A266" s="235"/>
      <c r="B266" s="235"/>
      <c r="C266" s="235"/>
    </row>
  </sheetData>
  <mergeCells count="125">
    <mergeCell ref="A97:C97"/>
    <mergeCell ref="A1:C1"/>
    <mergeCell ref="B2:C2"/>
    <mergeCell ref="A4:C4"/>
    <mergeCell ref="B5:C5"/>
    <mergeCell ref="B6:C6"/>
    <mergeCell ref="B7:C7"/>
    <mergeCell ref="B3:C3"/>
    <mergeCell ref="B47:C47"/>
    <mergeCell ref="A46:C46"/>
    <mergeCell ref="B14:C14"/>
    <mergeCell ref="B15:C15"/>
    <mergeCell ref="B16:C16"/>
    <mergeCell ref="B17:C17"/>
    <mergeCell ref="B18:C18"/>
    <mergeCell ref="B19:C19"/>
    <mergeCell ref="B8:C8"/>
    <mergeCell ref="B9:C9"/>
    <mergeCell ref="B10:C10"/>
    <mergeCell ref="B11:C11"/>
    <mergeCell ref="B12:C12"/>
    <mergeCell ref="B13:C13"/>
    <mergeCell ref="A26:C26"/>
    <mergeCell ref="B27:C27"/>
    <mergeCell ref="A28:C28"/>
    <mergeCell ref="B29:C29"/>
    <mergeCell ref="B30:C30"/>
    <mergeCell ref="B31:C31"/>
    <mergeCell ref="B20:C20"/>
    <mergeCell ref="B21:C21"/>
    <mergeCell ref="B22:C22"/>
    <mergeCell ref="B23:C23"/>
    <mergeCell ref="B24:C24"/>
    <mergeCell ref="B25:C25"/>
    <mergeCell ref="B38:C38"/>
    <mergeCell ref="B39:C39"/>
    <mergeCell ref="B40:C40"/>
    <mergeCell ref="B41:C41"/>
    <mergeCell ref="A42:C42"/>
    <mergeCell ref="B43:C43"/>
    <mergeCell ref="B32:C32"/>
    <mergeCell ref="B33:C33"/>
    <mergeCell ref="B34:C34"/>
    <mergeCell ref="B35:C35"/>
    <mergeCell ref="B36:C36"/>
    <mergeCell ref="B37:C37"/>
    <mergeCell ref="B52:C52"/>
    <mergeCell ref="B53:C53"/>
    <mergeCell ref="B54:C54"/>
    <mergeCell ref="B44:C44"/>
    <mergeCell ref="B45:C45"/>
    <mergeCell ref="A48:C48"/>
    <mergeCell ref="B49:C49"/>
    <mergeCell ref="B50:C50"/>
    <mergeCell ref="B51:C51"/>
    <mergeCell ref="B61:C61"/>
    <mergeCell ref="B62:C62"/>
    <mergeCell ref="B63:C63"/>
    <mergeCell ref="B64:C64"/>
    <mergeCell ref="A65:C65"/>
    <mergeCell ref="B66:C66"/>
    <mergeCell ref="A55:C55"/>
    <mergeCell ref="B56:C56"/>
    <mergeCell ref="B57:C57"/>
    <mergeCell ref="B58:C58"/>
    <mergeCell ref="B59:C59"/>
    <mergeCell ref="B60:C60"/>
    <mergeCell ref="B73:C73"/>
    <mergeCell ref="B74:C74"/>
    <mergeCell ref="B75:C75"/>
    <mergeCell ref="A107:C107"/>
    <mergeCell ref="A108:C108"/>
    <mergeCell ref="B109:C109"/>
    <mergeCell ref="A67:C67"/>
    <mergeCell ref="B68:C68"/>
    <mergeCell ref="B69:C69"/>
    <mergeCell ref="B70:C70"/>
    <mergeCell ref="B71:C71"/>
    <mergeCell ref="B72:C72"/>
    <mergeCell ref="A76:C76"/>
    <mergeCell ref="B77:C77"/>
    <mergeCell ref="A96:C96"/>
    <mergeCell ref="B106:C106"/>
    <mergeCell ref="B78:C78"/>
    <mergeCell ref="B79:C79"/>
    <mergeCell ref="A80:C80"/>
    <mergeCell ref="B81:C81"/>
    <mergeCell ref="B82:C82"/>
    <mergeCell ref="B85:C85"/>
    <mergeCell ref="B86:C86"/>
    <mergeCell ref="A105:C105"/>
    <mergeCell ref="A249:C249"/>
    <mergeCell ref="B250:C250"/>
    <mergeCell ref="A253:C253"/>
    <mergeCell ref="A254:C254"/>
    <mergeCell ref="B255:C255"/>
    <mergeCell ref="B110:C110"/>
    <mergeCell ref="B111:C111"/>
    <mergeCell ref="B112:C112"/>
    <mergeCell ref="B113:C113"/>
    <mergeCell ref="A114:C114"/>
    <mergeCell ref="A115:C115"/>
    <mergeCell ref="A248:C248"/>
    <mergeCell ref="A227:C227"/>
    <mergeCell ref="A228:C228"/>
    <mergeCell ref="C229:C233"/>
    <mergeCell ref="C237:C239"/>
    <mergeCell ref="C240:C247"/>
    <mergeCell ref="C173:C178"/>
    <mergeCell ref="C180:C186"/>
    <mergeCell ref="C188:C193"/>
    <mergeCell ref="C195:C199"/>
    <mergeCell ref="A200:C200"/>
    <mergeCell ref="A201:C201"/>
    <mergeCell ref="B94:C94"/>
    <mergeCell ref="B95:C95"/>
    <mergeCell ref="B83:C83"/>
    <mergeCell ref="B84:C84"/>
    <mergeCell ref="B87:C87"/>
    <mergeCell ref="A88:C88"/>
    <mergeCell ref="B89:C89"/>
    <mergeCell ref="B93:C93"/>
    <mergeCell ref="B90:C90"/>
    <mergeCell ref="B91:C91"/>
    <mergeCell ref="B92:C92"/>
  </mergeCells>
  <pageMargins left="0.25" right="0.25" top="0.75" bottom="0.75" header="0.3" footer="0.3"/>
  <pageSetup orientation="landscape" horizontalDpi="1200" verticalDpi="12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101" sqref="C101"/>
    </sheetView>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41"/>
  <sheetViews>
    <sheetView zoomScale="80" zoomScaleNormal="80" workbookViewId="0">
      <pane xSplit="1" ySplit="5" topLeftCell="B7" activePane="bottomRight" state="frozen"/>
      <selection activeCell="K21" sqref="K21"/>
      <selection pane="topRight" activeCell="K21" sqref="K21"/>
      <selection pane="bottomLeft" activeCell="K21" sqref="K21"/>
      <selection pane="bottomRight" activeCell="C7" sqref="C7"/>
    </sheetView>
  </sheetViews>
  <sheetFormatPr defaultRowHeight="15.75"/>
  <cols>
    <col min="1" max="1" width="9.5703125" style="20" bestFit="1" customWidth="1"/>
    <col min="2" max="2" width="86" style="17" customWidth="1"/>
    <col min="3" max="3" width="12.7109375" style="17" customWidth="1"/>
    <col min="4" max="7" width="12.7109375" style="2" customWidth="1"/>
    <col min="8" max="13" width="6.7109375" customWidth="1"/>
  </cols>
  <sheetData>
    <row r="1" spans="1:8">
      <c r="A1" s="18" t="s">
        <v>226</v>
      </c>
      <c r="B1" s="494" t="s">
        <v>867</v>
      </c>
    </row>
    <row r="2" spans="1:8">
      <c r="A2" s="18" t="s">
        <v>227</v>
      </c>
      <c r="B2" s="495">
        <v>43281</v>
      </c>
      <c r="C2" s="30"/>
      <c r="D2" s="19"/>
      <c r="E2" s="19"/>
      <c r="F2" s="19"/>
      <c r="G2" s="19"/>
      <c r="H2" s="1"/>
    </row>
    <row r="3" spans="1:8">
      <c r="A3" s="18"/>
      <c r="C3" s="30"/>
      <c r="D3" s="19"/>
      <c r="E3" s="19"/>
      <c r="F3" s="19"/>
      <c r="G3" s="19"/>
      <c r="H3" s="1"/>
    </row>
    <row r="4" spans="1:8" ht="16.5" thickBot="1">
      <c r="A4" s="77" t="s">
        <v>648</v>
      </c>
      <c r="B4" s="217" t="s">
        <v>261</v>
      </c>
      <c r="C4" s="218"/>
      <c r="D4" s="219"/>
      <c r="E4" s="219"/>
      <c r="F4" s="219"/>
      <c r="G4" s="219"/>
      <c r="H4" s="1"/>
    </row>
    <row r="5" spans="1:8" ht="15">
      <c r="A5" s="359" t="s">
        <v>27</v>
      </c>
      <c r="B5" s="360"/>
      <c r="C5" s="496">
        <f>B2</f>
        <v>43281</v>
      </c>
      <c r="D5" s="497">
        <f>EOMONTH(C5,-3)</f>
        <v>43190</v>
      </c>
      <c r="E5" s="497">
        <f t="shared" ref="E5:G5" si="0">EOMONTH(D5,-3)</f>
        <v>43100</v>
      </c>
      <c r="F5" s="497">
        <f t="shared" si="0"/>
        <v>43008</v>
      </c>
      <c r="G5" s="498">
        <f t="shared" si="0"/>
        <v>42916</v>
      </c>
    </row>
    <row r="6" spans="1:8" ht="15">
      <c r="A6" s="130"/>
      <c r="B6" s="33" t="s">
        <v>223</v>
      </c>
      <c r="C6" s="361"/>
      <c r="D6" s="361"/>
      <c r="E6" s="361"/>
      <c r="F6" s="361"/>
      <c r="G6" s="362"/>
    </row>
    <row r="7" spans="1:8" ht="15">
      <c r="A7" s="130"/>
      <c r="B7" s="34" t="s">
        <v>228</v>
      </c>
      <c r="C7" s="361"/>
      <c r="D7" s="361"/>
      <c r="E7" s="361"/>
      <c r="F7" s="361"/>
      <c r="G7" s="362"/>
    </row>
    <row r="8" spans="1:8" ht="15">
      <c r="A8" s="131">
        <v>1</v>
      </c>
      <c r="B8" s="265" t="s">
        <v>24</v>
      </c>
      <c r="C8" s="274">
        <v>41237419.509999998</v>
      </c>
      <c r="D8" s="275">
        <v>34936229.299999997</v>
      </c>
      <c r="E8" s="275">
        <v>33820834.350000001</v>
      </c>
      <c r="F8" s="275">
        <v>32840362.059999984</v>
      </c>
      <c r="G8" s="276">
        <v>31480919.399999999</v>
      </c>
    </row>
    <row r="9" spans="1:8" ht="15">
      <c r="A9" s="131">
        <v>2</v>
      </c>
      <c r="B9" s="265" t="s">
        <v>125</v>
      </c>
      <c r="C9" s="274">
        <v>41237419.509999998</v>
      </c>
      <c r="D9" s="275">
        <v>34936229.299999997</v>
      </c>
      <c r="E9" s="275">
        <v>33820834.350000001</v>
      </c>
      <c r="F9" s="275">
        <v>32840362.059999984</v>
      </c>
      <c r="G9" s="276">
        <v>31480919.399999999</v>
      </c>
    </row>
    <row r="10" spans="1:8" ht="15">
      <c r="A10" s="131">
        <v>3</v>
      </c>
      <c r="B10" s="265" t="s">
        <v>89</v>
      </c>
      <c r="C10" s="274">
        <v>50019083.437560417</v>
      </c>
      <c r="D10" s="275">
        <v>42743570.912944682</v>
      </c>
      <c r="E10" s="275">
        <v>42001341.256271437</v>
      </c>
      <c r="F10" s="275">
        <v>41284796.264301218</v>
      </c>
      <c r="G10" s="276">
        <v>39925334.627502687</v>
      </c>
    </row>
    <row r="11" spans="1:8" ht="15">
      <c r="A11" s="130"/>
      <c r="B11" s="33" t="s">
        <v>224</v>
      </c>
      <c r="C11" s="361"/>
      <c r="D11" s="361"/>
      <c r="E11" s="361"/>
      <c r="F11" s="361"/>
      <c r="G11" s="362"/>
    </row>
    <row r="12" spans="1:8" ht="29.25" customHeight="1">
      <c r="A12" s="131">
        <v>4</v>
      </c>
      <c r="B12" s="265" t="s">
        <v>670</v>
      </c>
      <c r="C12" s="399">
        <v>278816788.25570059</v>
      </c>
      <c r="D12" s="275">
        <v>266201723.41401586</v>
      </c>
      <c r="E12" s="275">
        <v>265267660.78378496</v>
      </c>
      <c r="F12" s="275">
        <v>290666350.60385072</v>
      </c>
      <c r="G12" s="276">
        <v>303248402.59305793</v>
      </c>
    </row>
    <row r="13" spans="1:8" ht="15">
      <c r="A13" s="130"/>
      <c r="B13" s="33" t="s">
        <v>126</v>
      </c>
      <c r="C13" s="361"/>
      <c r="D13" s="361"/>
      <c r="E13" s="361"/>
      <c r="F13" s="361"/>
      <c r="G13" s="362"/>
    </row>
    <row r="14" spans="1:8" s="3" customFormat="1" ht="15">
      <c r="A14" s="131"/>
      <c r="B14" s="34" t="s">
        <v>833</v>
      </c>
      <c r="C14" s="361"/>
      <c r="D14" s="361"/>
      <c r="E14" s="361"/>
      <c r="F14" s="361"/>
      <c r="G14" s="362"/>
    </row>
    <row r="15" spans="1:8" ht="15">
      <c r="A15" s="129">
        <v>5</v>
      </c>
      <c r="B15" s="32" t="s">
        <v>834</v>
      </c>
      <c r="C15" s="477">
        <v>0.14790149390926022</v>
      </c>
      <c r="D15" s="478">
        <v>0.1312396811408493</v>
      </c>
      <c r="E15" s="478">
        <v>0.12749701282873971</v>
      </c>
      <c r="F15" s="478">
        <v>0.11298301984999332</v>
      </c>
      <c r="G15" s="479">
        <v>0.10381231733063932</v>
      </c>
    </row>
    <row r="16" spans="1:8" ht="15" customHeight="1">
      <c r="A16" s="129">
        <v>6</v>
      </c>
      <c r="B16" s="32" t="s">
        <v>835</v>
      </c>
      <c r="C16" s="477">
        <v>0.14790149390926022</v>
      </c>
      <c r="D16" s="478">
        <v>0.1312396811408493</v>
      </c>
      <c r="E16" s="478">
        <v>0.12749701282873971</v>
      </c>
      <c r="F16" s="478">
        <v>0.11298301984999332</v>
      </c>
      <c r="G16" s="479">
        <v>0.10381231733063932</v>
      </c>
    </row>
    <row r="17" spans="1:7" ht="15">
      <c r="A17" s="129">
        <v>7</v>
      </c>
      <c r="B17" s="32" t="s">
        <v>836</v>
      </c>
      <c r="C17" s="477">
        <v>0.17939767454637032</v>
      </c>
      <c r="D17" s="478">
        <v>0.16056834781068205</v>
      </c>
      <c r="E17" s="478">
        <v>0.15833570188001922</v>
      </c>
      <c r="F17" s="478">
        <v>0.14203500397804314</v>
      </c>
      <c r="G17" s="479">
        <v>0.13165884563975827</v>
      </c>
    </row>
    <row r="18" spans="1:7" ht="15">
      <c r="A18" s="130"/>
      <c r="B18" s="33" t="s">
        <v>6</v>
      </c>
      <c r="C18" s="361"/>
      <c r="D18" s="361"/>
      <c r="E18" s="361"/>
      <c r="F18" s="361"/>
      <c r="G18" s="362"/>
    </row>
    <row r="19" spans="1:7" ht="15" customHeight="1">
      <c r="A19" s="132">
        <v>8</v>
      </c>
      <c r="B19" s="35" t="s">
        <v>7</v>
      </c>
      <c r="C19" s="480">
        <v>0.19510520649122132</v>
      </c>
      <c r="D19" s="481">
        <v>0.19394997056809868</v>
      </c>
      <c r="E19" s="481">
        <v>0.19326036176604694</v>
      </c>
      <c r="F19" s="481">
        <v>0.19327196055073156</v>
      </c>
      <c r="G19" s="482">
        <v>0.19297997933787453</v>
      </c>
    </row>
    <row r="20" spans="1:7" ht="15">
      <c r="A20" s="132">
        <v>9</v>
      </c>
      <c r="B20" s="35" t="s">
        <v>8</v>
      </c>
      <c r="C20" s="480">
        <v>7.2484372114360887E-2</v>
      </c>
      <c r="D20" s="481">
        <v>7.0282809828850892E-2</v>
      </c>
      <c r="E20" s="481">
        <v>7.1935514327224739E-2</v>
      </c>
      <c r="F20" s="481">
        <v>7.2044196267038965E-2</v>
      </c>
      <c r="G20" s="482">
        <v>7.1258481233279047E-2</v>
      </c>
    </row>
    <row r="21" spans="1:7" ht="15">
      <c r="A21" s="132">
        <v>10</v>
      </c>
      <c r="B21" s="35" t="s">
        <v>9</v>
      </c>
      <c r="C21" s="480">
        <v>3.821923575240934E-2</v>
      </c>
      <c r="D21" s="481">
        <v>4.0057285311354454E-2</v>
      </c>
      <c r="E21" s="481">
        <v>3.155244057283426E-2</v>
      </c>
      <c r="F21" s="481">
        <v>3.1584712619606291E-2</v>
      </c>
      <c r="G21" s="482">
        <v>3.1841658330233655E-2</v>
      </c>
    </row>
    <row r="22" spans="1:7" ht="15">
      <c r="A22" s="132">
        <v>11</v>
      </c>
      <c r="B22" s="35" t="s">
        <v>262</v>
      </c>
      <c r="C22" s="480">
        <v>0.1226208343768604</v>
      </c>
      <c r="D22" s="481">
        <v>0.12366716073924777</v>
      </c>
      <c r="E22" s="481">
        <v>0.1213248474388222</v>
      </c>
      <c r="F22" s="481">
        <v>0.12122776428369264</v>
      </c>
      <c r="G22" s="482">
        <v>0.1217214981045955</v>
      </c>
    </row>
    <row r="23" spans="1:7" ht="15">
      <c r="A23" s="132">
        <v>12</v>
      </c>
      <c r="B23" s="35" t="s">
        <v>10</v>
      </c>
      <c r="C23" s="480">
        <v>9.5475348098983531E-3</v>
      </c>
      <c r="D23" s="481">
        <v>8.4216094562788533E-3</v>
      </c>
      <c r="E23" s="481">
        <v>7.5286657330818525E-3</v>
      </c>
      <c r="F23" s="481">
        <v>6.2436558403787595E-3</v>
      </c>
      <c r="G23" s="482">
        <v>7.6396592329861803E-4</v>
      </c>
    </row>
    <row r="24" spans="1:7" ht="15">
      <c r="A24" s="132">
        <v>13</v>
      </c>
      <c r="B24" s="35" t="s">
        <v>11</v>
      </c>
      <c r="C24" s="480">
        <v>7.3344845017574989E-2</v>
      </c>
      <c r="D24" s="481">
        <v>6.6633969045214667E-2</v>
      </c>
      <c r="E24" s="481">
        <v>6.2195200882509405E-2</v>
      </c>
      <c r="F24" s="481">
        <v>5.1671233555589065E-2</v>
      </c>
      <c r="G24" s="482">
        <v>6.3003038576269071E-3</v>
      </c>
    </row>
    <row r="25" spans="1:7" ht="15">
      <c r="A25" s="130"/>
      <c r="B25" s="33" t="s">
        <v>12</v>
      </c>
      <c r="C25" s="483"/>
      <c r="D25" s="483"/>
      <c r="E25" s="483"/>
      <c r="F25" s="483"/>
      <c r="G25" s="484"/>
    </row>
    <row r="26" spans="1:7" ht="15">
      <c r="A26" s="132">
        <v>14</v>
      </c>
      <c r="B26" s="35" t="s">
        <v>13</v>
      </c>
      <c r="C26" s="480">
        <v>3.5808515963642741E-2</v>
      </c>
      <c r="D26" s="481">
        <v>3.6252370377193914E-2</v>
      </c>
      <c r="E26" s="481">
        <v>3.7435292705985473E-2</v>
      </c>
      <c r="F26" s="481">
        <v>3.3818930382067444E-2</v>
      </c>
      <c r="G26" s="482">
        <v>3.3370228326366165E-2</v>
      </c>
    </row>
    <row r="27" spans="1:7" ht="15" customHeight="1">
      <c r="A27" s="132">
        <v>15</v>
      </c>
      <c r="B27" s="35" t="s">
        <v>14</v>
      </c>
      <c r="C27" s="480">
        <v>3.7242386271493372E-2</v>
      </c>
      <c r="D27" s="481">
        <v>3.8803559253782607E-2</v>
      </c>
      <c r="E27" s="481">
        <v>3.8561439685140912E-2</v>
      </c>
      <c r="F27" s="481">
        <v>3.7186621159452836E-2</v>
      </c>
      <c r="G27" s="482">
        <v>3.7123914093422569E-2</v>
      </c>
    </row>
    <row r="28" spans="1:7" ht="15">
      <c r="A28" s="132">
        <v>16</v>
      </c>
      <c r="B28" s="35" t="s">
        <v>15</v>
      </c>
      <c r="C28" s="480">
        <v>0.12928572786638637</v>
      </c>
      <c r="D28" s="481">
        <v>0.16208366947178909</v>
      </c>
      <c r="E28" s="481">
        <v>0.21977225869661279</v>
      </c>
      <c r="F28" s="481">
        <v>0.27006417155911538</v>
      </c>
      <c r="G28" s="482">
        <v>0.30737389109926033</v>
      </c>
    </row>
    <row r="29" spans="1:7" ht="15" customHeight="1">
      <c r="A29" s="132">
        <v>17</v>
      </c>
      <c r="B29" s="35" t="s">
        <v>16</v>
      </c>
      <c r="C29" s="480">
        <v>0.19893944057912846</v>
      </c>
      <c r="D29" s="481">
        <v>0.22471531044096704</v>
      </c>
      <c r="E29" s="481">
        <v>0.27028167010320514</v>
      </c>
      <c r="F29" s="481">
        <v>0.30221929197641595</v>
      </c>
      <c r="G29" s="482">
        <v>0.32791767051552828</v>
      </c>
    </row>
    <row r="30" spans="1:7" ht="15">
      <c r="A30" s="132">
        <v>18</v>
      </c>
      <c r="B30" s="35" t="s">
        <v>17</v>
      </c>
      <c r="C30" s="480">
        <v>6.7157271151551179E-2</v>
      </c>
      <c r="D30" s="481">
        <v>1.2736924624926173E-2</v>
      </c>
      <c r="E30" s="481">
        <v>8.9656592018577494E-2</v>
      </c>
      <c r="F30" s="481">
        <v>7.4939712338052564E-2</v>
      </c>
      <c r="G30" s="482">
        <v>0.12066116433270482</v>
      </c>
    </row>
    <row r="31" spans="1:7" ht="15" customHeight="1">
      <c r="A31" s="130"/>
      <c r="B31" s="33" t="s">
        <v>18</v>
      </c>
      <c r="C31" s="483"/>
      <c r="D31" s="483"/>
      <c r="E31" s="483"/>
      <c r="F31" s="483"/>
      <c r="G31" s="484"/>
    </row>
    <row r="32" spans="1:7" ht="15" customHeight="1">
      <c r="A32" s="132">
        <v>19</v>
      </c>
      <c r="B32" s="35" t="s">
        <v>19</v>
      </c>
      <c r="C32" s="480">
        <v>0.16096057588875784</v>
      </c>
      <c r="D32" s="480">
        <v>0.13418743863487154</v>
      </c>
      <c r="E32" s="480">
        <v>0.15536053069834105</v>
      </c>
      <c r="F32" s="480">
        <v>0.15439769613865104</v>
      </c>
      <c r="G32" s="485">
        <v>0.138984720858364</v>
      </c>
    </row>
    <row r="33" spans="1:7" ht="15" customHeight="1">
      <c r="A33" s="132">
        <v>20</v>
      </c>
      <c r="B33" s="35" t="s">
        <v>20</v>
      </c>
      <c r="C33" s="480">
        <v>0.31052000173522087</v>
      </c>
      <c r="D33" s="480">
        <v>0.37505180590807913</v>
      </c>
      <c r="E33" s="480">
        <v>0.42747239786939306</v>
      </c>
      <c r="F33" s="480">
        <v>0.41249815870005752</v>
      </c>
      <c r="G33" s="485">
        <v>0.40806862435211788</v>
      </c>
    </row>
    <row r="34" spans="1:7" ht="15" customHeight="1">
      <c r="A34" s="132">
        <v>21</v>
      </c>
      <c r="B34" s="277" t="s">
        <v>21</v>
      </c>
      <c r="C34" s="480">
        <v>7.2346985096633759E-2</v>
      </c>
      <c r="D34" s="480">
        <v>7.5224893482043892E-2</v>
      </c>
      <c r="E34" s="480">
        <v>8.0900607737410909E-2</v>
      </c>
      <c r="F34" s="480">
        <v>9.7321253630401991E-2</v>
      </c>
      <c r="G34" s="485">
        <v>0.15285193476617193</v>
      </c>
    </row>
    <row r="35" spans="1:7" ht="15" customHeight="1">
      <c r="A35" s="363"/>
      <c r="B35" s="33" t="s">
        <v>832</v>
      </c>
      <c r="C35" s="361"/>
      <c r="D35" s="361"/>
      <c r="E35" s="361"/>
      <c r="F35" s="361"/>
      <c r="G35" s="362"/>
    </row>
    <row r="36" spans="1:7" ht="15" customHeight="1">
      <c r="A36" s="132">
        <v>22</v>
      </c>
      <c r="B36" s="358" t="s">
        <v>816</v>
      </c>
      <c r="C36" s="491">
        <v>46771416.965025008</v>
      </c>
      <c r="D36" s="486">
        <v>38943284.442725003</v>
      </c>
      <c r="E36" s="486">
        <v>38507032.212624997</v>
      </c>
      <c r="F36" s="486"/>
      <c r="G36" s="487"/>
    </row>
    <row r="37" spans="1:7" ht="15">
      <c r="A37" s="132">
        <v>23</v>
      </c>
      <c r="B37" s="35" t="s">
        <v>817</v>
      </c>
      <c r="C37" s="491">
        <v>28812806.214115329</v>
      </c>
      <c r="D37" s="486">
        <v>16516725.680910829</v>
      </c>
      <c r="E37" s="488">
        <v>10737893.598902501</v>
      </c>
      <c r="F37" s="488"/>
      <c r="G37" s="489"/>
    </row>
    <row r="38" spans="1:7" thickBot="1">
      <c r="A38" s="133">
        <v>24</v>
      </c>
      <c r="B38" s="278" t="s">
        <v>815</v>
      </c>
      <c r="C38" s="492">
        <v>1.6232857229335682</v>
      </c>
      <c r="D38" s="490">
        <v>2.3578089988945945</v>
      </c>
      <c r="E38" s="490">
        <v>3.5860880775127746</v>
      </c>
      <c r="F38" s="279"/>
      <c r="G38" s="280"/>
    </row>
    <row r="39" spans="1:7">
      <c r="A39" s="21"/>
    </row>
    <row r="40" spans="1:7" ht="39.75">
      <c r="B40" s="357" t="s">
        <v>837</v>
      </c>
    </row>
    <row r="41" spans="1:7" ht="65.25">
      <c r="B41" s="414" t="s">
        <v>831</v>
      </c>
      <c r="D41" s="384"/>
      <c r="E41" s="384"/>
      <c r="F41" s="384"/>
      <c r="G41" s="384"/>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43"/>
  <sheetViews>
    <sheetView zoomScale="80" zoomScaleNormal="80" workbookViewId="0">
      <pane xSplit="1" ySplit="5" topLeftCell="B41" activePane="bottomRight" state="frozen"/>
      <selection activeCell="K21" sqref="K21"/>
      <selection pane="topRight" activeCell="K21" sqref="K21"/>
      <selection pane="bottomLeft" activeCell="K21" sqref="K21"/>
      <selection pane="bottomRight" activeCell="C7" sqref="C7:H41"/>
    </sheetView>
  </sheetViews>
  <sheetFormatPr defaultRowHeight="15"/>
  <cols>
    <col min="1" max="1" width="9.5703125" style="2" bestFit="1" customWidth="1"/>
    <col min="2" max="2" width="55.140625" style="2" bestFit="1" customWidth="1"/>
    <col min="3" max="3" width="12.42578125" style="2" bestFit="1" customWidth="1"/>
    <col min="4" max="4" width="13.140625" style="2" bestFit="1" customWidth="1"/>
    <col min="5" max="6" width="12.42578125" style="2" bestFit="1" customWidth="1"/>
    <col min="7" max="7" width="13.140625" style="2" customWidth="1"/>
    <col min="8" max="8" width="12.42578125" style="2" bestFit="1" customWidth="1"/>
  </cols>
  <sheetData>
    <row r="1" spans="1:8" ht="15.75">
      <c r="A1" s="18" t="s">
        <v>226</v>
      </c>
      <c r="B1" s="494" t="str">
        <f>'1. key ratios'!B1</f>
        <v>ფინკა ბანკი საქართველო</v>
      </c>
    </row>
    <row r="2" spans="1:8" ht="15.75">
      <c r="A2" s="18" t="s">
        <v>227</v>
      </c>
      <c r="B2" s="495">
        <f>'1. key ratios'!B2</f>
        <v>43281</v>
      </c>
    </row>
    <row r="3" spans="1:8" ht="15.75">
      <c r="A3" s="18"/>
    </row>
    <row r="4" spans="1:8" ht="16.5" thickBot="1">
      <c r="A4" s="36" t="s">
        <v>649</v>
      </c>
      <c r="B4" s="78" t="s">
        <v>282</v>
      </c>
      <c r="C4" s="36"/>
      <c r="D4" s="37"/>
      <c r="E4" s="37"/>
      <c r="F4" s="38"/>
      <c r="G4" s="38"/>
      <c r="H4" s="39" t="s">
        <v>130</v>
      </c>
    </row>
    <row r="5" spans="1:8" ht="15.75">
      <c r="A5" s="40"/>
      <c r="B5" s="41"/>
      <c r="C5" s="501" t="s">
        <v>232</v>
      </c>
      <c r="D5" s="502"/>
      <c r="E5" s="503"/>
      <c r="F5" s="501" t="s">
        <v>233</v>
      </c>
      <c r="G5" s="502"/>
      <c r="H5" s="504"/>
    </row>
    <row r="6" spans="1:8" ht="15.75">
      <c r="A6" s="42" t="s">
        <v>27</v>
      </c>
      <c r="B6" s="43" t="s">
        <v>190</v>
      </c>
      <c r="C6" s="44" t="s">
        <v>28</v>
      </c>
      <c r="D6" s="44" t="s">
        <v>131</v>
      </c>
      <c r="E6" s="44" t="s">
        <v>69</v>
      </c>
      <c r="F6" s="44" t="s">
        <v>28</v>
      </c>
      <c r="G6" s="44" t="s">
        <v>131</v>
      </c>
      <c r="H6" s="45" t="s">
        <v>69</v>
      </c>
    </row>
    <row r="7" spans="1:8" ht="15.75">
      <c r="A7" s="42">
        <v>1</v>
      </c>
      <c r="B7" s="46" t="s">
        <v>191</v>
      </c>
      <c r="C7" s="281">
        <v>6385787.9699999997</v>
      </c>
      <c r="D7" s="281">
        <v>5719725.4699999997</v>
      </c>
      <c r="E7" s="282">
        <v>12105513.439999999</v>
      </c>
      <c r="F7" s="283">
        <v>6527068.6100000003</v>
      </c>
      <c r="G7" s="284">
        <v>7266364.9000000004</v>
      </c>
      <c r="H7" s="285">
        <v>13793433.510000002</v>
      </c>
    </row>
    <row r="8" spans="1:8" ht="15.75">
      <c r="A8" s="42">
        <v>2</v>
      </c>
      <c r="B8" s="46" t="s">
        <v>192</v>
      </c>
      <c r="C8" s="281">
        <v>8469681.3100000005</v>
      </c>
      <c r="D8" s="281">
        <v>15937889.24</v>
      </c>
      <c r="E8" s="282">
        <v>24407570.550000001</v>
      </c>
      <c r="F8" s="283">
        <v>5117559.82</v>
      </c>
      <c r="G8" s="284">
        <v>18352396.84</v>
      </c>
      <c r="H8" s="285">
        <v>23469956.66</v>
      </c>
    </row>
    <row r="9" spans="1:8" ht="15.75">
      <c r="A9" s="42">
        <v>3</v>
      </c>
      <c r="B9" s="46" t="s">
        <v>193</v>
      </c>
      <c r="C9" s="281">
        <v>286362.73</v>
      </c>
      <c r="D9" s="281">
        <v>10300721.25</v>
      </c>
      <c r="E9" s="282">
        <v>10587083.98</v>
      </c>
      <c r="F9" s="283">
        <v>562323.85</v>
      </c>
      <c r="G9" s="284">
        <v>2446842.58</v>
      </c>
      <c r="H9" s="285">
        <v>3009166.43</v>
      </c>
    </row>
    <row r="10" spans="1:8" ht="15.75">
      <c r="A10" s="42">
        <v>4</v>
      </c>
      <c r="B10" s="46" t="s">
        <v>222</v>
      </c>
      <c r="C10" s="281">
        <v>0</v>
      </c>
      <c r="D10" s="281">
        <v>0</v>
      </c>
      <c r="E10" s="282">
        <v>0</v>
      </c>
      <c r="F10" s="283">
        <v>0</v>
      </c>
      <c r="G10" s="284">
        <v>0</v>
      </c>
      <c r="H10" s="285">
        <v>0</v>
      </c>
    </row>
    <row r="11" spans="1:8" ht="15.75">
      <c r="A11" s="42">
        <v>5</v>
      </c>
      <c r="B11" s="46" t="s">
        <v>194</v>
      </c>
      <c r="C11" s="281">
        <v>17139610.859999999</v>
      </c>
      <c r="D11" s="281">
        <v>0</v>
      </c>
      <c r="E11" s="282">
        <v>17139610.859999999</v>
      </c>
      <c r="F11" s="283">
        <v>19019749.449999999</v>
      </c>
      <c r="G11" s="284">
        <v>0</v>
      </c>
      <c r="H11" s="285">
        <v>19019749.449999999</v>
      </c>
    </row>
    <row r="12" spans="1:8" ht="15.75">
      <c r="A12" s="42">
        <v>6.1</v>
      </c>
      <c r="B12" s="47" t="s">
        <v>195</v>
      </c>
      <c r="C12" s="281">
        <v>208396886.44999918</v>
      </c>
      <c r="D12" s="281">
        <v>30943265.790000021</v>
      </c>
      <c r="E12" s="282">
        <v>239340152.2399992</v>
      </c>
      <c r="F12" s="283">
        <v>159760961.32000035</v>
      </c>
      <c r="G12" s="284">
        <v>70898783.190000087</v>
      </c>
      <c r="H12" s="285">
        <v>230659744.51000044</v>
      </c>
    </row>
    <row r="13" spans="1:8" ht="15.75">
      <c r="A13" s="42">
        <v>6.2</v>
      </c>
      <c r="B13" s="47" t="s">
        <v>196</v>
      </c>
      <c r="C13" s="281">
        <v>-6791219.000000082</v>
      </c>
      <c r="D13" s="281">
        <v>-2122379.3999999985</v>
      </c>
      <c r="E13" s="282">
        <v>-8913598.4000000805</v>
      </c>
      <c r="F13" s="283">
        <v>-5229549.8200000497</v>
      </c>
      <c r="G13" s="284">
        <v>-3333442.7200000058</v>
      </c>
      <c r="H13" s="285">
        <v>-8562992.540000055</v>
      </c>
    </row>
    <row r="14" spans="1:8" ht="15.75">
      <c r="A14" s="42">
        <v>6</v>
      </c>
      <c r="B14" s="46" t="s">
        <v>197</v>
      </c>
      <c r="C14" s="282">
        <v>201605667.44999909</v>
      </c>
      <c r="D14" s="282">
        <v>28820886.390000023</v>
      </c>
      <c r="E14" s="282">
        <v>230426553.83999914</v>
      </c>
      <c r="F14" s="282">
        <v>154531411.5000003</v>
      </c>
      <c r="G14" s="282">
        <v>67565340.470000088</v>
      </c>
      <c r="H14" s="285">
        <v>222096751.97000039</v>
      </c>
    </row>
    <row r="15" spans="1:8" ht="15.75">
      <c r="A15" s="42">
        <v>7</v>
      </c>
      <c r="B15" s="46" t="s">
        <v>198</v>
      </c>
      <c r="C15" s="281">
        <v>4734598.79</v>
      </c>
      <c r="D15" s="281">
        <v>326812.84000000003</v>
      </c>
      <c r="E15" s="282">
        <v>5061411.63</v>
      </c>
      <c r="F15" s="283">
        <v>3346190.93</v>
      </c>
      <c r="G15" s="284">
        <v>845249.6100000001</v>
      </c>
      <c r="H15" s="285">
        <v>4191440.54</v>
      </c>
    </row>
    <row r="16" spans="1:8" ht="15.75">
      <c r="A16" s="42">
        <v>8</v>
      </c>
      <c r="B16" s="46" t="s">
        <v>199</v>
      </c>
      <c r="C16" s="281">
        <v>185860</v>
      </c>
      <c r="D16" s="281">
        <v>0</v>
      </c>
      <c r="E16" s="282">
        <v>185860</v>
      </c>
      <c r="F16" s="283">
        <v>202399</v>
      </c>
      <c r="G16" s="284">
        <v>0</v>
      </c>
      <c r="H16" s="285">
        <v>202399</v>
      </c>
    </row>
    <row r="17" spans="1:8" ht="15.75">
      <c r="A17" s="42">
        <v>9</v>
      </c>
      <c r="B17" s="46" t="s">
        <v>200</v>
      </c>
      <c r="C17" s="281">
        <v>0</v>
      </c>
      <c r="D17" s="281">
        <v>0</v>
      </c>
      <c r="E17" s="282">
        <v>0</v>
      </c>
      <c r="F17" s="283">
        <v>0</v>
      </c>
      <c r="G17" s="284">
        <v>0</v>
      </c>
      <c r="H17" s="285">
        <v>0</v>
      </c>
    </row>
    <row r="18" spans="1:8" ht="15.75">
      <c r="A18" s="42">
        <v>10</v>
      </c>
      <c r="B18" s="46" t="s">
        <v>201</v>
      </c>
      <c r="C18" s="281">
        <v>7191073.3500000015</v>
      </c>
      <c r="D18" s="281">
        <v>0</v>
      </c>
      <c r="E18" s="282">
        <v>7191073.3500000015</v>
      </c>
      <c r="F18" s="283">
        <v>6755600.9000000004</v>
      </c>
      <c r="G18" s="284">
        <v>0</v>
      </c>
      <c r="H18" s="285">
        <v>6755600.9000000004</v>
      </c>
    </row>
    <row r="19" spans="1:8" ht="15.75">
      <c r="A19" s="42">
        <v>11</v>
      </c>
      <c r="B19" s="46" t="s">
        <v>202</v>
      </c>
      <c r="C19" s="281">
        <v>2043988.6199999999</v>
      </c>
      <c r="D19" s="281">
        <v>494129.35</v>
      </c>
      <c r="E19" s="282">
        <v>2538117.9699999997</v>
      </c>
      <c r="F19" s="283">
        <v>1952772.51</v>
      </c>
      <c r="G19" s="284">
        <v>137925.31</v>
      </c>
      <c r="H19" s="285">
        <v>2090697.82</v>
      </c>
    </row>
    <row r="20" spans="1:8" ht="15.75">
      <c r="A20" s="42">
        <v>12</v>
      </c>
      <c r="B20" s="48" t="s">
        <v>203</v>
      </c>
      <c r="C20" s="282">
        <v>248042631.07999909</v>
      </c>
      <c r="D20" s="282">
        <v>61600164.540000029</v>
      </c>
      <c r="E20" s="282">
        <v>309642795.61999911</v>
      </c>
      <c r="F20" s="282">
        <v>198015076.57000029</v>
      </c>
      <c r="G20" s="282">
        <v>96614119.710000098</v>
      </c>
      <c r="H20" s="285">
        <v>294629196.28000039</v>
      </c>
    </row>
    <row r="21" spans="1:8" ht="15.75">
      <c r="A21" s="42"/>
      <c r="B21" s="43" t="s">
        <v>220</v>
      </c>
      <c r="C21" s="286"/>
      <c r="D21" s="286"/>
      <c r="E21" s="286"/>
      <c r="F21" s="287"/>
      <c r="G21" s="288"/>
      <c r="H21" s="289"/>
    </row>
    <row r="22" spans="1:8" ht="15.75">
      <c r="A22" s="42">
        <v>13</v>
      </c>
      <c r="B22" s="46" t="s">
        <v>204</v>
      </c>
      <c r="C22" s="281">
        <v>15000000</v>
      </c>
      <c r="D22" s="281">
        <v>0</v>
      </c>
      <c r="E22" s="282">
        <v>15000000</v>
      </c>
      <c r="F22" s="283">
        <v>3000000</v>
      </c>
      <c r="G22" s="284">
        <v>4212600</v>
      </c>
      <c r="H22" s="285">
        <v>7212600</v>
      </c>
    </row>
    <row r="23" spans="1:8" ht="15.75">
      <c r="A23" s="42">
        <v>14</v>
      </c>
      <c r="B23" s="46" t="s">
        <v>205</v>
      </c>
      <c r="C23" s="281">
        <v>4457555.3200002238</v>
      </c>
      <c r="D23" s="281">
        <v>1457556.769999987</v>
      </c>
      <c r="E23" s="282">
        <v>5915112.0900002103</v>
      </c>
      <c r="F23" s="283">
        <v>10978586.300000314</v>
      </c>
      <c r="G23" s="284">
        <v>2355302.0500000091</v>
      </c>
      <c r="H23" s="285">
        <v>13333888.350000322</v>
      </c>
    </row>
    <row r="24" spans="1:8" ht="15.75">
      <c r="A24" s="42">
        <v>15</v>
      </c>
      <c r="B24" s="46" t="s">
        <v>206</v>
      </c>
      <c r="C24" s="281">
        <v>9069860.3399998918</v>
      </c>
      <c r="D24" s="281">
        <v>7416750.2899999861</v>
      </c>
      <c r="E24" s="282">
        <v>16486610.629999878</v>
      </c>
      <c r="F24" s="283">
        <v>22627179.749999974</v>
      </c>
      <c r="G24" s="284">
        <v>9073574.5899999849</v>
      </c>
      <c r="H24" s="285">
        <v>31700754.339999959</v>
      </c>
    </row>
    <row r="25" spans="1:8" ht="15.75">
      <c r="A25" s="42">
        <v>16</v>
      </c>
      <c r="B25" s="46" t="s">
        <v>207</v>
      </c>
      <c r="C25" s="281">
        <v>53556527.459999993</v>
      </c>
      <c r="D25" s="281">
        <v>31027030.759999957</v>
      </c>
      <c r="E25" s="282">
        <v>84583558.219999954</v>
      </c>
      <c r="F25" s="283">
        <v>26124357.5</v>
      </c>
      <c r="G25" s="284">
        <v>25314600.579999994</v>
      </c>
      <c r="H25" s="285">
        <v>51438958.079999998</v>
      </c>
    </row>
    <row r="26" spans="1:8" ht="15.75">
      <c r="A26" s="42">
        <v>17</v>
      </c>
      <c r="B26" s="46" t="s">
        <v>208</v>
      </c>
      <c r="C26" s="286">
        <v>0</v>
      </c>
      <c r="D26" s="286"/>
      <c r="E26" s="282">
        <v>0</v>
      </c>
      <c r="F26" s="287">
        <v>20000000</v>
      </c>
      <c r="G26" s="288">
        <v>0</v>
      </c>
      <c r="H26" s="285">
        <v>20000000</v>
      </c>
    </row>
    <row r="27" spans="1:8" ht="15.75">
      <c r="A27" s="42">
        <v>18</v>
      </c>
      <c r="B27" s="46" t="s">
        <v>209</v>
      </c>
      <c r="C27" s="281">
        <v>92375607.230000004</v>
      </c>
      <c r="D27" s="281">
        <v>35139599.969999999</v>
      </c>
      <c r="E27" s="282">
        <v>127515207.2</v>
      </c>
      <c r="F27" s="283">
        <v>65475295.310000002</v>
      </c>
      <c r="G27" s="284">
        <v>57917232</v>
      </c>
      <c r="H27" s="285">
        <v>123392527.31</v>
      </c>
    </row>
    <row r="28" spans="1:8" ht="15.75">
      <c r="A28" s="42">
        <v>19</v>
      </c>
      <c r="B28" s="46" t="s">
        <v>210</v>
      </c>
      <c r="C28" s="281">
        <v>3576225.4799999995</v>
      </c>
      <c r="D28" s="281">
        <v>1034493.3799999999</v>
      </c>
      <c r="E28" s="282">
        <v>4610718.8599999994</v>
      </c>
      <c r="F28" s="283">
        <v>2174746.2799999998</v>
      </c>
      <c r="G28" s="284">
        <v>1521625.23</v>
      </c>
      <c r="H28" s="285">
        <v>3696371.51</v>
      </c>
    </row>
    <row r="29" spans="1:8" ht="15.75">
      <c r="A29" s="42">
        <v>20</v>
      </c>
      <c r="B29" s="46" t="s">
        <v>132</v>
      </c>
      <c r="C29" s="281">
        <v>5617643.459999999</v>
      </c>
      <c r="D29" s="281">
        <v>507264.92</v>
      </c>
      <c r="E29" s="282">
        <v>6124908.379999999</v>
      </c>
      <c r="F29" s="283">
        <v>3809115.4600000004</v>
      </c>
      <c r="G29" s="284">
        <v>605006.13</v>
      </c>
      <c r="H29" s="285">
        <v>4414121.5900000008</v>
      </c>
    </row>
    <row r="30" spans="1:8" ht="15.75">
      <c r="A30" s="42">
        <v>21</v>
      </c>
      <c r="B30" s="46" t="s">
        <v>211</v>
      </c>
      <c r="C30" s="281">
        <v>0</v>
      </c>
      <c r="D30" s="281">
        <v>6129000</v>
      </c>
      <c r="E30" s="282">
        <v>6129000</v>
      </c>
      <c r="F30" s="283">
        <v>0</v>
      </c>
      <c r="G30" s="284">
        <v>5295840</v>
      </c>
      <c r="H30" s="285">
        <v>5295840</v>
      </c>
    </row>
    <row r="31" spans="1:8" ht="15.75">
      <c r="A31" s="42">
        <v>22</v>
      </c>
      <c r="B31" s="48" t="s">
        <v>212</v>
      </c>
      <c r="C31" s="282">
        <v>183653419.29000011</v>
      </c>
      <c r="D31" s="282">
        <v>82711696.089999929</v>
      </c>
      <c r="E31" s="282">
        <v>266365115.38000005</v>
      </c>
      <c r="F31" s="282">
        <v>154189280.60000029</v>
      </c>
      <c r="G31" s="282">
        <v>106295780.57999998</v>
      </c>
      <c r="H31" s="285">
        <v>260485061.18000028</v>
      </c>
    </row>
    <row r="32" spans="1:8" ht="15.75">
      <c r="A32" s="42"/>
      <c r="B32" s="43" t="s">
        <v>221</v>
      </c>
      <c r="C32" s="286"/>
      <c r="D32" s="286"/>
      <c r="E32" s="281"/>
      <c r="F32" s="287"/>
      <c r="G32" s="288"/>
      <c r="H32" s="289"/>
    </row>
    <row r="33" spans="1:8" ht="15.75">
      <c r="A33" s="42">
        <v>23</v>
      </c>
      <c r="B33" s="46" t="s">
        <v>213</v>
      </c>
      <c r="C33" s="281">
        <v>25643199.989999998</v>
      </c>
      <c r="D33" s="286">
        <v>0</v>
      </c>
      <c r="E33" s="282">
        <v>25643199.989999998</v>
      </c>
      <c r="F33" s="283">
        <v>20213599.989999998</v>
      </c>
      <c r="G33" s="288">
        <v>0</v>
      </c>
      <c r="H33" s="285">
        <v>20213599.989999998</v>
      </c>
    </row>
    <row r="34" spans="1:8" ht="15.75">
      <c r="A34" s="42">
        <v>24</v>
      </c>
      <c r="B34" s="46" t="s">
        <v>214</v>
      </c>
      <c r="C34" s="281">
        <v>0</v>
      </c>
      <c r="D34" s="286">
        <v>0</v>
      </c>
      <c r="E34" s="282">
        <v>0</v>
      </c>
      <c r="F34" s="283">
        <v>0</v>
      </c>
      <c r="G34" s="288">
        <v>0</v>
      </c>
      <c r="H34" s="285">
        <v>0</v>
      </c>
    </row>
    <row r="35" spans="1:8" ht="15.75">
      <c r="A35" s="42">
        <v>25</v>
      </c>
      <c r="B35" s="47" t="s">
        <v>215</v>
      </c>
      <c r="C35" s="281">
        <v>0</v>
      </c>
      <c r="D35" s="286">
        <v>0</v>
      </c>
      <c r="E35" s="282">
        <v>0</v>
      </c>
      <c r="F35" s="283">
        <v>0</v>
      </c>
      <c r="G35" s="288">
        <v>0</v>
      </c>
      <c r="H35" s="285">
        <v>0</v>
      </c>
    </row>
    <row r="36" spans="1:8" ht="15.75">
      <c r="A36" s="42">
        <v>26</v>
      </c>
      <c r="B36" s="46" t="s">
        <v>216</v>
      </c>
      <c r="C36" s="281">
        <v>0</v>
      </c>
      <c r="D36" s="286">
        <v>0</v>
      </c>
      <c r="E36" s="282">
        <v>0</v>
      </c>
      <c r="F36" s="283">
        <v>0</v>
      </c>
      <c r="G36" s="288">
        <v>0</v>
      </c>
      <c r="H36" s="285">
        <v>0</v>
      </c>
    </row>
    <row r="37" spans="1:8" ht="15.75">
      <c r="A37" s="42">
        <v>27</v>
      </c>
      <c r="B37" s="46" t="s">
        <v>217</v>
      </c>
      <c r="C37" s="281">
        <v>0</v>
      </c>
      <c r="D37" s="286">
        <v>0</v>
      </c>
      <c r="E37" s="282">
        <v>0</v>
      </c>
      <c r="F37" s="283">
        <v>0</v>
      </c>
      <c r="G37" s="288">
        <v>0</v>
      </c>
      <c r="H37" s="285">
        <v>0</v>
      </c>
    </row>
    <row r="38" spans="1:8" ht="15.75">
      <c r="A38" s="42">
        <v>28</v>
      </c>
      <c r="B38" s="46" t="s">
        <v>218</v>
      </c>
      <c r="C38" s="281">
        <v>17634480.333000004</v>
      </c>
      <c r="D38" s="286">
        <v>0</v>
      </c>
      <c r="E38" s="282">
        <v>17634480.333000004</v>
      </c>
      <c r="F38" s="283">
        <v>13930534.799999997</v>
      </c>
      <c r="G38" s="288">
        <v>0</v>
      </c>
      <c r="H38" s="285">
        <v>13930534.799999997</v>
      </c>
    </row>
    <row r="39" spans="1:8" ht="15.75">
      <c r="A39" s="42">
        <v>29</v>
      </c>
      <c r="B39" s="46" t="s">
        <v>234</v>
      </c>
      <c r="C39" s="281">
        <v>0</v>
      </c>
      <c r="D39" s="286">
        <v>0</v>
      </c>
      <c r="E39" s="282">
        <v>0</v>
      </c>
      <c r="F39" s="283">
        <v>0</v>
      </c>
      <c r="G39" s="288">
        <v>0</v>
      </c>
      <c r="H39" s="285">
        <v>0</v>
      </c>
    </row>
    <row r="40" spans="1:8" ht="15.75">
      <c r="A40" s="42">
        <v>30</v>
      </c>
      <c r="B40" s="48" t="s">
        <v>219</v>
      </c>
      <c r="C40" s="281">
        <v>43277680.322999999</v>
      </c>
      <c r="D40" s="286">
        <v>0</v>
      </c>
      <c r="E40" s="282">
        <v>43277680.322999999</v>
      </c>
      <c r="F40" s="283">
        <v>34144134.789999992</v>
      </c>
      <c r="G40" s="288">
        <v>0</v>
      </c>
      <c r="H40" s="285">
        <v>34144134.789999992</v>
      </c>
    </row>
    <row r="41" spans="1:8" ht="16.5" thickBot="1">
      <c r="A41" s="49">
        <v>31</v>
      </c>
      <c r="B41" s="50" t="s">
        <v>235</v>
      </c>
      <c r="C41" s="290">
        <v>226931099.61300009</v>
      </c>
      <c r="D41" s="290">
        <v>82711696.089999929</v>
      </c>
      <c r="E41" s="290">
        <v>309642795.70300001</v>
      </c>
      <c r="F41" s="290">
        <v>188333415.39000028</v>
      </c>
      <c r="G41" s="290">
        <v>106295780.57999998</v>
      </c>
      <c r="H41" s="291">
        <v>294629195.97000027</v>
      </c>
    </row>
    <row r="43" spans="1:8">
      <c r="B43" s="51"/>
    </row>
  </sheetData>
  <mergeCells count="2">
    <mergeCell ref="C5:E5"/>
    <mergeCell ref="F5:H5"/>
  </mergeCells>
  <dataValidations count="1">
    <dataValidation type="whole" operator="lessThanOrEqual" allowBlank="1" showInputMessage="1" showErrorMessage="1" sqref="C13:D13 F13:G13">
      <formula1>0</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67"/>
  <sheetViews>
    <sheetView zoomScale="80" zoomScaleNormal="80" workbookViewId="0">
      <pane xSplit="1" ySplit="6" topLeftCell="B67" activePane="bottomRight" state="frozen"/>
      <selection activeCell="K21" sqref="K21"/>
      <selection pane="topRight" activeCell="K21" sqref="K21"/>
      <selection pane="bottomLeft" activeCell="K21" sqref="K21"/>
      <selection pane="bottomRight" activeCell="C8" sqref="C8:H67"/>
    </sheetView>
  </sheetViews>
  <sheetFormatPr defaultColWidth="9.140625" defaultRowHeight="15"/>
  <cols>
    <col min="1" max="1" width="9.5703125" style="2" bestFit="1" customWidth="1"/>
    <col min="2" max="2" width="89.140625" style="2" customWidth="1"/>
    <col min="3" max="8" width="12.7109375" style="2" customWidth="1"/>
    <col min="9" max="9" width="8.85546875" customWidth="1"/>
    <col min="10" max="16384" width="9.140625" style="13"/>
  </cols>
  <sheetData>
    <row r="1" spans="1:8" ht="15.75">
      <c r="A1" s="18" t="s">
        <v>226</v>
      </c>
      <c r="B1" s="494" t="str">
        <f>'1. key ratios'!B1</f>
        <v>ფინკა ბანკი საქართველო</v>
      </c>
      <c r="C1" s="17"/>
    </row>
    <row r="2" spans="1:8" ht="15.75">
      <c r="A2" s="18" t="s">
        <v>227</v>
      </c>
      <c r="B2" s="495">
        <f>'1. key ratios'!B2</f>
        <v>43281</v>
      </c>
      <c r="C2" s="30"/>
      <c r="D2" s="19"/>
      <c r="E2" s="19"/>
      <c r="F2" s="19"/>
      <c r="G2" s="19"/>
      <c r="H2" s="19"/>
    </row>
    <row r="3" spans="1:8" ht="15.75">
      <c r="A3" s="18"/>
      <c r="B3" s="17"/>
      <c r="C3" s="30"/>
      <c r="D3" s="19"/>
      <c r="E3" s="19"/>
      <c r="F3" s="19"/>
      <c r="G3" s="19"/>
      <c r="H3" s="19"/>
    </row>
    <row r="4" spans="1:8" ht="16.5" thickBot="1">
      <c r="A4" s="52" t="s">
        <v>650</v>
      </c>
      <c r="B4" s="31" t="s">
        <v>260</v>
      </c>
      <c r="C4" s="38"/>
      <c r="D4" s="38"/>
      <c r="E4" s="38"/>
      <c r="F4" s="52"/>
      <c r="G4" s="52"/>
      <c r="H4" s="53" t="s">
        <v>130</v>
      </c>
    </row>
    <row r="5" spans="1:8" ht="15.75">
      <c r="A5" s="134"/>
      <c r="B5" s="135"/>
      <c r="C5" s="501" t="s">
        <v>232</v>
      </c>
      <c r="D5" s="502"/>
      <c r="E5" s="503"/>
      <c r="F5" s="501" t="s">
        <v>233</v>
      </c>
      <c r="G5" s="502"/>
      <c r="H5" s="504"/>
    </row>
    <row r="6" spans="1:8" ht="30.75" customHeight="1">
      <c r="A6" s="136" t="s">
        <v>27</v>
      </c>
      <c r="B6" s="54"/>
      <c r="C6" s="55" t="s">
        <v>28</v>
      </c>
      <c r="D6" s="55" t="s">
        <v>133</v>
      </c>
      <c r="E6" s="55" t="s">
        <v>69</v>
      </c>
      <c r="F6" s="55" t="s">
        <v>28</v>
      </c>
      <c r="G6" s="55" t="s">
        <v>133</v>
      </c>
      <c r="H6" s="137" t="s">
        <v>69</v>
      </c>
    </row>
    <row r="7" spans="1:8">
      <c r="A7" s="138"/>
      <c r="B7" s="57" t="s">
        <v>129</v>
      </c>
      <c r="C7" s="58"/>
      <c r="D7" s="58"/>
      <c r="E7" s="58"/>
      <c r="F7" s="58"/>
      <c r="G7" s="58"/>
      <c r="H7" s="139"/>
    </row>
    <row r="8" spans="1:8" ht="15.75">
      <c r="A8" s="138">
        <v>1</v>
      </c>
      <c r="B8" s="59" t="s">
        <v>134</v>
      </c>
      <c r="C8" s="292">
        <v>217449.41999999998</v>
      </c>
      <c r="D8" s="292">
        <v>109200.66</v>
      </c>
      <c r="E8" s="282">
        <v>326650.07999999996</v>
      </c>
      <c r="F8" s="292">
        <v>181274.89</v>
      </c>
      <c r="G8" s="292">
        <v>34931.25</v>
      </c>
      <c r="H8" s="293">
        <v>216206.14</v>
      </c>
    </row>
    <row r="9" spans="1:8" ht="15.75">
      <c r="A9" s="138">
        <v>2</v>
      </c>
      <c r="B9" s="59" t="s">
        <v>135</v>
      </c>
      <c r="C9" s="294">
        <v>24088048.32</v>
      </c>
      <c r="D9" s="294">
        <v>2427726.8629999999</v>
      </c>
      <c r="E9" s="282">
        <v>26515775.182999998</v>
      </c>
      <c r="F9" s="294">
        <v>18973605.23</v>
      </c>
      <c r="G9" s="294">
        <v>5625782.8700000001</v>
      </c>
      <c r="H9" s="293">
        <v>24599388.100000001</v>
      </c>
    </row>
    <row r="10" spans="1:8" ht="15.75">
      <c r="A10" s="138">
        <v>2.1</v>
      </c>
      <c r="B10" s="60" t="s">
        <v>136</v>
      </c>
      <c r="C10" s="292">
        <v>4981.6400000000003</v>
      </c>
      <c r="D10" s="292">
        <v>0</v>
      </c>
      <c r="E10" s="282">
        <v>4981.6400000000003</v>
      </c>
      <c r="F10" s="292">
        <v>0</v>
      </c>
      <c r="G10" s="292">
        <v>0</v>
      </c>
      <c r="H10" s="293">
        <v>0</v>
      </c>
    </row>
    <row r="11" spans="1:8" ht="15.75">
      <c r="A11" s="138">
        <v>2.2000000000000002</v>
      </c>
      <c r="B11" s="60" t="s">
        <v>137</v>
      </c>
      <c r="C11" s="292">
        <v>285896.5</v>
      </c>
      <c r="D11" s="292">
        <v>445413.48840000015</v>
      </c>
      <c r="E11" s="282">
        <v>731309.98840000015</v>
      </c>
      <c r="F11" s="292">
        <v>103075.00000000003</v>
      </c>
      <c r="G11" s="292">
        <v>344570.27139999997</v>
      </c>
      <c r="H11" s="293">
        <v>447645.27139999997</v>
      </c>
    </row>
    <row r="12" spans="1:8" ht="15.75">
      <c r="A12" s="138">
        <v>2.2999999999999998</v>
      </c>
      <c r="B12" s="60" t="s">
        <v>138</v>
      </c>
      <c r="C12" s="292">
        <v>14682.590000000002</v>
      </c>
      <c r="D12" s="292">
        <v>333.18309999999997</v>
      </c>
      <c r="E12" s="282">
        <v>15015.773100000002</v>
      </c>
      <c r="F12" s="292">
        <v>5825.34</v>
      </c>
      <c r="G12" s="292">
        <v>1728.6016</v>
      </c>
      <c r="H12" s="293">
        <v>7553.9416000000001</v>
      </c>
    </row>
    <row r="13" spans="1:8" ht="15.75">
      <c r="A13" s="138">
        <v>2.4</v>
      </c>
      <c r="B13" s="60" t="s">
        <v>139</v>
      </c>
      <c r="C13" s="292">
        <v>9675.4000000000015</v>
      </c>
      <c r="D13" s="292">
        <v>18665.511900000001</v>
      </c>
      <c r="E13" s="282">
        <v>28340.911900000003</v>
      </c>
      <c r="F13" s="292">
        <v>16400.79</v>
      </c>
      <c r="G13" s="292">
        <v>20887.553699999997</v>
      </c>
      <c r="H13" s="293">
        <v>37288.343699999998</v>
      </c>
    </row>
    <row r="14" spans="1:8" ht="15.75">
      <c r="A14" s="138">
        <v>2.5</v>
      </c>
      <c r="B14" s="60" t="s">
        <v>140</v>
      </c>
      <c r="C14" s="292">
        <v>9401.59</v>
      </c>
      <c r="D14" s="292">
        <v>6171.0676999999996</v>
      </c>
      <c r="E14" s="282">
        <v>15572.6577</v>
      </c>
      <c r="F14" s="292">
        <v>4253.75</v>
      </c>
      <c r="G14" s="292">
        <v>8566.9838</v>
      </c>
      <c r="H14" s="293">
        <v>12820.7338</v>
      </c>
    </row>
    <row r="15" spans="1:8" ht="15.75">
      <c r="A15" s="138">
        <v>2.6</v>
      </c>
      <c r="B15" s="60" t="s">
        <v>141</v>
      </c>
      <c r="C15" s="292">
        <v>24968.82</v>
      </c>
      <c r="D15" s="292">
        <v>40808.830300000001</v>
      </c>
      <c r="E15" s="282">
        <v>65777.650300000008</v>
      </c>
      <c r="F15" s="292">
        <v>17732.590000000004</v>
      </c>
      <c r="G15" s="292">
        <v>22343.1446</v>
      </c>
      <c r="H15" s="293">
        <v>40075.734600000003</v>
      </c>
    </row>
    <row r="16" spans="1:8" ht="15.75">
      <c r="A16" s="138">
        <v>2.7</v>
      </c>
      <c r="B16" s="60" t="s">
        <v>142</v>
      </c>
      <c r="C16" s="292">
        <v>8080.6399999999994</v>
      </c>
      <c r="D16" s="292">
        <v>10984.0393</v>
      </c>
      <c r="E16" s="282">
        <v>19064.6793</v>
      </c>
      <c r="F16" s="292">
        <v>1794.23</v>
      </c>
      <c r="G16" s="292">
        <v>8227.869200000001</v>
      </c>
      <c r="H16" s="293">
        <v>10022.099200000001</v>
      </c>
    </row>
    <row r="17" spans="1:8" ht="15.75">
      <c r="A17" s="138">
        <v>2.8</v>
      </c>
      <c r="B17" s="60" t="s">
        <v>143</v>
      </c>
      <c r="C17" s="292">
        <v>23725016.210000001</v>
      </c>
      <c r="D17" s="292">
        <v>1897621.26</v>
      </c>
      <c r="E17" s="282">
        <v>25622637.470000003</v>
      </c>
      <c r="F17" s="292">
        <v>18822366.390000001</v>
      </c>
      <c r="G17" s="292">
        <v>5216941.41</v>
      </c>
      <c r="H17" s="293">
        <v>24039307.800000001</v>
      </c>
    </row>
    <row r="18" spans="1:8" ht="15.75">
      <c r="A18" s="138">
        <v>2.9</v>
      </c>
      <c r="B18" s="60" t="s">
        <v>144</v>
      </c>
      <c r="C18" s="292">
        <v>5344.9300000000012</v>
      </c>
      <c r="D18" s="292">
        <v>7729.4822999999997</v>
      </c>
      <c r="E18" s="282">
        <v>13074.4123</v>
      </c>
      <c r="F18" s="292">
        <v>2157.14</v>
      </c>
      <c r="G18" s="292">
        <v>2517.0356999999999</v>
      </c>
      <c r="H18" s="293">
        <v>4674.1756999999998</v>
      </c>
    </row>
    <row r="19" spans="1:8" ht="15.75">
      <c r="A19" s="138">
        <v>3</v>
      </c>
      <c r="B19" s="59" t="s">
        <v>145</v>
      </c>
      <c r="C19" s="292">
        <v>1063679.5899999999</v>
      </c>
      <c r="D19" s="292">
        <v>363084.04</v>
      </c>
      <c r="E19" s="282">
        <v>1426763.63</v>
      </c>
      <c r="F19" s="292">
        <v>1039103.7200000001</v>
      </c>
      <c r="G19" s="292">
        <v>580946.16</v>
      </c>
      <c r="H19" s="293">
        <v>1620049.8800000001</v>
      </c>
    </row>
    <row r="20" spans="1:8" ht="15.75">
      <c r="A20" s="138">
        <v>4</v>
      </c>
      <c r="B20" s="59" t="s">
        <v>146</v>
      </c>
      <c r="C20" s="292">
        <v>538033.71</v>
      </c>
      <c r="D20" s="292">
        <v>0</v>
      </c>
      <c r="E20" s="282">
        <v>538033.71</v>
      </c>
      <c r="F20" s="292">
        <v>667690.75</v>
      </c>
      <c r="G20" s="292">
        <v>0</v>
      </c>
      <c r="H20" s="293">
        <v>667690.75</v>
      </c>
    </row>
    <row r="21" spans="1:8" ht="15.75">
      <c r="A21" s="138">
        <v>5</v>
      </c>
      <c r="B21" s="59" t="s">
        <v>147</v>
      </c>
      <c r="C21" s="292">
        <v>0</v>
      </c>
      <c r="D21" s="292">
        <v>0</v>
      </c>
      <c r="E21" s="282">
        <v>0</v>
      </c>
      <c r="F21" s="292">
        <v>0</v>
      </c>
      <c r="G21" s="292">
        <v>0</v>
      </c>
      <c r="H21" s="293">
        <v>0</v>
      </c>
    </row>
    <row r="22" spans="1:8" ht="15.75">
      <c r="A22" s="138">
        <v>6</v>
      </c>
      <c r="B22" s="61" t="s">
        <v>148</v>
      </c>
      <c r="C22" s="294">
        <v>25907211.040000003</v>
      </c>
      <c r="D22" s="294">
        <v>2900011.5630000001</v>
      </c>
      <c r="E22" s="282">
        <v>28807222.603000004</v>
      </c>
      <c r="F22" s="294">
        <v>20861674.59</v>
      </c>
      <c r="G22" s="294">
        <v>6241660.2800000003</v>
      </c>
      <c r="H22" s="293">
        <v>27103334.870000001</v>
      </c>
    </row>
    <row r="23" spans="1:8" ht="15.75">
      <c r="A23" s="138"/>
      <c r="B23" s="57" t="s">
        <v>127</v>
      </c>
      <c r="C23" s="292"/>
      <c r="D23" s="292"/>
      <c r="E23" s="281"/>
      <c r="F23" s="292"/>
      <c r="G23" s="292"/>
      <c r="H23" s="295"/>
    </row>
    <row r="24" spans="1:8" ht="15.75">
      <c r="A24" s="138">
        <v>7</v>
      </c>
      <c r="B24" s="59" t="s">
        <v>149</v>
      </c>
      <c r="C24" s="292">
        <v>338872.06999999983</v>
      </c>
      <c r="D24" s="292">
        <v>73995.330500000273</v>
      </c>
      <c r="E24" s="282">
        <v>412867.40050000011</v>
      </c>
      <c r="F24" s="292">
        <v>2195685.1800000002</v>
      </c>
      <c r="G24" s="292">
        <v>80500.859300000258</v>
      </c>
      <c r="H24" s="293">
        <v>2276186.0393000003</v>
      </c>
    </row>
    <row r="25" spans="1:8" ht="15.75">
      <c r="A25" s="138">
        <v>8</v>
      </c>
      <c r="B25" s="59" t="s">
        <v>150</v>
      </c>
      <c r="C25" s="292">
        <v>2775168.56</v>
      </c>
      <c r="D25" s="292">
        <v>688354.62949999969</v>
      </c>
      <c r="E25" s="282">
        <v>3463523.1894999999</v>
      </c>
      <c r="F25" s="292">
        <v>1184234.7000000014</v>
      </c>
      <c r="G25" s="292">
        <v>758944.18069999979</v>
      </c>
      <c r="H25" s="293">
        <v>1943178.880700001</v>
      </c>
    </row>
    <row r="26" spans="1:8" ht="15.75">
      <c r="A26" s="138">
        <v>9</v>
      </c>
      <c r="B26" s="59" t="s">
        <v>151</v>
      </c>
      <c r="C26" s="292">
        <v>187691.78</v>
      </c>
      <c r="D26" s="292">
        <v>12446.31</v>
      </c>
      <c r="E26" s="282">
        <v>200138.09</v>
      </c>
      <c r="F26" s="292">
        <v>37135.33</v>
      </c>
      <c r="G26" s="292">
        <v>23343.37</v>
      </c>
      <c r="H26" s="293">
        <v>60478.7</v>
      </c>
    </row>
    <row r="27" spans="1:8" ht="15.75">
      <c r="A27" s="138">
        <v>10</v>
      </c>
      <c r="B27" s="59" t="s">
        <v>152</v>
      </c>
      <c r="C27" s="292">
        <v>841205.48</v>
      </c>
      <c r="D27" s="292">
        <v>0</v>
      </c>
      <c r="E27" s="282">
        <v>841205.48</v>
      </c>
      <c r="F27" s="292">
        <v>1001698.63</v>
      </c>
      <c r="G27" s="292">
        <v>0</v>
      </c>
      <c r="H27" s="293">
        <v>1001698.63</v>
      </c>
    </row>
    <row r="28" spans="1:8" ht="15.75">
      <c r="A28" s="138">
        <v>11</v>
      </c>
      <c r="B28" s="59" t="s">
        <v>153</v>
      </c>
      <c r="C28" s="292">
        <v>4270923.2500000009</v>
      </c>
      <c r="D28" s="292">
        <v>1513637.42</v>
      </c>
      <c r="E28" s="282">
        <v>5784560.6700000009</v>
      </c>
      <c r="F28" s="292">
        <v>2704865.14</v>
      </c>
      <c r="G28" s="292">
        <v>2021586.63</v>
      </c>
      <c r="H28" s="293">
        <v>4726451.7699999996</v>
      </c>
    </row>
    <row r="29" spans="1:8" ht="15.75">
      <c r="A29" s="138">
        <v>12</v>
      </c>
      <c r="B29" s="59" t="s">
        <v>154</v>
      </c>
      <c r="C29" s="292">
        <v>0</v>
      </c>
      <c r="D29" s="292">
        <v>0</v>
      </c>
      <c r="E29" s="282">
        <v>0</v>
      </c>
      <c r="F29" s="292">
        <v>0</v>
      </c>
      <c r="G29" s="292">
        <v>0</v>
      </c>
      <c r="H29" s="293">
        <v>0</v>
      </c>
    </row>
    <row r="30" spans="1:8" ht="15.75">
      <c r="A30" s="138">
        <v>13</v>
      </c>
      <c r="B30" s="62" t="s">
        <v>155</v>
      </c>
      <c r="C30" s="294">
        <v>8413861.1400000006</v>
      </c>
      <c r="D30" s="294">
        <v>2288433.69</v>
      </c>
      <c r="E30" s="282">
        <v>10702294.83</v>
      </c>
      <c r="F30" s="294">
        <v>7123618.9800000023</v>
      </c>
      <c r="G30" s="294">
        <v>2884375.04</v>
      </c>
      <c r="H30" s="293">
        <v>10007994.020000003</v>
      </c>
    </row>
    <row r="31" spans="1:8" ht="15.75">
      <c r="A31" s="138">
        <v>14</v>
      </c>
      <c r="B31" s="62" t="s">
        <v>156</v>
      </c>
      <c r="C31" s="294">
        <v>17493349.900000002</v>
      </c>
      <c r="D31" s="294">
        <v>611577.87300000014</v>
      </c>
      <c r="E31" s="282">
        <v>18104927.773000002</v>
      </c>
      <c r="F31" s="294">
        <v>13738055.609999998</v>
      </c>
      <c r="G31" s="294">
        <v>3357285.24</v>
      </c>
      <c r="H31" s="293">
        <v>17095340.849999998</v>
      </c>
    </row>
    <row r="32" spans="1:8">
      <c r="A32" s="138"/>
      <c r="B32" s="57"/>
      <c r="C32" s="296"/>
      <c r="D32" s="296"/>
      <c r="E32" s="296"/>
      <c r="F32" s="296"/>
      <c r="G32" s="296"/>
      <c r="H32" s="297"/>
    </row>
    <row r="33" spans="1:8" ht="15.75">
      <c r="A33" s="138"/>
      <c r="B33" s="57" t="s">
        <v>157</v>
      </c>
      <c r="C33" s="292"/>
      <c r="D33" s="292"/>
      <c r="E33" s="281"/>
      <c r="F33" s="292"/>
      <c r="G33" s="292"/>
      <c r="H33" s="295"/>
    </row>
    <row r="34" spans="1:8" ht="15.75">
      <c r="A34" s="138">
        <v>15</v>
      </c>
      <c r="B34" s="56" t="s">
        <v>128</v>
      </c>
      <c r="C34" s="298">
        <v>2325290.9</v>
      </c>
      <c r="D34" s="298">
        <v>-1854198.71</v>
      </c>
      <c r="E34" s="282">
        <v>471092.18999999994</v>
      </c>
      <c r="F34" s="298">
        <v>1868310.54</v>
      </c>
      <c r="G34" s="298">
        <v>-2399081.5999999996</v>
      </c>
      <c r="H34" s="293">
        <v>-530771.05999999959</v>
      </c>
    </row>
    <row r="35" spans="1:8" ht="15.75">
      <c r="A35" s="138">
        <v>15.1</v>
      </c>
      <c r="B35" s="60" t="s">
        <v>158</v>
      </c>
      <c r="C35" s="292">
        <v>3523589.75</v>
      </c>
      <c r="D35" s="292">
        <v>105843.75</v>
      </c>
      <c r="E35" s="282">
        <v>3629433.5</v>
      </c>
      <c r="F35" s="292">
        <v>2864420.5</v>
      </c>
      <c r="G35" s="292">
        <v>201919.81</v>
      </c>
      <c r="H35" s="293">
        <v>3066340.31</v>
      </c>
    </row>
    <row r="36" spans="1:8" ht="15.75">
      <c r="A36" s="138">
        <v>15.2</v>
      </c>
      <c r="B36" s="60" t="s">
        <v>159</v>
      </c>
      <c r="C36" s="292">
        <v>1198298.8500000001</v>
      </c>
      <c r="D36" s="292">
        <v>1960042.46</v>
      </c>
      <c r="E36" s="282">
        <v>3158341.31</v>
      </c>
      <c r="F36" s="292">
        <v>996109.96</v>
      </c>
      <c r="G36" s="292">
        <v>2601001.4099999997</v>
      </c>
      <c r="H36" s="293">
        <v>3597111.3699999996</v>
      </c>
    </row>
    <row r="37" spans="1:8" ht="15.75">
      <c r="A37" s="138">
        <v>16</v>
      </c>
      <c r="B37" s="59" t="s">
        <v>160</v>
      </c>
      <c r="C37" s="292">
        <v>0</v>
      </c>
      <c r="D37" s="292">
        <v>0</v>
      </c>
      <c r="E37" s="282">
        <v>0</v>
      </c>
      <c r="F37" s="292">
        <v>0</v>
      </c>
      <c r="G37" s="292">
        <v>0</v>
      </c>
      <c r="H37" s="293">
        <v>0</v>
      </c>
    </row>
    <row r="38" spans="1:8" ht="15.75">
      <c r="A38" s="138">
        <v>17</v>
      </c>
      <c r="B38" s="59" t="s">
        <v>161</v>
      </c>
      <c r="C38" s="292">
        <v>0</v>
      </c>
      <c r="D38" s="292">
        <v>0</v>
      </c>
      <c r="E38" s="282">
        <v>0</v>
      </c>
      <c r="F38" s="292">
        <v>0</v>
      </c>
      <c r="G38" s="292">
        <v>0</v>
      </c>
      <c r="H38" s="293">
        <v>0</v>
      </c>
    </row>
    <row r="39" spans="1:8" ht="15.75">
      <c r="A39" s="138">
        <v>18</v>
      </c>
      <c r="B39" s="59" t="s">
        <v>162</v>
      </c>
      <c r="C39" s="292">
        <v>0</v>
      </c>
      <c r="D39" s="292">
        <v>0</v>
      </c>
      <c r="E39" s="282">
        <v>0</v>
      </c>
      <c r="F39" s="292">
        <v>0</v>
      </c>
      <c r="G39" s="292">
        <v>0</v>
      </c>
      <c r="H39" s="293">
        <v>0</v>
      </c>
    </row>
    <row r="40" spans="1:8" ht="15.75">
      <c r="A40" s="138">
        <v>19</v>
      </c>
      <c r="B40" s="59" t="s">
        <v>163</v>
      </c>
      <c r="C40" s="292">
        <v>296315.67</v>
      </c>
      <c r="D40" s="292">
        <v>0</v>
      </c>
      <c r="E40" s="282">
        <v>296315.67</v>
      </c>
      <c r="F40" s="292">
        <v>318859.50999999995</v>
      </c>
      <c r="G40" s="292">
        <v>0</v>
      </c>
      <c r="H40" s="293">
        <v>318859.50999999995</v>
      </c>
    </row>
    <row r="41" spans="1:8" ht="15.75">
      <c r="A41" s="138">
        <v>20</v>
      </c>
      <c r="B41" s="59" t="s">
        <v>164</v>
      </c>
      <c r="C41" s="292">
        <v>-1549132.3900000006</v>
      </c>
      <c r="D41" s="292">
        <v>0</v>
      </c>
      <c r="E41" s="282">
        <v>-1549132.3900000006</v>
      </c>
      <c r="F41" s="292">
        <v>-439501.87000000005</v>
      </c>
      <c r="G41" s="292">
        <v>0</v>
      </c>
      <c r="H41" s="293">
        <v>-439501.87000000005</v>
      </c>
    </row>
    <row r="42" spans="1:8" ht="15.75">
      <c r="A42" s="138">
        <v>21</v>
      </c>
      <c r="B42" s="59" t="s">
        <v>165</v>
      </c>
      <c r="C42" s="292">
        <v>-1914.1399999999999</v>
      </c>
      <c r="D42" s="292">
        <v>0</v>
      </c>
      <c r="E42" s="282">
        <v>-1914.1399999999999</v>
      </c>
      <c r="F42" s="292">
        <v>5210.92</v>
      </c>
      <c r="G42" s="292">
        <v>0</v>
      </c>
      <c r="H42" s="293">
        <v>5210.92</v>
      </c>
    </row>
    <row r="43" spans="1:8" ht="15.75">
      <c r="A43" s="138">
        <v>22</v>
      </c>
      <c r="B43" s="59" t="s">
        <v>166</v>
      </c>
      <c r="C43" s="292">
        <v>0</v>
      </c>
      <c r="D43" s="292">
        <v>0</v>
      </c>
      <c r="E43" s="282">
        <v>0</v>
      </c>
      <c r="F43" s="292">
        <v>0</v>
      </c>
      <c r="G43" s="292">
        <v>0</v>
      </c>
      <c r="H43" s="293">
        <v>0</v>
      </c>
    </row>
    <row r="44" spans="1:8" ht="15.75">
      <c r="A44" s="138">
        <v>23</v>
      </c>
      <c r="B44" s="59" t="s">
        <v>167</v>
      </c>
      <c r="C44" s="292">
        <v>254403.7</v>
      </c>
      <c r="D44" s="292">
        <v>9385.31</v>
      </c>
      <c r="E44" s="282">
        <v>263789.01</v>
      </c>
      <c r="F44" s="292">
        <v>297594.21000000002</v>
      </c>
      <c r="G44" s="292">
        <v>214304.28999999998</v>
      </c>
      <c r="H44" s="293">
        <v>511898.5</v>
      </c>
    </row>
    <row r="45" spans="1:8" ht="15.75">
      <c r="A45" s="138">
        <v>24</v>
      </c>
      <c r="B45" s="62" t="s">
        <v>168</v>
      </c>
      <c r="C45" s="294">
        <v>1324963.7399999993</v>
      </c>
      <c r="D45" s="294">
        <v>-1844813.4</v>
      </c>
      <c r="E45" s="282">
        <v>-519849.66000000061</v>
      </c>
      <c r="F45" s="294">
        <v>2050473.3099999996</v>
      </c>
      <c r="G45" s="294">
        <v>-2184777.3099999996</v>
      </c>
      <c r="H45" s="293">
        <v>-134304</v>
      </c>
    </row>
    <row r="46" spans="1:8">
      <c r="A46" s="138"/>
      <c r="B46" s="57" t="s">
        <v>169</v>
      </c>
      <c r="C46" s="292"/>
      <c r="D46" s="292"/>
      <c r="E46" s="292"/>
      <c r="F46" s="292"/>
      <c r="G46" s="292"/>
      <c r="H46" s="299"/>
    </row>
    <row r="47" spans="1:8" ht="15.75">
      <c r="A47" s="138">
        <v>25</v>
      </c>
      <c r="B47" s="59" t="s">
        <v>170</v>
      </c>
      <c r="C47" s="292">
        <v>69365.47</v>
      </c>
      <c r="D47" s="292">
        <v>24027.49</v>
      </c>
      <c r="E47" s="282">
        <v>93392.960000000006</v>
      </c>
      <c r="F47" s="292">
        <v>40317.339999999997</v>
      </c>
      <c r="G47" s="292">
        <v>0</v>
      </c>
      <c r="H47" s="293">
        <v>40317.339999999997</v>
      </c>
    </row>
    <row r="48" spans="1:8" ht="15.75">
      <c r="A48" s="138">
        <v>26</v>
      </c>
      <c r="B48" s="59" t="s">
        <v>171</v>
      </c>
      <c r="C48" s="292">
        <v>991820.6399999999</v>
      </c>
      <c r="D48" s="292">
        <v>80035.23</v>
      </c>
      <c r="E48" s="282">
        <v>1071855.8699999999</v>
      </c>
      <c r="F48" s="292">
        <v>294900.98</v>
      </c>
      <c r="G48" s="292">
        <v>37776.910000000003</v>
      </c>
      <c r="H48" s="293">
        <v>332677.89</v>
      </c>
    </row>
    <row r="49" spans="1:9" ht="15.75">
      <c r="A49" s="138">
        <v>27</v>
      </c>
      <c r="B49" s="59" t="s">
        <v>172</v>
      </c>
      <c r="C49" s="292">
        <v>7535208.7200000007</v>
      </c>
      <c r="D49" s="292">
        <v>0</v>
      </c>
      <c r="E49" s="282">
        <v>7535208.7200000007</v>
      </c>
      <c r="F49" s="292">
        <v>7651077.4400000004</v>
      </c>
      <c r="G49" s="292">
        <v>0</v>
      </c>
      <c r="H49" s="293">
        <v>7651077.4400000004</v>
      </c>
    </row>
    <row r="50" spans="1:9" ht="15.75">
      <c r="A50" s="138">
        <v>28</v>
      </c>
      <c r="B50" s="59" t="s">
        <v>310</v>
      </c>
      <c r="C50" s="292">
        <v>30890.14</v>
      </c>
      <c r="D50" s="292">
        <v>0</v>
      </c>
      <c r="E50" s="282">
        <v>30890.14</v>
      </c>
      <c r="F50" s="292">
        <v>30134.13</v>
      </c>
      <c r="G50" s="292">
        <v>0</v>
      </c>
      <c r="H50" s="293">
        <v>30134.13</v>
      </c>
    </row>
    <row r="51" spans="1:9" ht="15.75">
      <c r="A51" s="138">
        <v>29</v>
      </c>
      <c r="B51" s="59" t="s">
        <v>173</v>
      </c>
      <c r="C51" s="292">
        <v>1257831</v>
      </c>
      <c r="D51" s="292">
        <v>0</v>
      </c>
      <c r="E51" s="282">
        <v>1257831</v>
      </c>
      <c r="F51" s="292">
        <v>1227197.82</v>
      </c>
      <c r="G51" s="292">
        <v>0</v>
      </c>
      <c r="H51" s="293">
        <v>1227197.82</v>
      </c>
    </row>
    <row r="52" spans="1:9" ht="15.75">
      <c r="A52" s="138">
        <v>30</v>
      </c>
      <c r="B52" s="59" t="s">
        <v>174</v>
      </c>
      <c r="C52" s="292">
        <v>3411238.6799999997</v>
      </c>
      <c r="D52" s="292">
        <v>92649.090000000011</v>
      </c>
      <c r="E52" s="282">
        <v>3503887.7699999996</v>
      </c>
      <c r="F52" s="292">
        <v>3487876.86</v>
      </c>
      <c r="G52" s="292">
        <v>154001.44</v>
      </c>
      <c r="H52" s="293">
        <v>3641878.3</v>
      </c>
    </row>
    <row r="53" spans="1:9" ht="15.75">
      <c r="A53" s="138">
        <v>31</v>
      </c>
      <c r="B53" s="62" t="s">
        <v>175</v>
      </c>
      <c r="C53" s="294">
        <v>13296354.65</v>
      </c>
      <c r="D53" s="294">
        <v>196711.81</v>
      </c>
      <c r="E53" s="282">
        <v>13493066.460000001</v>
      </c>
      <c r="F53" s="294">
        <v>12731504.57</v>
      </c>
      <c r="G53" s="294">
        <v>191778.35</v>
      </c>
      <c r="H53" s="293">
        <v>12923282.92</v>
      </c>
    </row>
    <row r="54" spans="1:9" ht="15.75">
      <c r="A54" s="138">
        <v>32</v>
      </c>
      <c r="B54" s="62" t="s">
        <v>176</v>
      </c>
      <c r="C54" s="294">
        <v>-11971390.91</v>
      </c>
      <c r="D54" s="294">
        <v>-2041525.21</v>
      </c>
      <c r="E54" s="282">
        <v>-14012916.120000001</v>
      </c>
      <c r="F54" s="294">
        <v>-10681031.260000002</v>
      </c>
      <c r="G54" s="294">
        <v>-2376555.6599999997</v>
      </c>
      <c r="H54" s="293">
        <v>-13057586.920000002</v>
      </c>
    </row>
    <row r="55" spans="1:9">
      <c r="A55" s="138"/>
      <c r="B55" s="57"/>
      <c r="C55" s="296"/>
      <c r="D55" s="296"/>
      <c r="E55" s="296"/>
      <c r="F55" s="296"/>
      <c r="G55" s="296"/>
      <c r="H55" s="297"/>
    </row>
    <row r="56" spans="1:9" ht="15.75">
      <c r="A56" s="138">
        <v>33</v>
      </c>
      <c r="B56" s="62" t="s">
        <v>177</v>
      </c>
      <c r="C56" s="294">
        <v>5521958.9900000021</v>
      </c>
      <c r="D56" s="294">
        <v>-1429947.3369999998</v>
      </c>
      <c r="E56" s="282">
        <v>4092011.6530000023</v>
      </c>
      <c r="F56" s="294">
        <v>3057024.3499999959</v>
      </c>
      <c r="G56" s="294">
        <v>980729.58000000054</v>
      </c>
      <c r="H56" s="293">
        <v>4037753.9299999964</v>
      </c>
    </row>
    <row r="57" spans="1:9">
      <c r="A57" s="138"/>
      <c r="B57" s="57"/>
      <c r="C57" s="296"/>
      <c r="D57" s="296"/>
      <c r="E57" s="296"/>
      <c r="F57" s="296"/>
      <c r="G57" s="296"/>
      <c r="H57" s="297"/>
    </row>
    <row r="58" spans="1:9" ht="15.75">
      <c r="A58" s="138">
        <v>34</v>
      </c>
      <c r="B58" s="59" t="s">
        <v>178</v>
      </c>
      <c r="C58" s="292">
        <v>2562241.63</v>
      </c>
      <c r="D58" s="292">
        <v>0</v>
      </c>
      <c r="E58" s="282">
        <v>2562241.63</v>
      </c>
      <c r="F58" s="292">
        <v>3705652.4</v>
      </c>
      <c r="G58" s="292">
        <v>0</v>
      </c>
      <c r="H58" s="293">
        <v>3705652.4</v>
      </c>
    </row>
    <row r="59" spans="1:9" s="216" customFormat="1" ht="15.75">
      <c r="A59" s="138">
        <v>35</v>
      </c>
      <c r="B59" s="56" t="s">
        <v>179</v>
      </c>
      <c r="C59" s="300">
        <v>0</v>
      </c>
      <c r="D59" s="300">
        <v>0</v>
      </c>
      <c r="E59" s="301">
        <v>0</v>
      </c>
      <c r="F59" s="302">
        <v>0</v>
      </c>
      <c r="G59" s="302">
        <v>0</v>
      </c>
      <c r="H59" s="303">
        <v>0</v>
      </c>
      <c r="I59" s="215"/>
    </row>
    <row r="60" spans="1:9" ht="15.75">
      <c r="A60" s="138">
        <v>36</v>
      </c>
      <c r="B60" s="59" t="s">
        <v>180</v>
      </c>
      <c r="C60" s="292">
        <v>18744</v>
      </c>
      <c r="D60" s="292">
        <v>0</v>
      </c>
      <c r="E60" s="282">
        <v>18744</v>
      </c>
      <c r="F60" s="292">
        <v>28866</v>
      </c>
      <c r="G60" s="292">
        <v>0</v>
      </c>
      <c r="H60" s="293">
        <v>28866</v>
      </c>
    </row>
    <row r="61" spans="1:9" ht="15.75">
      <c r="A61" s="138">
        <v>37</v>
      </c>
      <c r="B61" s="62" t="s">
        <v>181</v>
      </c>
      <c r="C61" s="294">
        <v>2580985.63</v>
      </c>
      <c r="D61" s="294">
        <v>0</v>
      </c>
      <c r="E61" s="282">
        <v>2580985.63</v>
      </c>
      <c r="F61" s="294">
        <v>3734518.4</v>
      </c>
      <c r="G61" s="294">
        <v>0</v>
      </c>
      <c r="H61" s="293">
        <v>3734518.4</v>
      </c>
    </row>
    <row r="62" spans="1:9">
      <c r="A62" s="138"/>
      <c r="B62" s="63"/>
      <c r="C62" s="292"/>
      <c r="D62" s="292"/>
      <c r="E62" s="292"/>
      <c r="F62" s="292"/>
      <c r="G62" s="292"/>
      <c r="H62" s="299"/>
    </row>
    <row r="63" spans="1:9" ht="15.75">
      <c r="A63" s="138">
        <v>38</v>
      </c>
      <c r="B63" s="64" t="s">
        <v>311</v>
      </c>
      <c r="C63" s="294">
        <v>2940973.3600000022</v>
      </c>
      <c r="D63" s="294">
        <v>-1429947.3369999998</v>
      </c>
      <c r="E63" s="282">
        <v>1511026.0230000024</v>
      </c>
      <c r="F63" s="294">
        <v>-677494.050000004</v>
      </c>
      <c r="G63" s="294">
        <v>980729.58000000054</v>
      </c>
      <c r="H63" s="293">
        <v>303235.52999999654</v>
      </c>
    </row>
    <row r="64" spans="1:9" ht="15.75">
      <c r="A64" s="136">
        <v>39</v>
      </c>
      <c r="B64" s="59" t="s">
        <v>182</v>
      </c>
      <c r="C64" s="304">
        <v>101923.88</v>
      </c>
      <c r="D64" s="304">
        <v>0</v>
      </c>
      <c r="E64" s="282">
        <v>101923.88</v>
      </c>
      <c r="F64" s="304">
        <v>193619.46</v>
      </c>
      <c r="G64" s="304">
        <v>0</v>
      </c>
      <c r="H64" s="293">
        <v>193619.46</v>
      </c>
    </row>
    <row r="65" spans="1:8" ht="15.75">
      <c r="A65" s="138">
        <v>40</v>
      </c>
      <c r="B65" s="62" t="s">
        <v>183</v>
      </c>
      <c r="C65" s="294">
        <v>2839049.4800000023</v>
      </c>
      <c r="D65" s="294">
        <v>-1429947.3369999998</v>
      </c>
      <c r="E65" s="282">
        <v>1409102.1430000025</v>
      </c>
      <c r="F65" s="294">
        <v>-871113.51000000397</v>
      </c>
      <c r="G65" s="294">
        <v>980729.58000000054</v>
      </c>
      <c r="H65" s="293">
        <v>109616.06999999657</v>
      </c>
    </row>
    <row r="66" spans="1:8" ht="15.75">
      <c r="A66" s="136">
        <v>41</v>
      </c>
      <c r="B66" s="59" t="s">
        <v>184</v>
      </c>
      <c r="C66" s="304">
        <v>588.37999999999988</v>
      </c>
      <c r="D66" s="304">
        <v>0</v>
      </c>
      <c r="E66" s="282">
        <v>588.37999999999988</v>
      </c>
      <c r="F66" s="304">
        <v>-2319.84</v>
      </c>
      <c r="G66" s="304">
        <v>0</v>
      </c>
      <c r="H66" s="293">
        <v>-2319.84</v>
      </c>
    </row>
    <row r="67" spans="1:8" ht="16.5" thickBot="1">
      <c r="A67" s="140">
        <v>42</v>
      </c>
      <c r="B67" s="141" t="s">
        <v>185</v>
      </c>
      <c r="C67" s="305">
        <v>2839637.8600000022</v>
      </c>
      <c r="D67" s="305">
        <v>-1429947.3369999998</v>
      </c>
      <c r="E67" s="290">
        <v>1409690.5230000024</v>
      </c>
      <c r="F67" s="305">
        <v>-873433.35000000393</v>
      </c>
      <c r="G67" s="305">
        <v>980729.58000000054</v>
      </c>
      <c r="H67" s="306">
        <v>107296.22999999661</v>
      </c>
    </row>
  </sheetData>
  <mergeCells count="2">
    <mergeCell ref="C5:E5"/>
    <mergeCell ref="F5:H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H53"/>
  <sheetViews>
    <sheetView topLeftCell="A35" zoomScale="80" zoomScaleNormal="80" workbookViewId="0">
      <selection activeCell="C7" sqref="C7:H53"/>
    </sheetView>
  </sheetViews>
  <sheetFormatPr defaultRowHeight="15"/>
  <cols>
    <col min="1" max="1" width="9.5703125" bestFit="1" customWidth="1"/>
    <col min="2" max="2" width="72.28515625" customWidth="1"/>
    <col min="3" max="8" width="12.7109375" customWidth="1"/>
  </cols>
  <sheetData>
    <row r="1" spans="1:8">
      <c r="A1" s="2" t="s">
        <v>226</v>
      </c>
      <c r="B1" s="494" t="str">
        <f>'1. key ratios'!B1</f>
        <v>ფინკა ბანკი საქართველო</v>
      </c>
    </row>
    <row r="2" spans="1:8">
      <c r="A2" s="2" t="s">
        <v>227</v>
      </c>
      <c r="B2" s="495">
        <f>'1. key ratios'!B2</f>
        <v>43281</v>
      </c>
    </row>
    <row r="3" spans="1:8">
      <c r="A3" s="2"/>
    </row>
    <row r="4" spans="1:8" ht="16.5" thickBot="1">
      <c r="A4" s="2" t="s">
        <v>651</v>
      </c>
      <c r="B4" s="2"/>
      <c r="C4" s="225"/>
      <c r="D4" s="225"/>
      <c r="E4" s="225"/>
      <c r="F4" s="226"/>
      <c r="G4" s="226"/>
      <c r="H4" s="227" t="s">
        <v>130</v>
      </c>
    </row>
    <row r="5" spans="1:8" ht="15.75">
      <c r="A5" s="505" t="s">
        <v>27</v>
      </c>
      <c r="B5" s="507" t="s">
        <v>283</v>
      </c>
      <c r="C5" s="509" t="s">
        <v>232</v>
      </c>
      <c r="D5" s="509"/>
      <c r="E5" s="509"/>
      <c r="F5" s="509" t="s">
        <v>233</v>
      </c>
      <c r="G5" s="509"/>
      <c r="H5" s="510"/>
    </row>
    <row r="6" spans="1:8">
      <c r="A6" s="506"/>
      <c r="B6" s="508"/>
      <c r="C6" s="44" t="s">
        <v>28</v>
      </c>
      <c r="D6" s="44" t="s">
        <v>131</v>
      </c>
      <c r="E6" s="44" t="s">
        <v>69</v>
      </c>
      <c r="F6" s="44" t="s">
        <v>28</v>
      </c>
      <c r="G6" s="44" t="s">
        <v>131</v>
      </c>
      <c r="H6" s="45" t="s">
        <v>69</v>
      </c>
    </row>
    <row r="7" spans="1:8" s="3" customFormat="1" ht="15.75">
      <c r="A7" s="228">
        <v>1</v>
      </c>
      <c r="B7" s="229" t="s">
        <v>790</v>
      </c>
      <c r="C7" s="284">
        <v>587733.15</v>
      </c>
      <c r="D7" s="284">
        <v>60977.57</v>
      </c>
      <c r="E7" s="307">
        <v>648710.72</v>
      </c>
      <c r="F7" s="284">
        <v>517704.45</v>
      </c>
      <c r="G7" s="284">
        <v>110278.79</v>
      </c>
      <c r="H7" s="285">
        <v>627983.24</v>
      </c>
    </row>
    <row r="8" spans="1:8" s="3" customFormat="1" ht="15.75">
      <c r="A8" s="228">
        <v>1.1000000000000001</v>
      </c>
      <c r="B8" s="230" t="s">
        <v>315</v>
      </c>
      <c r="C8" s="284">
        <v>0</v>
      </c>
      <c r="D8" s="284">
        <v>0</v>
      </c>
      <c r="E8" s="307">
        <v>0</v>
      </c>
      <c r="F8" s="284">
        <v>0</v>
      </c>
      <c r="G8" s="284">
        <v>0</v>
      </c>
      <c r="H8" s="285">
        <v>0</v>
      </c>
    </row>
    <row r="9" spans="1:8" s="3" customFormat="1" ht="15.75">
      <c r="A9" s="228">
        <v>1.2</v>
      </c>
      <c r="B9" s="230" t="s">
        <v>316</v>
      </c>
      <c r="C9" s="284">
        <v>0</v>
      </c>
      <c r="D9" s="284">
        <v>0</v>
      </c>
      <c r="E9" s="307">
        <v>0</v>
      </c>
      <c r="F9" s="284">
        <v>0</v>
      </c>
      <c r="G9" s="284">
        <v>0</v>
      </c>
      <c r="H9" s="285">
        <v>0</v>
      </c>
    </row>
    <row r="10" spans="1:8" s="3" customFormat="1" ht="15.75">
      <c r="A10" s="228">
        <v>1.3</v>
      </c>
      <c r="B10" s="230" t="s">
        <v>317</v>
      </c>
      <c r="C10" s="284">
        <v>587733.15</v>
      </c>
      <c r="D10" s="284">
        <v>60977.57</v>
      </c>
      <c r="E10" s="307">
        <v>648710.72</v>
      </c>
      <c r="F10" s="284">
        <v>517704.45</v>
      </c>
      <c r="G10" s="284">
        <v>110278.79</v>
      </c>
      <c r="H10" s="285">
        <v>627983.24</v>
      </c>
    </row>
    <row r="11" spans="1:8" s="3" customFormat="1" ht="15.75">
      <c r="A11" s="228">
        <v>1.4</v>
      </c>
      <c r="B11" s="230" t="s">
        <v>318</v>
      </c>
      <c r="C11" s="284">
        <v>0</v>
      </c>
      <c r="D11" s="284">
        <v>0</v>
      </c>
      <c r="E11" s="307">
        <v>0</v>
      </c>
      <c r="F11" s="284">
        <v>0</v>
      </c>
      <c r="G11" s="284">
        <v>0</v>
      </c>
      <c r="H11" s="285">
        <v>0</v>
      </c>
    </row>
    <row r="12" spans="1:8" s="3" customFormat="1" ht="29.25" customHeight="1">
      <c r="A12" s="228">
        <v>2</v>
      </c>
      <c r="B12" s="229" t="s">
        <v>319</v>
      </c>
      <c r="C12" s="284">
        <v>0</v>
      </c>
      <c r="D12" s="284">
        <v>0</v>
      </c>
      <c r="E12" s="307">
        <v>0</v>
      </c>
      <c r="F12" s="284">
        <v>0</v>
      </c>
      <c r="G12" s="284">
        <v>0</v>
      </c>
      <c r="H12" s="285">
        <v>0</v>
      </c>
    </row>
    <row r="13" spans="1:8" s="3" customFormat="1" ht="25.5">
      <c r="A13" s="228">
        <v>3</v>
      </c>
      <c r="B13" s="229" t="s">
        <v>320</v>
      </c>
      <c r="C13" s="284">
        <v>16194000</v>
      </c>
      <c r="D13" s="284">
        <v>986735.27</v>
      </c>
      <c r="E13" s="307">
        <v>17180735.27</v>
      </c>
      <c r="F13" s="284">
        <v>18581000</v>
      </c>
      <c r="G13" s="284">
        <v>987500</v>
      </c>
      <c r="H13" s="285">
        <v>19568500</v>
      </c>
    </row>
    <row r="14" spans="1:8" s="3" customFormat="1" ht="15.75">
      <c r="A14" s="228">
        <v>3.1</v>
      </c>
      <c r="B14" s="230" t="s">
        <v>321</v>
      </c>
      <c r="C14" s="284">
        <v>16194000</v>
      </c>
      <c r="D14" s="284">
        <v>986735.27</v>
      </c>
      <c r="E14" s="307">
        <v>17180735.27</v>
      </c>
      <c r="F14" s="284">
        <v>18581000</v>
      </c>
      <c r="G14" s="284">
        <v>987500</v>
      </c>
      <c r="H14" s="285">
        <v>19568500</v>
      </c>
    </row>
    <row r="15" spans="1:8" s="3" customFormat="1" ht="15.75">
      <c r="A15" s="228">
        <v>3.2</v>
      </c>
      <c r="B15" s="230" t="s">
        <v>322</v>
      </c>
      <c r="C15" s="284">
        <v>0</v>
      </c>
      <c r="D15" s="284">
        <v>0</v>
      </c>
      <c r="E15" s="307">
        <v>0</v>
      </c>
      <c r="F15" s="284">
        <v>0</v>
      </c>
      <c r="G15" s="284">
        <v>0</v>
      </c>
      <c r="H15" s="285">
        <v>0</v>
      </c>
    </row>
    <row r="16" spans="1:8" s="3" customFormat="1" ht="15.75">
      <c r="A16" s="228">
        <v>4</v>
      </c>
      <c r="B16" s="229" t="s">
        <v>323</v>
      </c>
      <c r="C16" s="284">
        <v>550585639.77000022</v>
      </c>
      <c r="D16" s="284">
        <v>120865553.21999969</v>
      </c>
      <c r="E16" s="307">
        <v>671451192.98999989</v>
      </c>
      <c r="F16" s="284">
        <v>337422933.22999942</v>
      </c>
      <c r="G16" s="284">
        <v>206304992.3999998</v>
      </c>
      <c r="H16" s="285">
        <v>543727925.62999916</v>
      </c>
    </row>
    <row r="17" spans="1:8" s="3" customFormat="1" ht="15.75">
      <c r="A17" s="228">
        <v>4.0999999999999996</v>
      </c>
      <c r="B17" s="230" t="s">
        <v>324</v>
      </c>
      <c r="C17" s="284">
        <v>550585639.77000022</v>
      </c>
      <c r="D17" s="284">
        <v>120865553.21999969</v>
      </c>
      <c r="E17" s="307">
        <v>671451192.98999989</v>
      </c>
      <c r="F17" s="284">
        <v>337422933.22999942</v>
      </c>
      <c r="G17" s="284">
        <v>206304992.3999998</v>
      </c>
      <c r="H17" s="285">
        <v>543727925.62999916</v>
      </c>
    </row>
    <row r="18" spans="1:8" s="3" customFormat="1" ht="15.75">
      <c r="A18" s="228">
        <v>4.2</v>
      </c>
      <c r="B18" s="230" t="s">
        <v>325</v>
      </c>
      <c r="C18" s="284">
        <v>0</v>
      </c>
      <c r="D18" s="284">
        <v>0</v>
      </c>
      <c r="E18" s="307">
        <v>0</v>
      </c>
      <c r="F18" s="284">
        <v>0</v>
      </c>
      <c r="G18" s="284">
        <v>0</v>
      </c>
      <c r="H18" s="285">
        <v>0</v>
      </c>
    </row>
    <row r="19" spans="1:8" s="3" customFormat="1" ht="25.5">
      <c r="A19" s="228">
        <v>5</v>
      </c>
      <c r="B19" s="229" t="s">
        <v>326</v>
      </c>
      <c r="C19" s="284">
        <v>52806738.289999999</v>
      </c>
      <c r="D19" s="284">
        <v>63090469.710000038</v>
      </c>
      <c r="E19" s="307">
        <v>115897208.00000003</v>
      </c>
      <c r="F19" s="284">
        <v>29623373.699999999</v>
      </c>
      <c r="G19" s="284">
        <v>104066023.56000003</v>
      </c>
      <c r="H19" s="285">
        <v>133689397.26000004</v>
      </c>
    </row>
    <row r="20" spans="1:8" s="3" customFormat="1" ht="15.75">
      <c r="A20" s="228">
        <v>5.0999999999999996</v>
      </c>
      <c r="B20" s="230" t="s">
        <v>327</v>
      </c>
      <c r="C20" s="284">
        <v>269433.65000000002</v>
      </c>
      <c r="D20" s="284">
        <v>178859.85</v>
      </c>
      <c r="E20" s="307">
        <v>448293.5</v>
      </c>
      <c r="F20" s="284">
        <v>175973.20000000007</v>
      </c>
      <c r="G20" s="284">
        <v>294234.68</v>
      </c>
      <c r="H20" s="285">
        <v>470207.88000000006</v>
      </c>
    </row>
    <row r="21" spans="1:8" s="3" customFormat="1" ht="15.75">
      <c r="A21" s="228">
        <v>5.2</v>
      </c>
      <c r="B21" s="230" t="s">
        <v>328</v>
      </c>
      <c r="C21" s="284">
        <v>0</v>
      </c>
      <c r="D21" s="284">
        <v>0</v>
      </c>
      <c r="E21" s="307">
        <v>0</v>
      </c>
      <c r="F21" s="284">
        <v>0</v>
      </c>
      <c r="G21" s="284">
        <v>0</v>
      </c>
      <c r="H21" s="285">
        <v>0</v>
      </c>
    </row>
    <row r="22" spans="1:8" s="3" customFormat="1" ht="15.75">
      <c r="A22" s="228">
        <v>5.3</v>
      </c>
      <c r="B22" s="230" t="s">
        <v>329</v>
      </c>
      <c r="C22" s="284">
        <v>52344238.640000001</v>
      </c>
      <c r="D22" s="284">
        <v>62692191.660000034</v>
      </c>
      <c r="E22" s="307">
        <v>115036430.30000004</v>
      </c>
      <c r="F22" s="284">
        <v>29238800.5</v>
      </c>
      <c r="G22" s="284">
        <v>103462182.04000002</v>
      </c>
      <c r="H22" s="285">
        <v>132700982.54000002</v>
      </c>
    </row>
    <row r="23" spans="1:8" s="3" customFormat="1" ht="15.75">
      <c r="A23" s="228" t="s">
        <v>330</v>
      </c>
      <c r="B23" s="231" t="s">
        <v>331</v>
      </c>
      <c r="C23" s="284">
        <v>43023101.240000002</v>
      </c>
      <c r="D23" s="284">
        <v>47608755.50000003</v>
      </c>
      <c r="E23" s="307">
        <v>90631856.740000039</v>
      </c>
      <c r="F23" s="284">
        <v>21369408</v>
      </c>
      <c r="G23" s="284">
        <v>76558090.510000035</v>
      </c>
      <c r="H23" s="285">
        <v>97927498.510000035</v>
      </c>
    </row>
    <row r="24" spans="1:8" s="3" customFormat="1" ht="15.75">
      <c r="A24" s="228" t="s">
        <v>332</v>
      </c>
      <c r="B24" s="231" t="s">
        <v>333</v>
      </c>
      <c r="C24" s="284">
        <v>4128766</v>
      </c>
      <c r="D24" s="284">
        <v>7371510.0999999996</v>
      </c>
      <c r="E24" s="307">
        <v>11500276.1</v>
      </c>
      <c r="F24" s="284">
        <v>2932614</v>
      </c>
      <c r="G24" s="284">
        <v>13708871.620000001</v>
      </c>
      <c r="H24" s="285">
        <v>16641485.620000001</v>
      </c>
    </row>
    <row r="25" spans="1:8" s="3" customFormat="1" ht="15.75">
      <c r="A25" s="228" t="s">
        <v>334</v>
      </c>
      <c r="B25" s="232" t="s">
        <v>335</v>
      </c>
      <c r="C25" s="284">
        <v>0</v>
      </c>
      <c r="D25" s="284">
        <v>0</v>
      </c>
      <c r="E25" s="307">
        <v>0</v>
      </c>
      <c r="F25" s="284">
        <v>0</v>
      </c>
      <c r="G25" s="284">
        <v>0</v>
      </c>
      <c r="H25" s="285">
        <v>0</v>
      </c>
    </row>
    <row r="26" spans="1:8" s="3" customFormat="1" ht="15.75">
      <c r="A26" s="228" t="s">
        <v>336</v>
      </c>
      <c r="B26" s="231" t="s">
        <v>337</v>
      </c>
      <c r="C26" s="284">
        <v>5166787.3999999994</v>
      </c>
      <c r="D26" s="284">
        <v>7004646.8099999996</v>
      </c>
      <c r="E26" s="307">
        <v>12171434.209999999</v>
      </c>
      <c r="F26" s="284">
        <v>4725730.5</v>
      </c>
      <c r="G26" s="284">
        <v>12070725.309999995</v>
      </c>
      <c r="H26" s="285">
        <v>16796455.809999995</v>
      </c>
    </row>
    <row r="27" spans="1:8" s="3" customFormat="1" ht="15.75">
      <c r="A27" s="228" t="s">
        <v>338</v>
      </c>
      <c r="B27" s="231" t="s">
        <v>339</v>
      </c>
      <c r="C27" s="284">
        <v>25584</v>
      </c>
      <c r="D27" s="284">
        <v>707279.25</v>
      </c>
      <c r="E27" s="307">
        <v>732863.25</v>
      </c>
      <c r="F27" s="284">
        <v>211048</v>
      </c>
      <c r="G27" s="284">
        <v>1124494.6000000001</v>
      </c>
      <c r="H27" s="285">
        <v>1335542.6000000001</v>
      </c>
    </row>
    <row r="28" spans="1:8" s="3" customFormat="1" ht="15.75">
      <c r="A28" s="228">
        <v>5.4</v>
      </c>
      <c r="B28" s="230" t="s">
        <v>340</v>
      </c>
      <c r="C28" s="284">
        <v>193066</v>
      </c>
      <c r="D28" s="284">
        <v>219418.2</v>
      </c>
      <c r="E28" s="307">
        <v>412484.2</v>
      </c>
      <c r="F28" s="284">
        <v>208600</v>
      </c>
      <c r="G28" s="284">
        <v>309606.83999999997</v>
      </c>
      <c r="H28" s="285">
        <v>518206.83999999997</v>
      </c>
    </row>
    <row r="29" spans="1:8" s="3" customFormat="1" ht="15.75">
      <c r="A29" s="228">
        <v>5.5</v>
      </c>
      <c r="B29" s="230" t="s">
        <v>341</v>
      </c>
      <c r="C29" s="284">
        <v>0</v>
      </c>
      <c r="D29" s="284">
        <v>0</v>
      </c>
      <c r="E29" s="307">
        <v>0</v>
      </c>
      <c r="F29" s="284">
        <v>0</v>
      </c>
      <c r="G29" s="284">
        <v>0</v>
      </c>
      <c r="H29" s="285">
        <v>0</v>
      </c>
    </row>
    <row r="30" spans="1:8" s="3" customFormat="1" ht="15.75">
      <c r="A30" s="228">
        <v>5.6</v>
      </c>
      <c r="B30" s="230" t="s">
        <v>342</v>
      </c>
      <c r="C30" s="284">
        <v>0</v>
      </c>
      <c r="D30" s="284">
        <v>0</v>
      </c>
      <c r="E30" s="307">
        <v>0</v>
      </c>
      <c r="F30" s="284">
        <v>0</v>
      </c>
      <c r="G30" s="284">
        <v>0</v>
      </c>
      <c r="H30" s="285">
        <v>0</v>
      </c>
    </row>
    <row r="31" spans="1:8" s="3" customFormat="1" ht="15.75">
      <c r="A31" s="228">
        <v>5.7</v>
      </c>
      <c r="B31" s="230" t="s">
        <v>343</v>
      </c>
      <c r="C31" s="284">
        <v>0</v>
      </c>
      <c r="D31" s="284">
        <v>0</v>
      </c>
      <c r="E31" s="307">
        <v>0</v>
      </c>
      <c r="F31" s="284">
        <v>0</v>
      </c>
      <c r="G31" s="284">
        <v>0</v>
      </c>
      <c r="H31" s="285">
        <v>0</v>
      </c>
    </row>
    <row r="32" spans="1:8" s="3" customFormat="1" ht="15.75">
      <c r="A32" s="228">
        <v>6</v>
      </c>
      <c r="B32" s="229" t="s">
        <v>344</v>
      </c>
      <c r="C32" s="284">
        <v>-2148750</v>
      </c>
      <c r="D32" s="284">
        <v>0</v>
      </c>
      <c r="E32" s="307">
        <v>-2148750</v>
      </c>
      <c r="F32" s="284">
        <v>-276460</v>
      </c>
      <c r="G32" s="284">
        <v>0</v>
      </c>
      <c r="H32" s="285">
        <v>-276460</v>
      </c>
    </row>
    <row r="33" spans="1:8" s="3" customFormat="1" ht="25.5">
      <c r="A33" s="228">
        <v>6.1</v>
      </c>
      <c r="B33" s="230" t="s">
        <v>791</v>
      </c>
      <c r="C33" s="284">
        <v>21305900</v>
      </c>
      <c r="D33" s="284">
        <v>0</v>
      </c>
      <c r="E33" s="307">
        <v>21305900</v>
      </c>
      <c r="F33" s="284">
        <v>8216220</v>
      </c>
      <c r="G33" s="284">
        <v>0</v>
      </c>
      <c r="H33" s="285">
        <v>8216220</v>
      </c>
    </row>
    <row r="34" spans="1:8" s="3" customFormat="1" ht="25.5">
      <c r="A34" s="228">
        <v>6.2</v>
      </c>
      <c r="B34" s="230" t="s">
        <v>345</v>
      </c>
      <c r="C34" s="284">
        <v>-23454650</v>
      </c>
      <c r="D34" s="284">
        <v>0</v>
      </c>
      <c r="E34" s="307">
        <v>-23454650</v>
      </c>
      <c r="F34" s="284">
        <v>-8492680</v>
      </c>
      <c r="G34" s="284">
        <v>0</v>
      </c>
      <c r="H34" s="285">
        <v>-8492680</v>
      </c>
    </row>
    <row r="35" spans="1:8" s="3" customFormat="1" ht="25.5">
      <c r="A35" s="228">
        <v>6.3</v>
      </c>
      <c r="B35" s="230" t="s">
        <v>346</v>
      </c>
      <c r="C35" s="284">
        <v>0</v>
      </c>
      <c r="D35" s="284">
        <v>0</v>
      </c>
      <c r="E35" s="307">
        <v>0</v>
      </c>
      <c r="F35" s="284">
        <v>0</v>
      </c>
      <c r="G35" s="284">
        <v>0</v>
      </c>
      <c r="H35" s="285">
        <v>0</v>
      </c>
    </row>
    <row r="36" spans="1:8" s="3" customFormat="1" ht="15.75">
      <c r="A36" s="228">
        <v>6.4</v>
      </c>
      <c r="B36" s="230" t="s">
        <v>347</v>
      </c>
      <c r="C36" s="284">
        <v>0</v>
      </c>
      <c r="D36" s="284">
        <v>0</v>
      </c>
      <c r="E36" s="307">
        <v>0</v>
      </c>
      <c r="F36" s="284">
        <v>0</v>
      </c>
      <c r="G36" s="284">
        <v>0</v>
      </c>
      <c r="H36" s="285">
        <v>0</v>
      </c>
    </row>
    <row r="37" spans="1:8" s="3" customFormat="1" ht="15.75">
      <c r="A37" s="228">
        <v>6.5</v>
      </c>
      <c r="B37" s="230" t="s">
        <v>348</v>
      </c>
      <c r="C37" s="284">
        <v>0</v>
      </c>
      <c r="D37" s="284">
        <v>0</v>
      </c>
      <c r="E37" s="307">
        <v>0</v>
      </c>
      <c r="F37" s="284">
        <v>0</v>
      </c>
      <c r="G37" s="284">
        <v>0</v>
      </c>
      <c r="H37" s="285">
        <v>0</v>
      </c>
    </row>
    <row r="38" spans="1:8" s="3" customFormat="1" ht="25.5">
      <c r="A38" s="228">
        <v>6.6</v>
      </c>
      <c r="B38" s="230" t="s">
        <v>349</v>
      </c>
      <c r="C38" s="284">
        <v>0</v>
      </c>
      <c r="D38" s="284">
        <v>0</v>
      </c>
      <c r="E38" s="307">
        <v>0</v>
      </c>
      <c r="F38" s="284">
        <v>0</v>
      </c>
      <c r="G38" s="284">
        <v>0</v>
      </c>
      <c r="H38" s="285">
        <v>0</v>
      </c>
    </row>
    <row r="39" spans="1:8" s="3" customFormat="1" ht="25.5">
      <c r="A39" s="228">
        <v>6.7</v>
      </c>
      <c r="B39" s="230" t="s">
        <v>350</v>
      </c>
      <c r="C39" s="284">
        <v>0</v>
      </c>
      <c r="D39" s="284">
        <v>0</v>
      </c>
      <c r="E39" s="307">
        <v>0</v>
      </c>
      <c r="F39" s="284">
        <v>0</v>
      </c>
      <c r="G39" s="284">
        <v>0</v>
      </c>
      <c r="H39" s="285">
        <v>0</v>
      </c>
    </row>
    <row r="40" spans="1:8" s="3" customFormat="1" ht="15.75">
      <c r="A40" s="228">
        <v>7</v>
      </c>
      <c r="B40" s="229" t="s">
        <v>351</v>
      </c>
      <c r="C40" s="284">
        <v>20338966.420000002</v>
      </c>
      <c r="D40" s="284">
        <v>9242927.3665999994</v>
      </c>
      <c r="E40" s="307">
        <v>29581893.786600001</v>
      </c>
      <c r="F40" s="284">
        <v>14163671.079999998</v>
      </c>
      <c r="G40" s="284">
        <v>8487342.5199999996</v>
      </c>
      <c r="H40" s="285">
        <v>22651013.599999998</v>
      </c>
    </row>
    <row r="41" spans="1:8" s="3" customFormat="1" ht="25.5">
      <c r="A41" s="228">
        <v>7.1</v>
      </c>
      <c r="B41" s="230" t="s">
        <v>352</v>
      </c>
      <c r="C41" s="284">
        <v>1736112.1200000027</v>
      </c>
      <c r="D41" s="284">
        <v>420948.34999999986</v>
      </c>
      <c r="E41" s="307">
        <v>2157060.4700000025</v>
      </c>
      <c r="F41" s="284">
        <v>1147739.0799999998</v>
      </c>
      <c r="G41" s="284">
        <v>470856.05</v>
      </c>
      <c r="H41" s="285">
        <v>1618595.13</v>
      </c>
    </row>
    <row r="42" spans="1:8" s="3" customFormat="1" ht="25.5">
      <c r="A42" s="228">
        <v>7.2</v>
      </c>
      <c r="B42" s="230" t="s">
        <v>353</v>
      </c>
      <c r="C42" s="284">
        <v>327184.90999999997</v>
      </c>
      <c r="D42" s="284">
        <v>23249.846599999997</v>
      </c>
      <c r="E42" s="307">
        <v>350434.75659999996</v>
      </c>
      <c r="F42" s="284">
        <v>180807.15999999977</v>
      </c>
      <c r="G42" s="284">
        <v>37029.139199999983</v>
      </c>
      <c r="H42" s="285">
        <v>217836.29919999975</v>
      </c>
    </row>
    <row r="43" spans="1:8" s="3" customFormat="1" ht="25.5">
      <c r="A43" s="228">
        <v>7.3</v>
      </c>
      <c r="B43" s="230" t="s">
        <v>354</v>
      </c>
      <c r="C43" s="284">
        <v>14270948.279999999</v>
      </c>
      <c r="D43" s="284">
        <v>7469826.4700000007</v>
      </c>
      <c r="E43" s="307">
        <v>21740774.75</v>
      </c>
      <c r="F43" s="284">
        <v>11161944.859999999</v>
      </c>
      <c r="G43" s="284">
        <v>7166389.6200000001</v>
      </c>
      <c r="H43" s="285">
        <v>18328334.48</v>
      </c>
    </row>
    <row r="44" spans="1:8" s="3" customFormat="1" ht="25.5">
      <c r="A44" s="228">
        <v>7.4</v>
      </c>
      <c r="B44" s="230" t="s">
        <v>355</v>
      </c>
      <c r="C44" s="284">
        <v>4004721.11</v>
      </c>
      <c r="D44" s="284">
        <v>1328902.7000000002</v>
      </c>
      <c r="E44" s="307">
        <v>5333623.8100000005</v>
      </c>
      <c r="F44" s="284">
        <v>3001726.2199999997</v>
      </c>
      <c r="G44" s="284">
        <v>1320952.8999999999</v>
      </c>
      <c r="H44" s="285">
        <v>4322679.1199999992</v>
      </c>
    </row>
    <row r="45" spans="1:8" s="3" customFormat="1" ht="15.75">
      <c r="A45" s="228">
        <v>8</v>
      </c>
      <c r="B45" s="229" t="s">
        <v>356</v>
      </c>
      <c r="C45" s="284">
        <v>996084</v>
      </c>
      <c r="D45" s="284">
        <v>2593352.4926399998</v>
      </c>
      <c r="E45" s="307">
        <v>3589436.4926399998</v>
      </c>
      <c r="F45" s="284">
        <v>0</v>
      </c>
      <c r="G45" s="284">
        <v>1314331.2</v>
      </c>
      <c r="H45" s="285">
        <v>1314331.2</v>
      </c>
    </row>
    <row r="46" spans="1:8" s="3" customFormat="1" ht="15.75">
      <c r="A46" s="228">
        <v>8.1</v>
      </c>
      <c r="B46" s="230" t="s">
        <v>357</v>
      </c>
      <c r="C46" s="284">
        <v>996084</v>
      </c>
      <c r="D46" s="284">
        <v>1797161.7482460416</v>
      </c>
      <c r="E46" s="307">
        <v>2793245.7482460416</v>
      </c>
      <c r="F46" s="284">
        <v>0</v>
      </c>
      <c r="G46" s="284">
        <v>0</v>
      </c>
      <c r="H46" s="285">
        <v>0</v>
      </c>
    </row>
    <row r="47" spans="1:8" s="3" customFormat="1" ht="15.75">
      <c r="A47" s="228">
        <v>8.1999999999999993</v>
      </c>
      <c r="B47" s="230" t="s">
        <v>358</v>
      </c>
      <c r="C47" s="284"/>
      <c r="D47" s="284">
        <v>562016.99604279408</v>
      </c>
      <c r="E47" s="307">
        <v>562016.99604279408</v>
      </c>
      <c r="F47" s="284">
        <v>0</v>
      </c>
      <c r="G47" s="284">
        <v>606614.4</v>
      </c>
      <c r="H47" s="285">
        <v>606614.4</v>
      </c>
    </row>
    <row r="48" spans="1:8" s="3" customFormat="1" ht="15.75">
      <c r="A48" s="228">
        <v>8.3000000000000007</v>
      </c>
      <c r="B48" s="230" t="s">
        <v>359</v>
      </c>
      <c r="C48" s="284"/>
      <c r="D48" s="284">
        <v>234173.74835116416</v>
      </c>
      <c r="E48" s="307">
        <v>234173.74835116416</v>
      </c>
      <c r="F48" s="284">
        <v>0</v>
      </c>
      <c r="G48" s="284">
        <v>606614.4</v>
      </c>
      <c r="H48" s="285">
        <v>606614.4</v>
      </c>
    </row>
    <row r="49" spans="1:8" s="3" customFormat="1" ht="15.75">
      <c r="A49" s="228">
        <v>8.4</v>
      </c>
      <c r="B49" s="230" t="s">
        <v>360</v>
      </c>
      <c r="C49" s="284"/>
      <c r="D49" s="284"/>
      <c r="E49" s="307">
        <v>0</v>
      </c>
      <c r="F49" s="284">
        <v>0</v>
      </c>
      <c r="G49" s="284">
        <v>101102.39999999999</v>
      </c>
      <c r="H49" s="285">
        <v>101102.39999999999</v>
      </c>
    </row>
    <row r="50" spans="1:8" s="3" customFormat="1" ht="15.75">
      <c r="A50" s="228">
        <v>8.5</v>
      </c>
      <c r="B50" s="230" t="s">
        <v>361</v>
      </c>
      <c r="C50" s="284"/>
      <c r="D50" s="284"/>
      <c r="E50" s="307">
        <v>0</v>
      </c>
      <c r="F50" s="284">
        <v>0</v>
      </c>
      <c r="G50" s="284">
        <v>0</v>
      </c>
      <c r="H50" s="285">
        <v>0</v>
      </c>
    </row>
    <row r="51" spans="1:8" s="3" customFormat="1" ht="15.75">
      <c r="A51" s="228">
        <v>8.6</v>
      </c>
      <c r="B51" s="230" t="s">
        <v>362</v>
      </c>
      <c r="C51" s="284"/>
      <c r="D51" s="284"/>
      <c r="E51" s="307">
        <v>0</v>
      </c>
      <c r="F51" s="284">
        <v>0</v>
      </c>
      <c r="G51" s="284">
        <v>0</v>
      </c>
      <c r="H51" s="285">
        <v>0</v>
      </c>
    </row>
    <row r="52" spans="1:8" s="3" customFormat="1" ht="15.75">
      <c r="A52" s="228">
        <v>8.6999999999999993</v>
      </c>
      <c r="B52" s="230" t="s">
        <v>363</v>
      </c>
      <c r="C52" s="284"/>
      <c r="D52" s="284"/>
      <c r="E52" s="307">
        <v>0</v>
      </c>
      <c r="F52" s="284">
        <v>0</v>
      </c>
      <c r="G52" s="284">
        <v>0</v>
      </c>
      <c r="H52" s="285">
        <v>0</v>
      </c>
    </row>
    <row r="53" spans="1:8" s="3" customFormat="1" ht="26.25" thickBot="1">
      <c r="A53" s="233">
        <v>9</v>
      </c>
      <c r="B53" s="234" t="s">
        <v>364</v>
      </c>
      <c r="C53" s="308"/>
      <c r="D53" s="308"/>
      <c r="E53" s="309">
        <v>0</v>
      </c>
      <c r="F53" s="308">
        <v>0</v>
      </c>
      <c r="G53" s="308">
        <v>0</v>
      </c>
      <c r="H53" s="291">
        <v>0</v>
      </c>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18"/>
  <sheetViews>
    <sheetView zoomScale="80" zoomScaleNormal="80" workbookViewId="0">
      <pane xSplit="1" ySplit="4" topLeftCell="B5" activePane="bottomRight" state="frozen"/>
      <selection activeCell="K21" sqref="K21"/>
      <selection pane="topRight" activeCell="K21" sqref="K21"/>
      <selection pane="bottomLeft" activeCell="K21" sqref="K21"/>
      <selection pane="bottomRight" activeCell="C7" sqref="C7:D12"/>
    </sheetView>
  </sheetViews>
  <sheetFormatPr defaultColWidth="9.140625" defaultRowHeight="12.75"/>
  <cols>
    <col min="1" max="1" width="9.5703125" style="2" bestFit="1" customWidth="1"/>
    <col min="2" max="2" width="93.5703125" style="2" customWidth="1"/>
    <col min="3" max="4" width="12.7109375" style="2" customWidth="1"/>
    <col min="5" max="11" width="9.7109375" style="13" customWidth="1"/>
    <col min="12" max="16384" width="9.140625" style="13"/>
  </cols>
  <sheetData>
    <row r="1" spans="1:8" ht="15">
      <c r="A1" s="18" t="s">
        <v>226</v>
      </c>
      <c r="B1" s="494" t="str">
        <f>'1. key ratios'!B1</f>
        <v>ფინკა ბანკი საქართველო</v>
      </c>
      <c r="C1" s="17"/>
      <c r="D1" s="384"/>
    </row>
    <row r="2" spans="1:8" ht="15">
      <c r="A2" s="18" t="s">
        <v>227</v>
      </c>
      <c r="B2" s="495">
        <f>'1. key ratios'!B2</f>
        <v>43281</v>
      </c>
      <c r="C2" s="30"/>
      <c r="D2" s="19"/>
      <c r="E2" s="12"/>
      <c r="F2" s="12"/>
      <c r="G2" s="12"/>
      <c r="H2" s="12"/>
    </row>
    <row r="3" spans="1:8" ht="15">
      <c r="A3" s="18"/>
      <c r="B3" s="17"/>
      <c r="C3" s="30"/>
      <c r="D3" s="19"/>
      <c r="E3" s="12"/>
      <c r="F3" s="12"/>
      <c r="G3" s="12"/>
      <c r="H3" s="12"/>
    </row>
    <row r="4" spans="1:8" ht="15" customHeight="1" thickBot="1">
      <c r="A4" s="222" t="s">
        <v>652</v>
      </c>
      <c r="B4" s="223" t="s">
        <v>225</v>
      </c>
      <c r="C4" s="222"/>
      <c r="D4" s="224" t="s">
        <v>130</v>
      </c>
    </row>
    <row r="5" spans="1:8" ht="15" customHeight="1">
      <c r="A5" s="220" t="s">
        <v>27</v>
      </c>
      <c r="B5" s="221"/>
      <c r="C5" s="496">
        <f>B2</f>
        <v>43281</v>
      </c>
      <c r="D5" s="497">
        <f>EOMONTH(B2,-3)</f>
        <v>43190</v>
      </c>
    </row>
    <row r="6" spans="1:8" ht="15" customHeight="1">
      <c r="A6" s="415">
        <v>1</v>
      </c>
      <c r="B6" s="416" t="s">
        <v>230</v>
      </c>
      <c r="C6" s="417">
        <f>C7+C9+C10</f>
        <v>212213114.2048336</v>
      </c>
      <c r="D6" s="418">
        <f>D7+D9+D10</f>
        <v>199652929.03557488</v>
      </c>
    </row>
    <row r="7" spans="1:8" ht="15" customHeight="1">
      <c r="A7" s="415">
        <v>1.1000000000000001</v>
      </c>
      <c r="B7" s="419" t="s">
        <v>22</v>
      </c>
      <c r="C7" s="420">
        <v>210910982.1628336</v>
      </c>
      <c r="D7" s="421">
        <v>197999759.45397487</v>
      </c>
    </row>
    <row r="8" spans="1:8" ht="25.5">
      <c r="A8" s="415" t="s">
        <v>290</v>
      </c>
      <c r="B8" s="422" t="s">
        <v>646</v>
      </c>
      <c r="C8" s="420">
        <v>339041.72</v>
      </c>
      <c r="D8" s="421">
        <v>401858.23</v>
      </c>
    </row>
    <row r="9" spans="1:8" ht="14.25">
      <c r="A9" s="415">
        <v>1.2</v>
      </c>
      <c r="B9" s="419" t="s">
        <v>23</v>
      </c>
      <c r="C9" s="420">
        <v>321492.04200000002</v>
      </c>
      <c r="D9" s="421">
        <v>301105.58159999998</v>
      </c>
    </row>
    <row r="10" spans="1:8" ht="28.5">
      <c r="A10" s="415">
        <v>1.3</v>
      </c>
      <c r="B10" s="424" t="s">
        <v>78</v>
      </c>
      <c r="C10" s="423">
        <v>980640</v>
      </c>
      <c r="D10" s="421">
        <v>1352064</v>
      </c>
    </row>
    <row r="11" spans="1:8" ht="15" customHeight="1">
      <c r="A11" s="415">
        <v>2</v>
      </c>
      <c r="B11" s="416" t="s">
        <v>231</v>
      </c>
      <c r="C11" s="420">
        <v>623647.9429919977</v>
      </c>
      <c r="D11" s="421">
        <v>568768.27056599187</v>
      </c>
    </row>
    <row r="12" spans="1:8" ht="15" customHeight="1">
      <c r="A12" s="434">
        <v>3</v>
      </c>
      <c r="B12" s="435" t="s">
        <v>229</v>
      </c>
      <c r="C12" s="423">
        <v>65980026.107874997</v>
      </c>
      <c r="D12" s="436">
        <v>65980026.107874997</v>
      </c>
    </row>
    <row r="13" spans="1:8" ht="15" customHeight="1" thickBot="1">
      <c r="A13" s="143">
        <v>4</v>
      </c>
      <c r="B13" s="144" t="s">
        <v>291</v>
      </c>
      <c r="C13" s="310">
        <f>C6+C11+C12</f>
        <v>278816788.25570059</v>
      </c>
      <c r="D13" s="311">
        <f>D6+D11+D12</f>
        <v>266201723.41401586</v>
      </c>
    </row>
    <row r="14" spans="1:8">
      <c r="B14" s="24"/>
    </row>
    <row r="15" spans="1:8">
      <c r="B15" s="112"/>
    </row>
    <row r="16" spans="1:8">
      <c r="B16" s="112"/>
    </row>
    <row r="17" spans="2:2">
      <c r="B17" s="112"/>
    </row>
    <row r="18" spans="2:2">
      <c r="B18" s="112"/>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30"/>
  <sheetViews>
    <sheetView zoomScale="80" zoomScaleNormal="80" workbookViewId="0">
      <pane xSplit="1" ySplit="4" topLeftCell="B5" activePane="bottomRight" state="frozen"/>
      <selection activeCell="K21" sqref="K21"/>
      <selection pane="topRight" activeCell="K21" sqref="K21"/>
      <selection pane="bottomLeft" activeCell="K21" sqref="K21"/>
      <selection pane="bottomRight" activeCell="B23" sqref="B23:C27"/>
    </sheetView>
  </sheetViews>
  <sheetFormatPr defaultRowHeight="15"/>
  <cols>
    <col min="1" max="1" width="10.28515625" style="2" bestFit="1" customWidth="1"/>
    <col min="2" max="2" width="94.7109375" style="2" bestFit="1" customWidth="1"/>
    <col min="3" max="3" width="61.28515625" style="2" bestFit="1" customWidth="1"/>
  </cols>
  <sheetData>
    <row r="1" spans="1:3">
      <c r="A1" s="2" t="s">
        <v>226</v>
      </c>
      <c r="B1" s="494" t="str">
        <f>'1. key ratios'!B1</f>
        <v>ფინკა ბანკი საქართველო</v>
      </c>
    </row>
    <row r="2" spans="1:3">
      <c r="A2" s="2" t="s">
        <v>227</v>
      </c>
      <c r="B2" s="495">
        <f>'1. key ratios'!B2</f>
        <v>43281</v>
      </c>
    </row>
    <row r="4" spans="1:3" ht="16.5" customHeight="1" thickBot="1">
      <c r="A4" s="258" t="s">
        <v>653</v>
      </c>
      <c r="B4" s="66" t="s">
        <v>186</v>
      </c>
      <c r="C4" s="14"/>
    </row>
    <row r="5" spans="1:3" ht="15.75">
      <c r="A5" s="11"/>
      <c r="B5" s="511" t="s">
        <v>187</v>
      </c>
      <c r="C5" s="512"/>
    </row>
    <row r="6" spans="1:3">
      <c r="A6" s="468">
        <v>1</v>
      </c>
      <c r="B6" s="469" t="s">
        <v>844</v>
      </c>
      <c r="C6" s="69"/>
    </row>
    <row r="7" spans="1:3">
      <c r="A7" s="468">
        <v>2</v>
      </c>
      <c r="B7" s="469" t="s">
        <v>868</v>
      </c>
      <c r="C7" s="69"/>
    </row>
    <row r="8" spans="1:3">
      <c r="A8" s="468">
        <v>3</v>
      </c>
      <c r="B8" s="469" t="s">
        <v>845</v>
      </c>
      <c r="C8" s="69"/>
    </row>
    <row r="9" spans="1:3">
      <c r="A9" s="468">
        <v>4</v>
      </c>
      <c r="B9" s="469" t="s">
        <v>846</v>
      </c>
      <c r="C9" s="69"/>
    </row>
    <row r="10" spans="1:3">
      <c r="A10" s="468">
        <v>5</v>
      </c>
      <c r="B10" s="469" t="s">
        <v>847</v>
      </c>
      <c r="C10" s="69"/>
    </row>
    <row r="11" spans="1:3" ht="15.75">
      <c r="A11" s="15"/>
      <c r="B11" s="513"/>
      <c r="C11" s="514"/>
    </row>
    <row r="12" spans="1:3" ht="15.75">
      <c r="A12" s="15"/>
      <c r="B12" s="515" t="s">
        <v>188</v>
      </c>
      <c r="C12" s="516"/>
    </row>
    <row r="13" spans="1:3" ht="15.75">
      <c r="A13" s="468">
        <v>1</v>
      </c>
      <c r="B13" s="469" t="s">
        <v>848</v>
      </c>
      <c r="C13" s="67"/>
    </row>
    <row r="14" spans="1:3" ht="15.75">
      <c r="A14" s="468">
        <v>2</v>
      </c>
      <c r="B14" s="469" t="s">
        <v>849</v>
      </c>
      <c r="C14" s="67"/>
    </row>
    <row r="15" spans="1:3" ht="15.75">
      <c r="A15" s="468">
        <v>3</v>
      </c>
      <c r="B15" s="469" t="s">
        <v>850</v>
      </c>
      <c r="C15" s="67"/>
    </row>
    <row r="16" spans="1:3" ht="15.75">
      <c r="A16" s="468">
        <v>4</v>
      </c>
      <c r="B16" s="469" t="s">
        <v>851</v>
      </c>
      <c r="C16" s="67"/>
    </row>
    <row r="17" spans="1:3" ht="15.75">
      <c r="A17" s="15">
        <v>5</v>
      </c>
      <c r="B17" s="28"/>
      <c r="C17" s="67"/>
    </row>
    <row r="18" spans="1:3" ht="15.75" customHeight="1">
      <c r="A18" s="15"/>
      <c r="B18" s="28"/>
      <c r="C18" s="29"/>
    </row>
    <row r="19" spans="1:3" ht="30" customHeight="1">
      <c r="A19" s="15"/>
      <c r="B19" s="517" t="s">
        <v>189</v>
      </c>
      <c r="C19" s="518"/>
    </row>
    <row r="20" spans="1:3">
      <c r="A20" s="468">
        <v>1</v>
      </c>
      <c r="B20" s="469" t="s">
        <v>852</v>
      </c>
      <c r="C20" s="470">
        <v>1</v>
      </c>
    </row>
    <row r="21" spans="1:3" ht="15.75" customHeight="1">
      <c r="A21" s="15"/>
      <c r="B21" s="68"/>
      <c r="C21" s="69"/>
    </row>
    <row r="22" spans="1:3" ht="29.25" customHeight="1">
      <c r="A22" s="15"/>
      <c r="B22" s="517" t="s">
        <v>312</v>
      </c>
      <c r="C22" s="518"/>
    </row>
    <row r="23" spans="1:3">
      <c r="A23" s="468">
        <v>1</v>
      </c>
      <c r="B23" s="469" t="s">
        <v>853</v>
      </c>
      <c r="C23" s="474" t="s">
        <v>854</v>
      </c>
    </row>
    <row r="24" spans="1:3">
      <c r="A24" s="475">
        <v>2</v>
      </c>
      <c r="B24" s="469" t="s">
        <v>855</v>
      </c>
      <c r="C24" s="476" t="s">
        <v>856</v>
      </c>
    </row>
    <row r="25" spans="1:3">
      <c r="A25" s="475">
        <v>3</v>
      </c>
      <c r="B25" s="469" t="s">
        <v>857</v>
      </c>
      <c r="C25" s="476" t="s">
        <v>858</v>
      </c>
    </row>
    <row r="26" spans="1:3">
      <c r="A26" s="475">
        <v>4</v>
      </c>
      <c r="B26" s="469" t="s">
        <v>859</v>
      </c>
      <c r="C26" s="476" t="s">
        <v>860</v>
      </c>
    </row>
    <row r="27" spans="1:3">
      <c r="A27" s="475">
        <v>5</v>
      </c>
      <c r="B27" s="469" t="s">
        <v>861</v>
      </c>
      <c r="C27" s="474" t="s">
        <v>862</v>
      </c>
    </row>
    <row r="28" spans="1:3" ht="15.75">
      <c r="A28" s="471"/>
      <c r="B28" s="472"/>
      <c r="C28" s="473"/>
    </row>
    <row r="29" spans="1:3" ht="15.75">
      <c r="A29" s="471"/>
      <c r="B29" s="472"/>
      <c r="C29" s="473"/>
    </row>
    <row r="30" spans="1:3" ht="16.5" thickBot="1">
      <c r="A30" s="16"/>
      <c r="B30" s="70"/>
      <c r="C30" s="71"/>
    </row>
  </sheetData>
  <mergeCells count="5">
    <mergeCell ref="B5:C5"/>
    <mergeCell ref="B11:C11"/>
    <mergeCell ref="B12:C12"/>
    <mergeCell ref="B22:C22"/>
    <mergeCell ref="B19:C19"/>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G37"/>
  <sheetViews>
    <sheetView zoomScale="80" zoomScaleNormal="80" workbookViewId="0">
      <pane xSplit="1" ySplit="5" topLeftCell="B8" activePane="bottomRight" state="frozen"/>
      <selection activeCell="K21" sqref="K21"/>
      <selection pane="topRight" activeCell="K21" sqref="K21"/>
      <selection pane="bottomLeft" activeCell="K21" sqref="K21"/>
      <selection pane="bottomRight" activeCell="C8" sqref="C8:E21"/>
    </sheetView>
  </sheetViews>
  <sheetFormatPr defaultRowHeight="15"/>
  <cols>
    <col min="1" max="1" width="9.5703125" style="2" bestFit="1" customWidth="1"/>
    <col min="2" max="2" width="47.5703125" style="2" customWidth="1"/>
    <col min="3" max="3" width="28" style="2" customWidth="1"/>
    <col min="4" max="4" width="22.42578125" style="2" customWidth="1"/>
    <col min="5" max="5" width="18.85546875" style="2" customWidth="1"/>
    <col min="6" max="6" width="12" bestFit="1" customWidth="1"/>
    <col min="7" max="7" width="12.5703125" bestFit="1" customWidth="1"/>
  </cols>
  <sheetData>
    <row r="1" spans="1:7" ht="15.75">
      <c r="A1" s="18" t="s">
        <v>226</v>
      </c>
      <c r="B1" s="494" t="str">
        <f>'1. key ratios'!B1</f>
        <v>ფინკა ბანკი საქართველო</v>
      </c>
    </row>
    <row r="2" spans="1:7" s="22" customFormat="1" ht="15.75" customHeight="1">
      <c r="A2" s="22" t="s">
        <v>227</v>
      </c>
      <c r="B2" s="495">
        <f>'1. key ratios'!B2</f>
        <v>43281</v>
      </c>
    </row>
    <row r="3" spans="1:7" s="22" customFormat="1" ht="15.75" customHeight="1"/>
    <row r="4" spans="1:7" s="22" customFormat="1" ht="15.75" customHeight="1" thickBot="1">
      <c r="A4" s="259" t="s">
        <v>654</v>
      </c>
      <c r="B4" s="260" t="s">
        <v>301</v>
      </c>
      <c r="C4" s="199"/>
      <c r="D4" s="199"/>
      <c r="E4" s="200" t="s">
        <v>130</v>
      </c>
    </row>
    <row r="5" spans="1:7" s="127" customFormat="1" ht="17.45" customHeight="1">
      <c r="A5" s="401"/>
      <c r="B5" s="402"/>
      <c r="C5" s="198" t="s">
        <v>0</v>
      </c>
      <c r="D5" s="198" t="s">
        <v>1</v>
      </c>
      <c r="E5" s="403" t="s">
        <v>2</v>
      </c>
    </row>
    <row r="6" spans="1:7" s="166" customFormat="1" ht="14.45" customHeight="1">
      <c r="A6" s="404"/>
      <c r="B6" s="519" t="s">
        <v>269</v>
      </c>
      <c r="C6" s="519" t="s">
        <v>268</v>
      </c>
      <c r="D6" s="520" t="s">
        <v>267</v>
      </c>
      <c r="E6" s="521"/>
      <c r="G6"/>
    </row>
    <row r="7" spans="1:7" s="166" customFormat="1" ht="99.6" customHeight="1">
      <c r="A7" s="404"/>
      <c r="B7" s="519"/>
      <c r="C7" s="519"/>
      <c r="D7" s="397" t="s">
        <v>266</v>
      </c>
      <c r="E7" s="398" t="s">
        <v>829</v>
      </c>
      <c r="G7"/>
    </row>
    <row r="8" spans="1:7">
      <c r="A8" s="405">
        <v>1</v>
      </c>
      <c r="B8" s="406" t="s">
        <v>191</v>
      </c>
      <c r="C8" s="407">
        <v>12105513.439999999</v>
      </c>
      <c r="D8" s="407"/>
      <c r="E8" s="408">
        <v>12105513.439999999</v>
      </c>
    </row>
    <row r="9" spans="1:7">
      <c r="A9" s="405">
        <v>2</v>
      </c>
      <c r="B9" s="406" t="s">
        <v>192</v>
      </c>
      <c r="C9" s="407">
        <v>24407570.550000001</v>
      </c>
      <c r="D9" s="407"/>
      <c r="E9" s="408">
        <v>24407570.550000001</v>
      </c>
    </row>
    <row r="10" spans="1:7">
      <c r="A10" s="405">
        <v>3</v>
      </c>
      <c r="B10" s="406" t="s">
        <v>265</v>
      </c>
      <c r="C10" s="407">
        <v>10587083.98</v>
      </c>
      <c r="D10" s="407"/>
      <c r="E10" s="408">
        <v>10587083.98</v>
      </c>
    </row>
    <row r="11" spans="1:7" ht="25.5">
      <c r="A11" s="405">
        <v>4</v>
      </c>
      <c r="B11" s="406" t="s">
        <v>222</v>
      </c>
      <c r="C11" s="407">
        <v>0</v>
      </c>
      <c r="D11" s="407"/>
      <c r="E11" s="408">
        <v>0</v>
      </c>
    </row>
    <row r="12" spans="1:7">
      <c r="A12" s="405">
        <v>5</v>
      </c>
      <c r="B12" s="406" t="s">
        <v>194</v>
      </c>
      <c r="C12" s="407">
        <v>17139610.859999999</v>
      </c>
      <c r="D12" s="407"/>
      <c r="E12" s="408">
        <v>17139610.859999999</v>
      </c>
    </row>
    <row r="13" spans="1:7">
      <c r="A13" s="405">
        <v>6.1</v>
      </c>
      <c r="B13" s="406" t="s">
        <v>195</v>
      </c>
      <c r="C13" s="409">
        <v>239340152.2399992</v>
      </c>
      <c r="D13" s="407"/>
      <c r="E13" s="408">
        <v>239340152.2399992</v>
      </c>
    </row>
    <row r="14" spans="1:7">
      <c r="A14" s="405">
        <v>6.2</v>
      </c>
      <c r="B14" s="410" t="s">
        <v>196</v>
      </c>
      <c r="C14" s="409">
        <v>-8913598.4000000805</v>
      </c>
      <c r="D14" s="407"/>
      <c r="E14" s="408">
        <v>-8913598.4000000805</v>
      </c>
    </row>
    <row r="15" spans="1:7">
      <c r="A15" s="405">
        <v>6</v>
      </c>
      <c r="B15" s="406" t="s">
        <v>264</v>
      </c>
      <c r="C15" s="407">
        <v>230426553.83999914</v>
      </c>
      <c r="D15" s="407"/>
      <c r="E15" s="408">
        <v>230426553.83999914</v>
      </c>
    </row>
    <row r="16" spans="1:7" ht="25.5">
      <c r="A16" s="405">
        <v>7</v>
      </c>
      <c r="B16" s="406" t="s">
        <v>198</v>
      </c>
      <c r="C16" s="407">
        <v>5061411.63</v>
      </c>
      <c r="D16" s="407"/>
      <c r="E16" s="408">
        <v>5061411.63</v>
      </c>
    </row>
    <row r="17" spans="1:7">
      <c r="A17" s="405">
        <v>8</v>
      </c>
      <c r="B17" s="406" t="s">
        <v>199</v>
      </c>
      <c r="C17" s="407">
        <v>185860</v>
      </c>
      <c r="D17" s="407"/>
      <c r="E17" s="408">
        <v>185860</v>
      </c>
      <c r="F17" s="6"/>
      <c r="G17" s="6"/>
    </row>
    <row r="18" spans="1:7">
      <c r="A18" s="405">
        <v>9</v>
      </c>
      <c r="B18" s="406" t="s">
        <v>200</v>
      </c>
      <c r="C18" s="407">
        <v>0</v>
      </c>
      <c r="D18" s="407"/>
      <c r="E18" s="408">
        <v>0</v>
      </c>
      <c r="G18" s="6"/>
    </row>
    <row r="19" spans="1:7" ht="25.5">
      <c r="A19" s="405">
        <v>10</v>
      </c>
      <c r="B19" s="406" t="s">
        <v>201</v>
      </c>
      <c r="C19" s="407">
        <v>7191073.3500000015</v>
      </c>
      <c r="D19" s="407">
        <v>2040260.8200000003</v>
      </c>
      <c r="E19" s="408">
        <v>5150812.5300000012</v>
      </c>
      <c r="G19" s="6"/>
    </row>
    <row r="20" spans="1:7">
      <c r="A20" s="405">
        <v>11</v>
      </c>
      <c r="B20" s="406" t="s">
        <v>202</v>
      </c>
      <c r="C20" s="407">
        <v>2538117.9699999997</v>
      </c>
      <c r="D20" s="407"/>
      <c r="E20" s="408">
        <v>2538117.9699999997</v>
      </c>
    </row>
    <row r="21" spans="1:7" ht="51.75" thickBot="1">
      <c r="A21" s="411"/>
      <c r="B21" s="412" t="s">
        <v>792</v>
      </c>
      <c r="C21" s="356">
        <f>SUM(C8:C12, C15:C20)</f>
        <v>309642795.61999917</v>
      </c>
      <c r="D21" s="356">
        <f>SUM(D8:D12, D15:D20)</f>
        <v>2040260.8200000003</v>
      </c>
      <c r="E21" s="413">
        <f>SUM(E8:E12, E15:E20)</f>
        <v>307602534.79999912</v>
      </c>
    </row>
    <row r="22" spans="1:7">
      <c r="A22"/>
      <c r="B22"/>
      <c r="C22"/>
      <c r="D22"/>
      <c r="E22"/>
    </row>
    <row r="23" spans="1:7">
      <c r="A23"/>
      <c r="B23"/>
      <c r="C23"/>
      <c r="D23"/>
      <c r="E23"/>
    </row>
    <row r="25" spans="1:7" s="2" customFormat="1">
      <c r="B25" s="73"/>
      <c r="F25"/>
      <c r="G25"/>
    </row>
    <row r="26" spans="1:7" s="2" customFormat="1">
      <c r="B26" s="74"/>
      <c r="F26"/>
      <c r="G26"/>
    </row>
    <row r="27" spans="1:7" s="2" customFormat="1">
      <c r="B27" s="73"/>
      <c r="F27"/>
      <c r="G27"/>
    </row>
    <row r="28" spans="1:7" s="2" customFormat="1">
      <c r="B28" s="73"/>
      <c r="F28"/>
      <c r="G28"/>
    </row>
    <row r="29" spans="1:7" s="2" customFormat="1">
      <c r="B29" s="73"/>
      <c r="F29"/>
      <c r="G29"/>
    </row>
    <row r="30" spans="1:7" s="2" customFormat="1">
      <c r="B30" s="73"/>
      <c r="F30"/>
      <c r="G30"/>
    </row>
    <row r="31" spans="1:7" s="2" customFormat="1">
      <c r="B31" s="73"/>
      <c r="F31"/>
      <c r="G31"/>
    </row>
    <row r="32" spans="1:7" s="2" customFormat="1">
      <c r="B32" s="74"/>
      <c r="F32"/>
      <c r="G32"/>
    </row>
    <row r="33" spans="2:7" s="2" customFormat="1">
      <c r="B33" s="74"/>
      <c r="F33"/>
      <c r="G33"/>
    </row>
    <row r="34" spans="2:7" s="2" customFormat="1">
      <c r="B34" s="74"/>
      <c r="F34"/>
      <c r="G34"/>
    </row>
    <row r="35" spans="2:7" s="2" customFormat="1">
      <c r="B35" s="74"/>
      <c r="F35"/>
      <c r="G35"/>
    </row>
    <row r="36" spans="2:7" s="2" customFormat="1">
      <c r="B36" s="74"/>
      <c r="F36"/>
      <c r="G36"/>
    </row>
    <row r="37" spans="2:7" s="2" customFormat="1">
      <c r="B37" s="74"/>
      <c r="F37"/>
      <c r="G37"/>
    </row>
  </sheetData>
  <mergeCells count="3">
    <mergeCell ref="B6:B7"/>
    <mergeCell ref="C6:C7"/>
    <mergeCell ref="D6:E6"/>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33"/>
  <sheetViews>
    <sheetView zoomScale="80" zoomScaleNormal="80" workbookViewId="0">
      <pane xSplit="1" ySplit="4" topLeftCell="B5" activePane="bottomRight" state="frozen"/>
      <selection activeCell="K21" sqref="K21"/>
      <selection pane="topRight" activeCell="K21" sqref="K21"/>
      <selection pane="bottomLeft" activeCell="K21" sqref="K21"/>
      <selection pane="bottomRight" activeCell="C5" sqref="C5:C13"/>
    </sheetView>
  </sheetViews>
  <sheetFormatPr defaultRowHeight="15" outlineLevelRow="1"/>
  <cols>
    <col min="1" max="1" width="9.5703125" style="2" bestFit="1" customWidth="1"/>
    <col min="2" max="2" width="114.28515625" style="2" customWidth="1"/>
    <col min="3" max="3" width="18.85546875" customWidth="1"/>
    <col min="4" max="4" width="25.42578125" customWidth="1"/>
    <col min="5" max="5" width="24.28515625" customWidth="1"/>
    <col min="6" max="6" width="24" customWidth="1"/>
    <col min="7" max="7" width="10" bestFit="1" customWidth="1"/>
    <col min="8" max="8" width="12" bestFit="1" customWidth="1"/>
    <col min="9" max="9" width="12.5703125" bestFit="1" customWidth="1"/>
  </cols>
  <sheetData>
    <row r="1" spans="1:6" ht="15.75">
      <c r="A1" s="18" t="s">
        <v>226</v>
      </c>
      <c r="B1" s="494" t="str">
        <f>'1. key ratios'!B1</f>
        <v>ფინკა ბანკი საქართველო</v>
      </c>
    </row>
    <row r="2" spans="1:6" s="22" customFormat="1" ht="15.75" customHeight="1">
      <c r="A2" s="22" t="s">
        <v>227</v>
      </c>
      <c r="B2" s="495">
        <f>'1. key ratios'!B2</f>
        <v>43281</v>
      </c>
      <c r="C2"/>
      <c r="D2"/>
      <c r="E2"/>
      <c r="F2"/>
    </row>
    <row r="3" spans="1:6" s="22" customFormat="1" ht="15.75" customHeight="1">
      <c r="C3"/>
      <c r="D3"/>
      <c r="E3"/>
      <c r="F3"/>
    </row>
    <row r="4" spans="1:6" s="22" customFormat="1" ht="26.25" thickBot="1">
      <c r="A4" s="22" t="s">
        <v>655</v>
      </c>
      <c r="B4" s="206" t="s">
        <v>305</v>
      </c>
      <c r="C4" s="200" t="s">
        <v>130</v>
      </c>
      <c r="D4"/>
      <c r="E4"/>
      <c r="F4"/>
    </row>
    <row r="5" spans="1:6" ht="26.25">
      <c r="A5" s="201">
        <v>1</v>
      </c>
      <c r="B5" s="202" t="s">
        <v>691</v>
      </c>
      <c r="C5" s="312">
        <f>'7. LI1'!E21</f>
        <v>307602534.79999912</v>
      </c>
    </row>
    <row r="6" spans="1:6" s="191" customFormat="1">
      <c r="A6" s="126">
        <v>2.1</v>
      </c>
      <c r="B6" s="208" t="s">
        <v>306</v>
      </c>
      <c r="C6" s="465">
        <v>648710.71799999999</v>
      </c>
    </row>
    <row r="7" spans="1:6" s="4" customFormat="1" ht="25.5" outlineLevel="1">
      <c r="A7" s="207">
        <v>2.2000000000000002</v>
      </c>
      <c r="B7" s="203" t="s">
        <v>307</v>
      </c>
      <c r="C7" s="466">
        <v>19612800</v>
      </c>
    </row>
    <row r="8" spans="1:6" s="4" customFormat="1" ht="26.25">
      <c r="A8" s="207">
        <v>3</v>
      </c>
      <c r="B8" s="204" t="s">
        <v>692</v>
      </c>
      <c r="C8" s="313">
        <f>SUM(C5:C7)</f>
        <v>327864045.51799911</v>
      </c>
    </row>
    <row r="9" spans="1:6" s="191" customFormat="1">
      <c r="A9" s="126">
        <v>4</v>
      </c>
      <c r="B9" s="211" t="s">
        <v>302</v>
      </c>
      <c r="C9" s="465">
        <v>4472361.7600000352</v>
      </c>
    </row>
    <row r="10" spans="1:6" s="4" customFormat="1" ht="25.5" outlineLevel="1">
      <c r="A10" s="207">
        <v>5.0999999999999996</v>
      </c>
      <c r="B10" s="203" t="s">
        <v>313</v>
      </c>
      <c r="C10" s="466">
        <v>-327218.67599999998</v>
      </c>
    </row>
    <row r="11" spans="1:6" s="4" customFormat="1" ht="25.5" outlineLevel="1">
      <c r="A11" s="207">
        <v>5.2</v>
      </c>
      <c r="B11" s="203" t="s">
        <v>314</v>
      </c>
      <c r="C11" s="466">
        <v>-18632160</v>
      </c>
    </row>
    <row r="12" spans="1:6" s="4" customFormat="1">
      <c r="A12" s="207">
        <v>6</v>
      </c>
      <c r="B12" s="209" t="s">
        <v>303</v>
      </c>
      <c r="C12" s="467">
        <v>0</v>
      </c>
    </row>
    <row r="13" spans="1:6" s="4" customFormat="1" ht="15.75" thickBot="1">
      <c r="A13" s="210">
        <v>7</v>
      </c>
      <c r="B13" s="205" t="s">
        <v>304</v>
      </c>
      <c r="C13" s="314">
        <f>SUM(C8:C12)</f>
        <v>313377028.60199916</v>
      </c>
    </row>
    <row r="17" spans="2:9" s="2" customFormat="1">
      <c r="B17" s="75"/>
      <c r="C17"/>
      <c r="D17"/>
      <c r="E17"/>
      <c r="F17"/>
      <c r="G17"/>
      <c r="H17"/>
      <c r="I17"/>
    </row>
    <row r="18" spans="2:9" s="2" customFormat="1">
      <c r="B18" s="72"/>
      <c r="C18"/>
      <c r="D18"/>
      <c r="E18"/>
      <c r="F18"/>
      <c r="G18"/>
      <c r="H18"/>
      <c r="I18"/>
    </row>
    <row r="19" spans="2:9" s="2" customFormat="1">
      <c r="B19" s="72"/>
      <c r="C19"/>
      <c r="D19"/>
      <c r="E19"/>
      <c r="F19"/>
      <c r="G19"/>
      <c r="H19"/>
      <c r="I19"/>
    </row>
    <row r="20" spans="2:9" s="2" customFormat="1">
      <c r="B20" s="74"/>
      <c r="C20"/>
      <c r="D20"/>
      <c r="E20"/>
      <c r="F20"/>
      <c r="G20"/>
      <c r="H20"/>
      <c r="I20"/>
    </row>
    <row r="21" spans="2:9" s="2" customFormat="1">
      <c r="B21" s="73"/>
      <c r="C21"/>
      <c r="D21"/>
      <c r="E21"/>
      <c r="F21"/>
      <c r="G21"/>
      <c r="H21"/>
      <c r="I21"/>
    </row>
    <row r="22" spans="2:9" s="2" customFormat="1">
      <c r="B22" s="74"/>
      <c r="C22"/>
      <c r="D22"/>
      <c r="E22"/>
      <c r="F22"/>
      <c r="G22"/>
      <c r="H22"/>
      <c r="I22"/>
    </row>
    <row r="23" spans="2:9" s="2" customFormat="1">
      <c r="B23" s="73"/>
      <c r="C23"/>
      <c r="D23"/>
      <c r="E23"/>
      <c r="F23"/>
      <c r="G23"/>
      <c r="H23"/>
      <c r="I23"/>
    </row>
    <row r="24" spans="2:9" s="2" customFormat="1">
      <c r="B24" s="73"/>
      <c r="C24"/>
      <c r="D24"/>
      <c r="E24"/>
      <c r="F24"/>
      <c r="G24"/>
      <c r="H24"/>
      <c r="I24"/>
    </row>
    <row r="25" spans="2:9" s="2" customFormat="1">
      <c r="B25" s="73"/>
      <c r="C25"/>
      <c r="D25"/>
      <c r="E25"/>
      <c r="F25"/>
      <c r="G25"/>
      <c r="H25"/>
      <c r="I25"/>
    </row>
    <row r="26" spans="2:9" s="2" customFormat="1">
      <c r="B26" s="73"/>
      <c r="C26"/>
      <c r="D26"/>
      <c r="E26"/>
      <c r="F26"/>
      <c r="G26"/>
      <c r="H26"/>
      <c r="I26"/>
    </row>
    <row r="27" spans="2:9" s="2" customFormat="1">
      <c r="B27" s="73"/>
      <c r="C27"/>
      <c r="D27"/>
      <c r="E27"/>
      <c r="F27"/>
      <c r="G27"/>
      <c r="H27"/>
      <c r="I27"/>
    </row>
    <row r="28" spans="2:9" s="2" customFormat="1">
      <c r="B28" s="74"/>
      <c r="C28"/>
      <c r="D28"/>
      <c r="E28"/>
      <c r="F28"/>
      <c r="G28"/>
      <c r="H28"/>
      <c r="I28"/>
    </row>
    <row r="29" spans="2:9" s="2" customFormat="1">
      <c r="B29" s="74"/>
      <c r="C29"/>
      <c r="D29"/>
      <c r="E29"/>
      <c r="F29"/>
      <c r="G29"/>
      <c r="H29"/>
      <c r="I29"/>
    </row>
    <row r="30" spans="2:9" s="2" customFormat="1">
      <c r="B30" s="74"/>
      <c r="C30"/>
      <c r="D30"/>
      <c r="E30"/>
      <c r="F30"/>
      <c r="G30"/>
      <c r="H30"/>
      <c r="I30"/>
    </row>
    <row r="31" spans="2:9" s="2" customFormat="1">
      <c r="B31" s="74"/>
      <c r="C31"/>
      <c r="D31"/>
      <c r="E31"/>
      <c r="F31"/>
      <c r="G31"/>
      <c r="H31"/>
      <c r="I31"/>
    </row>
    <row r="32" spans="2:9" s="2" customFormat="1">
      <c r="B32" s="74"/>
      <c r="C32"/>
      <c r="D32"/>
      <c r="E32"/>
      <c r="F32"/>
      <c r="G32"/>
      <c r="H32"/>
      <c r="I32"/>
    </row>
    <row r="33" spans="2:9" s="2" customFormat="1">
      <c r="B33" s="74"/>
      <c r="C33"/>
      <c r="D33"/>
      <c r="E33"/>
      <c r="F33"/>
      <c r="G33"/>
      <c r="H33"/>
      <c r="I33"/>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1.xml"/><Relationship Id="rId1" Type="http://schemas.openxmlformats.org/package/2006/relationships/digital-signature/signature" Target="sig2.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GY7lcBHpeWhqK7RPLHJW1x5r6Hf1X7sjC06EBA/9ZAE=</DigestValue>
    </Reference>
    <Reference Type="http://www.w3.org/2000/09/xmldsig#Object" URI="#idOfficeObject">
      <DigestMethod Algorithm="http://www.w3.org/2001/04/xmlenc#sha256"/>
      <DigestValue>S0WiwGOnhNosOw0fInut/WVdt0bAn/ISX0HJ7/H1L44=</DigestValue>
    </Reference>
    <Reference Type="http://uri.etsi.org/01903#SignedProperties" URI="#idSignedProperties">
      <Transforms>
        <Transform Algorithm="http://www.w3.org/TR/2001/REC-xml-c14n-20010315"/>
      </Transforms>
      <DigestMethod Algorithm="http://www.w3.org/2001/04/xmlenc#sha256"/>
      <DigestValue>uTbunOywmBFgbAMhNlCLY0ii5WaQsPurVW4FHdKa//M=</DigestValue>
    </Reference>
  </SignedInfo>
  <SignatureValue>PaARxS4s+tN738+qBVdM1UbHWLjsKS420bcigpBRDk5/FpAMvA5E1rqDnjLqcL5jRmmn8sQ6JG2g
+F9wcB0ajEEYYwbVljvYFBfXIaOwb1qedWZCKOFAilKCuZaHs/m0ci5BRzjo4Fvo5Tqk8+uhMPTy
dKppJvfg2ZbDYOkFmkDhoYEA+QYMPUZFuem8iHAQXvdChW9nS7acICI/BfYzt/ek/AQOx76eqlOc
ukwhZ0mr7ZbWsr7yFmFrdGelYAosz5y6gRBBcYiE0q7emnxk3I6K8mT4dGNEQ06texPY5AwrlQpi
hcbHZIokDJ0NbCHqlbsVMfoJSeyAqT6AxkIGTA==</SignatureValue>
  <KeyInfo>
    <X509Data>
      <X509Certificate>MIIGRjCCBS6gAwIBAgIKLcp3FgACAAAsITANBgkqhkiG9w0BAQsFADBKMRIwEAYKCZImiZPyLGQBGRYCZ2UxEzARBgoJkiaJk/IsZAEZFgNuYmcxHzAdBgNVBAMTFk5CRyBDbGFzcyAyIElOVCBTdWIgQ0EwHhcNMTcwODE0MTE0ODIyWhcNMTkwODE0MTE0ODIyWjBEMR8wHQYDVQQKExZGSU5DQSBCYW5rIEdlb3JnaWEgSlNDMSEwHwYDVQQDExhCRkcgLSBLZXRldmFuIE5hZGliYWlkemUwggEiMA0GCSqGSIb3DQEBAQUAA4IBDwAwggEKAoIBAQDYHrRW51lHU/B/UghMNGeazabOh6g1OwUdBw4S/e0zViuyyGGA80B8tUu+1lk7SuKNDjz7o03BNKWFNMQGQ3iHkjVPUsB9U5/KmRvlNtRvRhp4vXM14WyAE5ujIGwSlGyaBi/+i1xGFg006pFfELTW7H/44pOeTSZWam+B6iowRb6pTX0hsXnKR+wV53DWEbjgzLW1LduP6oupyj1GbdjySeqd5tIwY4C8a+kt+xs7mKsWW4hlJFoQ2bDvxmQxBGtdD9O2UD9RUkcLC1UjQl/Z4qoB+Z22FKPvoBEDgG/7SW1RszowbXPavDFaIDXiFPrU6FWRUDC78BEOL4ViBR49AgMBAAGjggMyMIIDLjA8BgkrBgEEAYI3FQcELzAtBiUrBgEEAYI3FQjmsmCDjfVEhoGZCYO4oUqDvoRxBIPEkTOEg4hdAgFkAgEdMB0GA1UdJQQWMBQGCCsGAQUFBwMCBggrBgEFBQcDBDALBgNVHQ8EBAMCB4AwJwYJKwYBBAGCNxUKBBowGDAKBggrBgEFBQcDAjAKBggrBgEFBQcDBDAdBgNVHQ4EFgQUqfbPNTfMJLB3olDXU7bquJZNO1c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yKS5jcnQwDQYJKoZIhvcNAQELBQADggEBAHNJH2csnPHfY2Q3aPZm2zSOF5zIcZXK7tTKvO9EAKm76MF0Uv35wFuDR2G81scFrN32/JZXsJxEZccZLgfHTGp7hiJiwqw3IRVNgr09pqPPt7cH1sJkKnPbczZq99iMV/N1EtVOIivpTMgJVGhhM43NevZoGpJ3q/fa0GvWrEItVQW2wbunE/H1BcCUuRxW+AnlhzU+TK2AUJBSEFYHEgbyL2DE5t9Uml4M4jrxcz1xxhc0gyMUssvM+LC5Gq0oSfP+Ciiur/jziU8plqJb5cwUJ8tBmLt+qMIBiOWnrWuWY/pdwwXr7O/vVqA2+VsraR960oHGKweHDx5i6BA8xr0=</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2"/>
          </Transform>
          <Transform Algorithm="http://www.w3.org/TR/2001/REC-xml-c14n-20010315"/>
        </Transforms>
        <DigestMethod Algorithm="http://www.w3.org/2001/04/xmlenc#sha256"/>
        <DigestValue>WHLcVhGBXaNnSxAaQZMAD7Gy5eUp9w+XCfZMusaGKrE=</DigestValue>
      </Reference>
      <Reference URI="/xl/calcChain.xml?ContentType=application/vnd.openxmlformats-officedocument.spreadsheetml.calcChain+xml">
        <DigestMethod Algorithm="http://www.w3.org/2001/04/xmlenc#sha256"/>
        <DigestValue>FQ3SpTr105tMFrvjBCpfLsa4lrkNbzcD5kfqHszPb3M=</DigestValue>
      </Reference>
      <Reference URI="/xl/drawings/drawing1.xml?ContentType=application/vnd.openxmlformats-officedocument.drawing+xml">
        <DigestMethod Algorithm="http://www.w3.org/2001/04/xmlenc#sha256"/>
        <DigestValue>0D25YNbSQmUWivg4tU9tfUkqp2zKkiK4SYs6gwYhzJo=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3GQqd9gLrE6VLEHpIkAD7xrCdyS7R/CZcmKxlBCPS5g=</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GZWEgbkph14AGNMNLjaOMcNHRyClBTAzcTupvQes9s8=</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2m6CW85rBYKpJKifjkFVt0n58BwBksWMXfva2VqaA+I=</DigestValue>
      </Reference>
      <Reference URI="/xl/printerSettings/printerSettings10.bin?ContentType=application/vnd.openxmlformats-officedocument.spreadsheetml.printerSettings">
        <DigestMethod Algorithm="http://www.w3.org/2001/04/xmlenc#sha256"/>
        <DigestValue>p15fOjzmBTLGI8Klf+TI4woTVTHX8Q0l14vNf+jwiuE=</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lVxBPOYyuksD350KVcdrX77lQMFzWVCduoW0kUhjYgk=</DigestValue>
      </Reference>
      <Reference URI="/xl/printerSettings/printerSettings2.bin?ContentType=application/vnd.openxmlformats-officedocument.spreadsheetml.printerSettings">
        <DigestMethod Algorithm="http://www.w3.org/2001/04/xmlenc#sha256"/>
        <DigestValue>X1iGGPnuBY7Oj7qv3SgFII/9vSr/CnDvCY898G4ykA4=</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qN7vYk1eN5ULWBuJSATOOj4n2FCm1KiSIay9e7HEYK0=</DigestValue>
      </Reference>
      <Reference URI="/xl/printerSettings/printerSettings6.bin?ContentType=application/vnd.openxmlformats-officedocument.spreadsheetml.printerSettings">
        <DigestMethod Algorithm="http://www.w3.org/2001/04/xmlenc#sha256"/>
        <DigestValue>Q8ahkQxToXAAaJTDZsE/3PCISD9tjlKv7EXjMcnO6qc=</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16nRtTkTNfAdSTF0Lg1CT4t8t5VLf2B9wJs/PWFk54A=</DigestValue>
      </Reference>
      <Reference URI="/xl/sharedStrings.xml?ContentType=application/vnd.openxmlformats-officedocument.spreadsheetml.sharedStrings+xml">
        <DigestMethod Algorithm="http://www.w3.org/2001/04/xmlenc#sha256"/>
        <DigestValue>aqc1kTXPuBgLOhBY5cakBYy3T44oom7AsUNqnoTflNk=</DigestValue>
      </Reference>
      <Reference URI="/xl/styles.xml?ContentType=application/vnd.openxmlformats-officedocument.spreadsheetml.styles+xml">
        <DigestMethod Algorithm="http://www.w3.org/2001/04/xmlenc#sha256"/>
        <DigestValue>NAJ6PPHYxe8oXRB5Z4OQf9blgc6SkazWeKMglkoPCWY=</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CcHPuf4ZAx1OSC8bFKX7ueu1fbEIIgtTCQN6QJFeo7k=</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ooZtpEuYduQwM88C3OEoMu7yV+i6l1ITgdU2GqmcHyc=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wYHIfLQyw3RLvx7JNfFdNGoG1BJpz3ZiNC3O/4EB5rk=</DigestValue>
      </Reference>
      <Reference URI="/xl/worksheets/sheet10.xml?ContentType=application/vnd.openxmlformats-officedocument.spreadsheetml.worksheet+xml">
        <DigestMethod Algorithm="http://www.w3.org/2001/04/xmlenc#sha256"/>
        <DigestValue>BcB4Xzb7mgAnasVlM92trInCFU+ZYmDbd7YxeTAo17U=</DigestValue>
      </Reference>
      <Reference URI="/xl/worksheets/sheet11.xml?ContentType=application/vnd.openxmlformats-officedocument.spreadsheetml.worksheet+xml">
        <DigestMethod Algorithm="http://www.w3.org/2001/04/xmlenc#sha256"/>
        <DigestValue>VaFkx91J1j3UPz9QKGzd1iWOIACjRLvA1M5e69b6Ies=</DigestValue>
      </Reference>
      <Reference URI="/xl/worksheets/sheet12.xml?ContentType=application/vnd.openxmlformats-officedocument.spreadsheetml.worksheet+xml">
        <DigestMethod Algorithm="http://www.w3.org/2001/04/xmlenc#sha256"/>
        <DigestValue>Fk9W4lw7wOc+xXaM5DvY9ERAUyIqdfImKvuBcRxbJqc=</DigestValue>
      </Reference>
      <Reference URI="/xl/worksheets/sheet13.xml?ContentType=application/vnd.openxmlformats-officedocument.spreadsheetml.worksheet+xml">
        <DigestMethod Algorithm="http://www.w3.org/2001/04/xmlenc#sha256"/>
        <DigestValue>kEKylCHTAc7EfYD88+NiyLyYJAS2NKUUCJTslcG92ho=</DigestValue>
      </Reference>
      <Reference URI="/xl/worksheets/sheet14.xml?ContentType=application/vnd.openxmlformats-officedocument.spreadsheetml.worksheet+xml">
        <DigestMethod Algorithm="http://www.w3.org/2001/04/xmlenc#sha256"/>
        <DigestValue>OwWfHnVX3JZHeOaJwm4DW3gTK8htBq6NhEBDwsnMW5k=</DigestValue>
      </Reference>
      <Reference URI="/xl/worksheets/sheet15.xml?ContentType=application/vnd.openxmlformats-officedocument.spreadsheetml.worksheet+xml">
        <DigestMethod Algorithm="http://www.w3.org/2001/04/xmlenc#sha256"/>
        <DigestValue>K8TE8qK/weXXYwOlAvl+GIHMM1mXDpOoQU8SyVWVvRg=</DigestValue>
      </Reference>
      <Reference URI="/xl/worksheets/sheet16.xml?ContentType=application/vnd.openxmlformats-officedocument.spreadsheetml.worksheet+xml">
        <DigestMethod Algorithm="http://www.w3.org/2001/04/xmlenc#sha256"/>
        <DigestValue>mvZd1xEWup63UCkaPjF7Oh4tQUlGTXKrGfYeVzltFLI=</DigestValue>
      </Reference>
      <Reference URI="/xl/worksheets/sheet17.xml?ContentType=application/vnd.openxmlformats-officedocument.spreadsheetml.worksheet+xml">
        <DigestMethod Algorithm="http://www.w3.org/2001/04/xmlenc#sha256"/>
        <DigestValue>bhtGj8jrBcu3XJyJzqEQ2t+dEhsCcBUAQ2b0h/9RiaE=</DigestValue>
      </Reference>
      <Reference URI="/xl/worksheets/sheet18.xml?ContentType=application/vnd.openxmlformats-officedocument.spreadsheetml.worksheet+xml">
        <DigestMethod Algorithm="http://www.w3.org/2001/04/xmlenc#sha256"/>
        <DigestValue>6jzbLx8Z2fpgCdiitpgrg7mgtbKRQ+PM2ASR/WxT76k=</DigestValue>
      </Reference>
      <Reference URI="/xl/worksheets/sheet19.xml?ContentType=application/vnd.openxmlformats-officedocument.spreadsheetml.worksheet+xml">
        <DigestMethod Algorithm="http://www.w3.org/2001/04/xmlenc#sha256"/>
        <DigestValue>AopwfD+lEzTlkziol+ppOGqGzgGJU54sZU1WLbJGHss=</DigestValue>
      </Reference>
      <Reference URI="/xl/worksheets/sheet2.xml?ContentType=application/vnd.openxmlformats-officedocument.spreadsheetml.worksheet+xml">
        <DigestMethod Algorithm="http://www.w3.org/2001/04/xmlenc#sha256"/>
        <DigestValue>p0wY5NlZcUsvjMXQWpHAQ3scEoVEOZJ/gVFEG1coJh0=</DigestValue>
      </Reference>
      <Reference URI="/xl/worksheets/sheet3.xml?ContentType=application/vnd.openxmlformats-officedocument.spreadsheetml.worksheet+xml">
        <DigestMethod Algorithm="http://www.w3.org/2001/04/xmlenc#sha256"/>
        <DigestValue>yoS/Ymk9V4txA1uuPwYEs9LDhFLR2BsPZgzLJvmwg1o=</DigestValue>
      </Reference>
      <Reference URI="/xl/worksheets/sheet4.xml?ContentType=application/vnd.openxmlformats-officedocument.spreadsheetml.worksheet+xml">
        <DigestMethod Algorithm="http://www.w3.org/2001/04/xmlenc#sha256"/>
        <DigestValue>PbfohHNLg15aV7CdbyESnnHX1s2iRa4aclNyPGKxmeU=</DigestValue>
      </Reference>
      <Reference URI="/xl/worksheets/sheet5.xml?ContentType=application/vnd.openxmlformats-officedocument.spreadsheetml.worksheet+xml">
        <DigestMethod Algorithm="http://www.w3.org/2001/04/xmlenc#sha256"/>
        <DigestValue>8btMjJte2j8O21efqI2ahusxAF1wnfDioVY5wc1vW0g=</DigestValue>
      </Reference>
      <Reference URI="/xl/worksheets/sheet6.xml?ContentType=application/vnd.openxmlformats-officedocument.spreadsheetml.worksheet+xml">
        <DigestMethod Algorithm="http://www.w3.org/2001/04/xmlenc#sha256"/>
        <DigestValue>zxINPogWnU8k88WlHzXHy4RZT4kAQkogbW8Lsb1w2Dk=</DigestValue>
      </Reference>
      <Reference URI="/xl/worksheets/sheet7.xml?ContentType=application/vnd.openxmlformats-officedocument.spreadsheetml.worksheet+xml">
        <DigestMethod Algorithm="http://www.w3.org/2001/04/xmlenc#sha256"/>
        <DigestValue>Cylfk+jFOijnuZtxrVWH52aHP5SiyWWFYu8HgPRL9F0=</DigestValue>
      </Reference>
      <Reference URI="/xl/worksheets/sheet8.xml?ContentType=application/vnd.openxmlformats-officedocument.spreadsheetml.worksheet+xml">
        <DigestMethod Algorithm="http://www.w3.org/2001/04/xmlenc#sha256"/>
        <DigestValue>gIyaIlceCYW16KNot58mqabTVGyqYPzSHe9VeGbSd9c=</DigestValue>
      </Reference>
      <Reference URI="/xl/worksheets/sheet9.xml?ContentType=application/vnd.openxmlformats-officedocument.spreadsheetml.worksheet+xml">
        <DigestMethod Algorithm="http://www.w3.org/2001/04/xmlenc#sha256"/>
        <DigestValue>wg8/hGWUDdEVMjqmu7WC+EdctkYT9+4owT3kojmCSBs=</DigestValue>
      </Reference>
    </Manifest>
    <SignatureProperties>
      <SignatureProperty Id="idSignatureTime" Target="#idPackageSignature">
        <mdssi:SignatureTime xmlns:mdssi="http://schemas.openxmlformats.org/package/2006/digital-signature">
          <mdssi:Format>YYYY-MM-DDThh:mm:ssTZD</mdssi:Format>
          <mdssi:Value>2018-08-01T06:22:40Z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ელექტრონული ხელმოწერა</SignatureComments>
          <WindowsVersion>6.1</WindowsVersion>
          <OfficeVersion>15.0</OfficeVersion>
          <ApplicationVersion>15.0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2018-08-01T06:22:40Z</xd:SigningTime>
          <xd:SigningCertificate>
            <xd:Cert>
              <xd:CertDigest>
                <DigestMethod Algorithm="http://www.w3.org/2001/04/xmlenc#sha256"/>
                <DigestValue>ixQDD+Wnu8gVH5nOarGPCbt0f00DI+4lHvQK+ClksBY=</DigestValue>
              </xd:CertDigest>
              <xd:IssuerSerial>
                <X509IssuerName>CN=NBG Class 2 INT Sub CA, DC=nbg, DC=ge</X509IssuerName>
                <X509SerialNumber>216241315078171955047457</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Approved this document</xd:Description>
            </xd:CommitmentTypeId>
            <xd:AllSignedDataObjects/>
            <xd:CommitmentTypeQualifiers>
              <xd:CommitmentTypeQualifier>ელექტრონული ხელმოწერა</xd:CommitmentTypeQualifier>
            </xd:CommitmentTypeQualifiers>
          </xd:CommitmentTypeIndication>
        </xd:SignedDataObject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Y8XUTI1oCyzpkHDvvdRdkCvCVp+dohnAwrL1Ro1ugyw=</DigestValue>
    </Reference>
    <Reference Type="http://www.w3.org/2000/09/xmldsig#Object" URI="#idOfficeObject">
      <DigestMethod Algorithm="http://www.w3.org/2001/04/xmlenc#sha256"/>
      <DigestValue>gVji8p0L8e6oTc0wZgtCE0fhPIaOXRDSQUmizls1yUI=</DigestValue>
    </Reference>
    <Reference Type="http://uri.etsi.org/01903#SignedProperties" URI="#idSignedProperties">
      <Transforms>
        <Transform Algorithm="http://www.w3.org/TR/2001/REC-xml-c14n-20010315"/>
      </Transforms>
      <DigestMethod Algorithm="http://www.w3.org/2001/04/xmlenc#sha256"/>
      <DigestValue>qYvq6u8DJXXDjgxncr1NgmzAQxAL0tKUnyBeJ5YCwUQ=</DigestValue>
    </Reference>
  </SignedInfo>
  <SignatureValue>S8yaFAIqfA0k/i7RB/G348EOud34uqDttYVT9soT3LLP2yuPW9U4xXdeKffO56M6ZR3QcXn/pdL2
8xV/HhckMCLxLtiS4JYF0E1upbkOFZm5R4s2KFR24z5Jw9E8YOg2iuAg9bq894txthR4OST2Rn0R
4UUQaO1OcJqyQtI66fC7KrvAt6xEh0NRc1sqhXhrqt7qQDOmxm4oxEow/SqNZcWd96B0Jrovb4lF
duip3kSU53JhHw756ugOi6K46L5FM2bxffAV4YPzBBleOT9ksfZ39XBdLKPVgAuiFdTrhSpO24Sb
71xlUBX/RuEEdCOOsTe/q9bTzqfkVjeq4Fxbkw==</SignatureValue>
  <KeyInfo>
    <X509Data>
      <X509Certificate>MIIGQTCCBSmgAwIBAgIKfCI6twACAAAc8TANBgkqhkiG9w0BAQsFADBKMRIwEAYKCZImiZPyLGQBGRYCZ2UxEzARBgoJkiaJk/IsZAEZFgNuYmcxHzAdBgNVBAMTFk5CRyBDbGFzcyAyIElOVCBTdWIgQ0EwHhcNMTcwMjE1MTMzOTA3WhcNMTkwMjE1MTMzOTA3WjA/MR8wHQYDVQQKExZGSU5DQSBCYW5rIEdlb3JnaWEgSlNDMRwwGgYDVQQDExNCRkcgLSBOaW5vIFNoZXJhZHplMIIBIjANBgkqhkiG9w0BAQEFAAOCAQ8AMIIBCgKCAQEA2ncFR8Y/E7s4/WcwOOnmspFIHeq9aepCh6fy1k4qSPmzVy/uQIzC1rJUT+FYstWuePp5cSkqJ1l3TEmJC4oT/nQzhPdFzXOh971x2nlGf0xrxFVIAxou9Q3AG88o5obj1X9QxjmVyM5Z1yOCeFuWXqTGgQNrROz1YntGp83+yZWxCzEpWmwIsSms0IeHAM7+RLau9IoXHcVpY0MPb89DWvvDWARI2k/gmoXroIGkdp7Ajyk29aXRYyCH9UoJK3HTvGH5MgsVpUTo5yYxTTMbNsZHffIxBIjtuLpMkv9NwipvW3NW7DuhN8Er4H/ALNQ26qk44+vsVp5tUDgVHlfhFwIDAQABo4IDMjCCAy4wPAYJKwYBBAGCNxUHBC8wLQYlKwYBBAGCNxUI5rJgg431RIaBmQmDuKFKg76EcQSDxJEzhIOIXQIBZAIBHTAdBgNVHSUEFjAUBggrBgEFBQcDAgYIKwYBBQUHAwQwCwYDVR0PBAQDAgeAMCcGCSsGAQQBgjcVCgQaMBgwCgYIKwYBBQUHAwIwCgYIKwYBBQUHAwQwHQYDVR0OBBYEFNB2TuEbx0j8bPHenWpOgind+GeM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ikuY3J0MA0GCSqGSIb3DQEBCwUAA4IBAQBQPuD9gHKAmNcpHLK8ADFbLfPGA9MfUnakqwcQQXTPPzrLj6+UGgAyMnL9CfdRA3GccUHGviz0tBaXGeTCXgPNg0XnWz/5aaqeQbavkA0z5kQzkC/F3sQtYmwrJnyU0CDys/7ghrNygH6l8V2YVvlbGlR5+cfGXOcteb3/j82fxdSCnCgPOTcx7D6GB3JeVbrQA1ydGWKjIUHB+MuCGFajRNyeHrSEFp0Tye7NPh/O9kQiXGpqOMz3AAaWKxQYGrR3YD3ard64Jsha07JR41SyvMUz41NHYJsZaZeOC+S7PoXCokWTr2YzTfBIKTiCnv9YSdzt+OVF8kMfhdKLQBoo</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Transform>
          <Transform Algorithm="http://www.w3.org/TR/2001/REC-xml-c14n-20010315"/>
        </Transforms>
        <DigestMethod Algorithm="http://www.w3.org/2001/04/xmlenc#sha256"/>
        <DigestValue>WHLcVhGBXaNnSxAaQZMAD7Gy5eUp9w+XCfZMusaGKrE=</DigestValue>
      </Reference>
      <Reference URI="/xl/calcChain.xml?ContentType=application/vnd.openxmlformats-officedocument.spreadsheetml.calcChain+xml">
        <DigestMethod Algorithm="http://www.w3.org/2001/04/xmlenc#sha256"/>
        <DigestValue>FQ3SpTr105tMFrvjBCpfLsa4lrkNbzcD5kfqHszPb3M=</DigestValue>
      </Reference>
      <Reference URI="/xl/drawings/drawing1.xml?ContentType=application/vnd.openxmlformats-officedocument.drawing+xml">
        <DigestMethod Algorithm="http://www.w3.org/2001/04/xmlenc#sha256"/>
        <DigestValue>0D25YNbSQmUWivg4tU9tfUkqp2zKkiK4SYs6gwYhzJo=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3GQqd9gLrE6VLEHpIkAD7xrCdyS7R/CZcmKxlBCPS5g=</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GZWEgbkph14AGNMNLjaOMcNHRyClBTAzcTupvQes9s8=</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2m6CW85rBYKpJKifjkFVt0n58BwBksWMXfva2VqaA+I=</DigestValue>
      </Reference>
      <Reference URI="/xl/printerSettings/printerSettings10.bin?ContentType=application/vnd.openxmlformats-officedocument.spreadsheetml.printerSettings">
        <DigestMethod Algorithm="http://www.w3.org/2001/04/xmlenc#sha256"/>
        <DigestValue>p15fOjzmBTLGI8Klf+TI4woTVTHX8Q0l14vNf+jwiuE=</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lVxBPOYyuksD350KVcdrX77lQMFzWVCduoW0kUhjYgk=</DigestValue>
      </Reference>
      <Reference URI="/xl/printerSettings/printerSettings2.bin?ContentType=application/vnd.openxmlformats-officedocument.spreadsheetml.printerSettings">
        <DigestMethod Algorithm="http://www.w3.org/2001/04/xmlenc#sha256"/>
        <DigestValue>X1iGGPnuBY7Oj7qv3SgFII/9vSr/CnDvCY898G4ykA4=</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qN7vYk1eN5ULWBuJSATOOj4n2FCm1KiSIay9e7HEYK0=</DigestValue>
      </Reference>
      <Reference URI="/xl/printerSettings/printerSettings6.bin?ContentType=application/vnd.openxmlformats-officedocument.spreadsheetml.printerSettings">
        <DigestMethod Algorithm="http://www.w3.org/2001/04/xmlenc#sha256"/>
        <DigestValue>Q8ahkQxToXAAaJTDZsE/3PCISD9tjlKv7EXjMcnO6qc=</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16nRtTkTNfAdSTF0Lg1CT4t8t5VLf2B9wJs/PWFk54A=</DigestValue>
      </Reference>
      <Reference URI="/xl/sharedStrings.xml?ContentType=application/vnd.openxmlformats-officedocument.spreadsheetml.sharedStrings+xml">
        <DigestMethod Algorithm="http://www.w3.org/2001/04/xmlenc#sha256"/>
        <DigestValue>aqc1kTXPuBgLOhBY5cakBYy3T44oom7AsUNqnoTflNk=</DigestValue>
      </Reference>
      <Reference URI="/xl/styles.xml?ContentType=application/vnd.openxmlformats-officedocument.spreadsheetml.styles+xml">
        <DigestMethod Algorithm="http://www.w3.org/2001/04/xmlenc#sha256"/>
        <DigestValue>NAJ6PPHYxe8oXRB5Z4OQf9blgc6SkazWeKMglkoPCWY=</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CcHPuf4ZAx1OSC8bFKX7ueu1fbEIIgtTCQN6QJFeo7k=</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ooZtpEuYduQwM88C3OEoMu7yV+i6l1ITgdU2GqmcHyc=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wYHIfLQyw3RLvx7JNfFdNGoG1BJpz3ZiNC3O/4EB5rk=</DigestValue>
      </Reference>
      <Reference URI="/xl/worksheets/sheet10.xml?ContentType=application/vnd.openxmlformats-officedocument.spreadsheetml.worksheet+xml">
        <DigestMethod Algorithm="http://www.w3.org/2001/04/xmlenc#sha256"/>
        <DigestValue>BcB4Xzb7mgAnasVlM92trInCFU+ZYmDbd7YxeTAo17U=</DigestValue>
      </Reference>
      <Reference URI="/xl/worksheets/sheet11.xml?ContentType=application/vnd.openxmlformats-officedocument.spreadsheetml.worksheet+xml">
        <DigestMethod Algorithm="http://www.w3.org/2001/04/xmlenc#sha256"/>
        <DigestValue>VaFkx91J1j3UPz9QKGzd1iWOIACjRLvA1M5e69b6Ies=</DigestValue>
      </Reference>
      <Reference URI="/xl/worksheets/sheet12.xml?ContentType=application/vnd.openxmlformats-officedocument.spreadsheetml.worksheet+xml">
        <DigestMethod Algorithm="http://www.w3.org/2001/04/xmlenc#sha256"/>
        <DigestValue>Fk9W4lw7wOc+xXaM5DvY9ERAUyIqdfImKvuBcRxbJqc=</DigestValue>
      </Reference>
      <Reference URI="/xl/worksheets/sheet13.xml?ContentType=application/vnd.openxmlformats-officedocument.spreadsheetml.worksheet+xml">
        <DigestMethod Algorithm="http://www.w3.org/2001/04/xmlenc#sha256"/>
        <DigestValue>kEKylCHTAc7EfYD88+NiyLyYJAS2NKUUCJTslcG92ho=</DigestValue>
      </Reference>
      <Reference URI="/xl/worksheets/sheet14.xml?ContentType=application/vnd.openxmlformats-officedocument.spreadsheetml.worksheet+xml">
        <DigestMethod Algorithm="http://www.w3.org/2001/04/xmlenc#sha256"/>
        <DigestValue>OwWfHnVX3JZHeOaJwm4DW3gTK8htBq6NhEBDwsnMW5k=</DigestValue>
      </Reference>
      <Reference URI="/xl/worksheets/sheet15.xml?ContentType=application/vnd.openxmlformats-officedocument.spreadsheetml.worksheet+xml">
        <DigestMethod Algorithm="http://www.w3.org/2001/04/xmlenc#sha256"/>
        <DigestValue>K8TE8qK/weXXYwOlAvl+GIHMM1mXDpOoQU8SyVWVvRg=</DigestValue>
      </Reference>
      <Reference URI="/xl/worksheets/sheet16.xml?ContentType=application/vnd.openxmlformats-officedocument.spreadsheetml.worksheet+xml">
        <DigestMethod Algorithm="http://www.w3.org/2001/04/xmlenc#sha256"/>
        <DigestValue>mvZd1xEWup63UCkaPjF7Oh4tQUlGTXKrGfYeVzltFLI=</DigestValue>
      </Reference>
      <Reference URI="/xl/worksheets/sheet17.xml?ContentType=application/vnd.openxmlformats-officedocument.spreadsheetml.worksheet+xml">
        <DigestMethod Algorithm="http://www.w3.org/2001/04/xmlenc#sha256"/>
        <DigestValue>bhtGj8jrBcu3XJyJzqEQ2t+dEhsCcBUAQ2b0h/9RiaE=</DigestValue>
      </Reference>
      <Reference URI="/xl/worksheets/sheet18.xml?ContentType=application/vnd.openxmlformats-officedocument.spreadsheetml.worksheet+xml">
        <DigestMethod Algorithm="http://www.w3.org/2001/04/xmlenc#sha256"/>
        <DigestValue>6jzbLx8Z2fpgCdiitpgrg7mgtbKRQ+PM2ASR/WxT76k=</DigestValue>
      </Reference>
      <Reference URI="/xl/worksheets/sheet19.xml?ContentType=application/vnd.openxmlformats-officedocument.spreadsheetml.worksheet+xml">
        <DigestMethod Algorithm="http://www.w3.org/2001/04/xmlenc#sha256"/>
        <DigestValue>AopwfD+lEzTlkziol+ppOGqGzgGJU54sZU1WLbJGHss=</DigestValue>
      </Reference>
      <Reference URI="/xl/worksheets/sheet2.xml?ContentType=application/vnd.openxmlformats-officedocument.spreadsheetml.worksheet+xml">
        <DigestMethod Algorithm="http://www.w3.org/2001/04/xmlenc#sha256"/>
        <DigestValue>p0wY5NlZcUsvjMXQWpHAQ3scEoVEOZJ/gVFEG1coJh0=</DigestValue>
      </Reference>
      <Reference URI="/xl/worksheets/sheet3.xml?ContentType=application/vnd.openxmlformats-officedocument.spreadsheetml.worksheet+xml">
        <DigestMethod Algorithm="http://www.w3.org/2001/04/xmlenc#sha256"/>
        <DigestValue>yoS/Ymk9V4txA1uuPwYEs9LDhFLR2BsPZgzLJvmwg1o=</DigestValue>
      </Reference>
      <Reference URI="/xl/worksheets/sheet4.xml?ContentType=application/vnd.openxmlformats-officedocument.spreadsheetml.worksheet+xml">
        <DigestMethod Algorithm="http://www.w3.org/2001/04/xmlenc#sha256"/>
        <DigestValue>PbfohHNLg15aV7CdbyESnnHX1s2iRa4aclNyPGKxmeU=</DigestValue>
      </Reference>
      <Reference URI="/xl/worksheets/sheet5.xml?ContentType=application/vnd.openxmlformats-officedocument.spreadsheetml.worksheet+xml">
        <DigestMethod Algorithm="http://www.w3.org/2001/04/xmlenc#sha256"/>
        <DigestValue>8btMjJte2j8O21efqI2ahusxAF1wnfDioVY5wc1vW0g=</DigestValue>
      </Reference>
      <Reference URI="/xl/worksheets/sheet6.xml?ContentType=application/vnd.openxmlformats-officedocument.spreadsheetml.worksheet+xml">
        <DigestMethod Algorithm="http://www.w3.org/2001/04/xmlenc#sha256"/>
        <DigestValue>zxINPogWnU8k88WlHzXHy4RZT4kAQkogbW8Lsb1w2Dk=</DigestValue>
      </Reference>
      <Reference URI="/xl/worksheets/sheet7.xml?ContentType=application/vnd.openxmlformats-officedocument.spreadsheetml.worksheet+xml">
        <DigestMethod Algorithm="http://www.w3.org/2001/04/xmlenc#sha256"/>
        <DigestValue>Cylfk+jFOijnuZtxrVWH52aHP5SiyWWFYu8HgPRL9F0=</DigestValue>
      </Reference>
      <Reference URI="/xl/worksheets/sheet8.xml?ContentType=application/vnd.openxmlformats-officedocument.spreadsheetml.worksheet+xml">
        <DigestMethod Algorithm="http://www.w3.org/2001/04/xmlenc#sha256"/>
        <DigestValue>gIyaIlceCYW16KNot58mqabTVGyqYPzSHe9VeGbSd9c=</DigestValue>
      </Reference>
      <Reference URI="/xl/worksheets/sheet9.xml?ContentType=application/vnd.openxmlformats-officedocument.spreadsheetml.worksheet+xml">
        <DigestMethod Algorithm="http://www.w3.org/2001/04/xmlenc#sha256"/>
        <DigestValue>wg8/hGWUDdEVMjqmu7WC+EdctkYT9+4owT3kojmCSBs=</DigestValue>
      </Reference>
    </Manifest>
    <SignatureProperties>
      <SignatureProperty Id="idSignatureTime" Target="#idPackageSignature">
        <mdssi:SignatureTime xmlns:mdssi="http://schemas.openxmlformats.org/package/2006/digital-signature">
          <mdssi:Format>YYYY-MM-DDThh:mm:ssTZD</mdssi:Format>
          <mdssi:Value>2018-08-01T07:06:27Z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ციფრული ხელმოწერა</SignatureComments>
          <WindowsVersion>6.2</WindowsVersion>
          <OfficeVersion>15.0</OfficeVersion>
          <ApplicationVersion>15.0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2018-08-01T07:06:27Z</xd:SigningTime>
          <xd:SigningCertificate>
            <xd:Cert>
              <xd:CertDigest>
                <DigestMethod Algorithm="http://www.w3.org/2001/04/xmlenc#sha256"/>
                <DigestValue>pSWRZRI6nyaw3adswJnG5NjsMmsbZVB87S9vk+fFm8E=</DigestValue>
              </xd:CertDigest>
              <xd:IssuerSerial>
                <X509IssuerName>CN=NBG Class 2 INT Sub CA, DC=nbg, DC=ge</X509IssuerName>
                <X509SerialNumber>586204864024725659065585</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Approved this document</xd:Description>
            </xd:CommitmentTypeId>
            <xd:AllSignedDataObjects/>
            <xd:CommitmentTypeQualifiers>
              <xd:CommitmentTypeQualifier>ციფრული ხელმოწერა</xd:CommitmentTypeQualifier>
            </xd:CommitmentTypeQualifiers>
          </xd:CommitmentTypeIndication>
        </xd:SignedDataObject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Info</vt:lpstr>
      <vt:lpstr>1. key ratios</vt:lpstr>
      <vt:lpstr>2. RC</vt:lpstr>
      <vt:lpstr>3. PL</vt:lpstr>
      <vt:lpstr>4. Off-Balance</vt:lpstr>
      <vt:lpstr>5. RWA</vt:lpstr>
      <vt:lpstr>6. Administrators-shareholders</vt:lpstr>
      <vt:lpstr>7. LI1</vt:lpstr>
      <vt:lpstr>8. LI2</vt:lpstr>
      <vt:lpstr>9. Capital</vt:lpstr>
      <vt:lpstr>10. CC2</vt:lpstr>
      <vt:lpstr>11. CRWA</vt:lpstr>
      <vt:lpstr>12. CRM</vt:lpstr>
      <vt:lpstr>13. CRME</vt:lpstr>
      <vt:lpstr>14. LCR</vt:lpstr>
      <vt:lpstr>15. CCR</vt:lpstr>
      <vt:lpstr>Instruction</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2018-08-01T10:42:33Z</dcterms:modified>
</cp:coreProperties>
</file>