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 name="Instruction" sheetId="76" state="hidden" r:id="rId17"/>
    <sheet name="Sheet1" sheetId="78" state="hidden"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xlnm._FilterDatabase" localSheetId="16" hidden="1">Instruction!$A$108:$C$266</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1" i="35" l="1"/>
  <c r="C5" i="71" l="1"/>
  <c r="D5" i="71"/>
  <c r="B2" i="37"/>
  <c r="B1" i="37"/>
  <c r="B2" i="36"/>
  <c r="B1" i="36"/>
  <c r="B2" i="74"/>
  <c r="B1" i="74"/>
  <c r="B2" i="64"/>
  <c r="B1" i="64"/>
  <c r="B2" i="35"/>
  <c r="B2" i="69"/>
  <c r="B1" i="69"/>
  <c r="B2" i="28"/>
  <c r="B1" i="28"/>
  <c r="B2" i="73"/>
  <c r="B1" i="73"/>
  <c r="B2" i="72"/>
  <c r="B1" i="72"/>
  <c r="B2" i="52"/>
  <c r="B1" i="52"/>
  <c r="B2" i="71"/>
  <c r="B1" i="71"/>
  <c r="B2" i="75"/>
  <c r="B1" i="75"/>
  <c r="B2" i="53"/>
  <c r="B1" i="53"/>
  <c r="B2" i="62"/>
  <c r="B1" i="62"/>
  <c r="C5" i="6"/>
  <c r="D5" i="6" s="1"/>
  <c r="E5" i="6" s="1"/>
  <c r="F5" i="6" s="1"/>
  <c r="G5" i="6" s="1"/>
  <c r="D6" i="71" l="1"/>
  <c r="D13" i="71" s="1"/>
  <c r="C6" i="71"/>
  <c r="C13" i="71" l="1"/>
  <c r="E21" i="72" l="1"/>
  <c r="C5" i="73" s="1"/>
  <c r="C21" i="72" l="1"/>
  <c r="D21" i="72" l="1"/>
  <c r="V7" i="64" l="1"/>
  <c r="T21" i="64" l="1"/>
  <c r="U21" i="64"/>
  <c r="V9" i="64"/>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<sst xmlns="http://schemas.openxmlformats.org/spreadsheetml/2006/main" count="1138" uniqueCount="877">
  <si>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</si>
  <si>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</si>
  <si>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</si>
  <si>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</si>
  <si>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</si>
  <si>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</si>
  <si>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</si>
  <si>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</si>
  <si>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</si>
  <si>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</si>
  <si>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</si>
  <si>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</si>
  <si>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</si>
  <si>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</si>
  <si>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</si>
  <si>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</si>
  <si>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</si>
  <si>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</si>
  <si>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</si>
  <si>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</si>
  <si>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</si>
  <si>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</si>
  <si>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</si>
  <si>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</si>
  <si>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</si>
  <si>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</si>
  <si>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</si>
  <si>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</si>
  <si>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</si>
  <si>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</si>
  <si>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</si>
  <si>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</si>
  <si>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</si>
  <si>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</si>
  <si>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</si>
  <si>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</si>
  <si>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</si>
  <si>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</si>
  <si>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</si>
  <si>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</si>
  <si>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</si>
  <si>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</si>
  <si>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</si>
  <si>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</si>
  <si>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</si>
  <si>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</si>
  <si>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</si>
  <si>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</si>
  <si>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</si>
  <si>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</si>
  <si>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</si>
  <si>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</si>
  <si>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</si>
  <si>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</si>
  <si>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</si>
  <si>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</si>
  <si>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</si>
  <si>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</si>
  <si>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</si>
  <si>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</si>
  <si>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</si>
  <si>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</si>
  <si>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</si>
  <si>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</si>
  <si>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</si>
  <si>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</si>
  <si>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</si>
  <si>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</si>
  <si>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</si>
  <si>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</si>
  <si>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</si>
  <si>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</si>
  <si>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</si>
  <si>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</si>
  <si>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</si>
  <si>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</si>
  <si>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</si>
  <si>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</si>
  <si>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</si>
  <si>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</si>
  <si>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</si>
  <si>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</si>
  <si>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</si>
  <si>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</si>
  <si>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</si>
  <si>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</si>
  <si>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</si>
  <si>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</si>
  <si>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</si>
  <si>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</si>
  <si>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</si>
  <si>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</si>
  <si>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</si>
  <si>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</si>
  <si>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</si>
  <si>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</si>
  <si>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</si>
  <si>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</si>
  <si>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</si>
  <si>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</si>
  <si>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</si>
  <si>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</si>
  <si>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</si>
  <si>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</si>
  <si>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</si>
  <si>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</si>
  <si>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</si>
  <si>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</si>
  <si>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</si>
  <si>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</si>
  <si>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</si>
  <si>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</si>
  <si>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</si>
  <si>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</si>
  <si>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</si>
  <si>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</si>
  <si>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</si>
  <si>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</si>
  <si>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</si>
  <si>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</si>
  <si>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</si>
  <si>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</si>
  <si>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</si>
  <si>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</si>
  <si>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</si>
  <si>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</si>
  <si>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</si>
  <si>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</si>
  <si>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</si>
  <si>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</si>
  <si>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</si>
  <si>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</si>
  <si>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</si>
  <si>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</si>
  <si>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</si>
  <si>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</si>
  <si>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</si>
  <si>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</si>
  <si>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</si>
  <si>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</si>
  <si>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</si>
  <si>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</si>
  <si>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</si>
  <si>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</si>
  <si>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</si>
  <si>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</si>
  <si>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</si>
  <si>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</si>
  <si>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</si>
  <si>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</si>
  <si>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</si>
  <si>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</si>
  <si>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</si>
  <si>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</si>
  <si>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</si>
  <si>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</si>
  <si>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</si>
  <si>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</si>
  <si>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</si>
  <si>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</si>
  <si>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</si>
  <si>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</si>
  <si>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</si>
  <si>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</si>
  <si>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</si>
  <si>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</si>
  <si>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</si>
  <si>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</si>
  <si>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</si>
  <si>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</si>
  <si>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</si>
  <si>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</si>
  <si>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</si>
  <si>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</si>
  <si>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</si>
  <si>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</si>
  <si>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</si>
  <si>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</si>
  <si>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</si>
  <si>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</si>
  <si>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</si>
  <si>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</si>
  <si>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</si>
  <si>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</si>
  <si>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</si>
  <si>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</si>
  <si>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</si>
  <si>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</si>
  <si>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</si>
  <si>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</si>
  <si>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</si>
  <si>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</si>
  <si>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</si>
  <si>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</si>
  <si>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</si>
  <si>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</si>
  <si>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</si>
  <si>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</si>
  <si>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</si>
  <si>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</si>
  <si>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</si>
  <si>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</si>
  <si>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</si>
  <si>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</si>
  <si>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</si>
  <si>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</si>
  <si>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</si>
  <si>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</si>
  <si>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</si>
  <si>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</si>
  <si>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</si>
  <si>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</si>
  <si>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</si>
  <si>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</si>
  <si>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</si>
  <si>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</si>
  <si>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</si>
  <si>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</si>
  <si>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</si>
  <si>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</si>
  <si>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</si>
  <si>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</si>
  <si>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</si>
  <si>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</si>
  <si>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</si>
  <si>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</si>
  <si>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</si>
  <si>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</si>
  <si>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</si>
  <si>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</si>
  <si>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</si>
  <si>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</si>
  <si>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</si>
  <si>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</si>
  <si>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</si>
  <si>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</si>
  <si>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</si>
  <si>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</si>
  <si>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</si>
  <si>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</si>
  <si>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</si>
  <si>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</si>
  <si>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</si>
  <si>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</si>
  <si>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</si>
  <si>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</si>
  <si>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</si>
  <si>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</si>
  <si>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</si>
  <si>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</si>
  <si>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</si>
  <si>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</si>
  <si>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</si>
  <si>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</si>
  <si>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</si>
  <si>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</si>
  <si>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</si>
  <si>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</si>
  <si>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</si>
  <si>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</si>
  <si>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</si>
  <si>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</si>
  <si>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</si>
  <si>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</si>
  <si>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</si>
  <si>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</si>
  <si>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</si>
  <si>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</si>
  <si>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</si>
  <si>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</si>
  <si>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</si>
  <si>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</si>
  <si>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</si>
  <si>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</si>
  <si>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</si>
  <si>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</si>
  <si>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</si>
  <si>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</si>
  <si>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</si>
  <si>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</si>
  <si>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</si>
  <si>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</si>
  <si>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</si>
  <si>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</si>
  <si>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</si>
  <si>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</si>
  <si>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</si>
  <si>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</si>
  <si>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</si>
  <si>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</si>
  <si>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</si>
  <si>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</si>
  <si>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</si>
  <si>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</si>
  <si>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</si>
  <si>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</si>
  <si>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</si>
  <si>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</si>
  <si>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</si>
  <si>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</si>
  <si>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</si>
  <si>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</si>
  <si>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</si>
  <si>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</si>
  <si>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</si>
  <si>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</si>
  <si>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</si>
  <si>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</si>
  <si>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</si>
  <si>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</si>
  <si>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</si>
  <si>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</si>
  <si>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</si>
  <si>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</si>
  <si>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</si>
  <si>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</si>
  <si>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</si>
  <si>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</si>
  <si>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</si>
  <si>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</si>
  <si>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</si>
  <si>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</si>
  <si>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</si>
  <si>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</si>
  <si>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</si>
  <si>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</si>
  <si>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</si>
  <si>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</si>
  <si>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</si>
  <si>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</si>
  <si>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</si>
  <si>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</si>
  <si>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</si>
  <si>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</si>
  <si>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</si>
  <si>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</si>
  <si>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</si>
  <si>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</si>
  <si>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</si>
  <si>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</si>
  <si>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</si>
  <si>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</si>
  <si>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</si>
  <si>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</si>
  <si>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</si>
  <si>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</si>
  <si>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</si>
  <si>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</si>
  <si>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</si>
  <si>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</si>
  <si>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</si>
  <si>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</si>
  <si>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</si>
  <si>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</si>
  <si>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</si>
  <si>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</si>
  <si>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</si>
  <si>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</si>
  <si>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</si>
  <si>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</si>
  <si>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</si>
  <si>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</si>
  <si>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</si>
  <si>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</si>
  <si>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</si>
  <si>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</si>
  <si>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</si>
  <si>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</si>
  <si>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</si>
  <si>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</si>
  <si>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</si>
  <si>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</si>
  <si>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</si>
  <si>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</si>
  <si>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</si>
  <si>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</si>
  <si>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</si>
  <si>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</si>
  <si>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</si>
  <si>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</si>
  <si>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</si>
  <si>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</si>
  <si>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</si>
  <si>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</si>
  <si>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</si>
  <si>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</si>
  <si>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</si>
  <si>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</si>
  <si>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</si>
  <si>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</si>
  <si>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</si>
  <si>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</si>
  <si>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</si>
  <si>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</si>
  <si>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</si>
  <si>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</si>
  <si>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</si>
  <si>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</si>
  <si>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</si>
  <si>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</si>
  <si>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</si>
  <si>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</si>
  <si>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</si>
  <si>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</si>
  <si>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</si>
  <si>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</si>
  <si>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</si>
  <si>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</si>
  <si>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</si>
  <si>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</si>
  <si>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</si>
  <si>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</si>
  <si>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</si>
  <si>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</si>
  <si>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</si>
  <si>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</si>
  <si>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</si>
  <si>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</si>
  <si>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</si>
  <si>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</si>
  <si>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</si>
  <si>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</si>
  <si>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</si>
  <si>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</si>
  <si>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</si>
  <si>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</si>
  <si>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</si>
  <si>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</si>
  <si>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</si>
  <si>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</si>
  <si>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</si>
  <si>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</si>
  <si>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</si>
  <si>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</si>
  <si>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</si>
  <si>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</si>
  <si>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</si>
  <si>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</si>
  <si>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</si>
  <si>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</si>
  <si>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</si>
  <si>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</si>
  <si>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</si>
  <si>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</si>
  <si>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</si>
  <si>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</si>
  <si>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</si>
  <si>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</si>
  <si>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</si>
  <si>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</si>
  <si>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</si>
  <si>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</si>
  <si>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</si>
  <si>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</si>
  <si>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</si>
  <si>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</si>
  <si>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</si>
  <si>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</si>
  <si>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</si>
  <si>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</si>
  <si>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</si>
  <si>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</si>
  <si>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</si>
  <si>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</si>
  <si>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</si>
  <si>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</si>
  <si>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</si>
  <si>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</si>
  <si>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</si>
  <si>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</si>
  <si>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</si>
  <si>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</si>
  <si>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</si>
  <si>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</si>
  <si>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</si>
  <si>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</si>
  <si>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</si>
  <si>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</si>
  <si>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</si>
  <si>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</si>
  <si>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</si>
  <si>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</si>
  <si>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</si>
  <si>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</si>
  <si>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</si>
  <si>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</si>
  <si>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</si>
  <si>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</si>
  <si>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</si>
  <si>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</si>
  <si>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</si>
  <si>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</si>
  <si>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</si>
  <si>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</si>
  <si>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</si>
  <si>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</si>
  <si>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</si>
  <si>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</si>
  <si>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</si>
  <si>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</si>
  <si>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</si>
  <si>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</si>
  <si>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</si>
  <si>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</si>
  <si>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</si>
  <si>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</si>
  <si>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</si>
  <si>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</si>
  <si>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</si>
  <si>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</si>
  <si>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</si>
  <si>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</si>
  <si>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</si>
  <si>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</si>
  <si>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</si>
  <si>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</si>
  <si>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</si>
  <si>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</si>
  <si>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</si>
  <si>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</si>
  <si>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</si>
  <si>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</si>
  <si>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</si>
  <si>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</si>
  <si>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</si>
  <si>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</si>
  <si>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</si>
  <si>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</si>
  <si>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</si>
  <si>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</si>
  <si>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</si>
  <si>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</si>
  <si>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</si>
  <si>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</si>
  <si>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</si>
  <si>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</si>
  <si>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</si>
  <si>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</si>
  <si>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</si>
  <si>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</si>
  <si>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</si>
  <si>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</si>
  <si>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</si>
  <si>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</si>
  <si>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</si>
  <si>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</si>
  <si>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</si>
  <si>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</si>
  <si>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</si>
  <si>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</si>
  <si>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</si>
  <si>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</si>
  <si>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</si>
  <si>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</si>
  <si>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</si>
  <si>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</si>
  <si>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</si>
  <si>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</si>
  <si>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</si>
  <si>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</si>
  <si>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</si>
  <si>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</si>
  <si>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</si>
  <si>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</si>
  <si>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</si>
  <si>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</si>
  <si>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</si>
  <si>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</si>
  <si>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</si>
  <si>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</si>
  <si>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</si>
  <si>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</si>
  <si>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</si>
  <si>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</si>
  <si>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</si>
  <si>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</si>
  <si>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</si>
  <si>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</si>
  <si>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</si>
  <si>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</si>
  <si>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</si>
  <si>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</si>
  <si>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</si>
  <si>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</si>
  <si>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</si>
  <si>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</si>
  <si>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</si>
  <si>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</si>
  <si>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</si>
  <si>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</si>
  <si>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</si>
  <si>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</si>
  <si>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</si>
  <si>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</si>
  <si>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</si>
  <si>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</si>
  <si>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</si>
  <si>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</si>
  <si>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</si>
  <si>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</si>
  <si>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</si>
  <si>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</si>
  <si>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</si>
  <si>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</si>
  <si>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</si>
  <si>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</si>
  <si>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</si>
  <si>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</si>
  <si>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</si>
  <si>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</si>
  <si>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</si>
  <si>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</si>
  <si>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</si>
  <si>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</si>
  <si>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</si>
  <si>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</si>
  <si>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</si>
  <si>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</si>
  <si>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</si>
  <si>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</si>
  <si>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</si>
  <si>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</si>
  <si>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</si>
  <si>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</si>
  <si>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</si>
  <si>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</si>
  <si>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</si>
  <si>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</si>
  <si>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</si>
  <si>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</si>
  <si>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</si>
  <si>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</si>
  <si>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</si>
  <si>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</si>
  <si>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</si>
  <si>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</si>
  <si>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</si>
  <si>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</si>
  <si>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</si>
  <si>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</si>
  <si>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</si>
  <si>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</si>
  <si>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</si>
  <si>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</si>
  <si>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</si>
  <si>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</si>
  <si>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</si>
  <si>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</si>
  <si>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</si>
  <si>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</si>
  <si>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</si>
  <si>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</si>
  <si>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</si>
  <si>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</si>
  <si>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</si>
  <si>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</si>
  <si>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</si>
  <si>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</si>
  <si>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</si>
  <si>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</si>
  <si>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</si>
  <si>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</si>
  <si>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</si>
  <si>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</si>
  <si>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</si>
  <si>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</si>
  <si>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</si>
  <si>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</si>
  <si>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</si>
  <si>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</si>
  <si>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</si>
  <si>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</si>
  <si>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</si>
  <si>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</si>
  <si>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</si>
  <si>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</si>
  <si>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</si>
  <si>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</si>
  <si>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</si>
  <si>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</si>
  <si>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</si>
  <si>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</si>
  <si>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</si>
  <si>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</si>
  <si>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</si>
  <si>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</si>
  <si>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</si>
  <si>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</si>
  <si>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</si>
  <si>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</si>
  <si>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</si>
  <si>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</si>
  <si>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</si>
  <si>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</si>
  <si>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</si>
  <si>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</si>
  <si>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</si>
  <si>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</si>
  <si>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</si>
  <si>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</si>
  <si>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</si>
  <si>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</si>
  <si>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</si>
  <si>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</si>
  <si>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</si>
  <si>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</si>
  <si>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</si>
  <si>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</si>
  <si>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</si>
  <si>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</si>
  <si>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</si>
  <si>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</si>
  <si>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</si>
  <si>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</si>
  <si>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</si>
  <si>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</si>
  <si>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</si>
  <si>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</si>
  <si>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</si>
  <si>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</si>
  <si>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</si>
  <si>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</si>
  <si>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</si>
  <si>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</si>
  <si>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</si>
  <si>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</si>
  <si>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</si>
  <si>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</si>
  <si>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</si>
  <si>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</si>
  <si>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</si>
  <si>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</si>
  <si>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</si>
  <si>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</si>
  <si>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</si>
  <si>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</si>
  <si>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</si>
  <si>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</si>
  <si>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</si>
  <si>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</si>
  <si>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</si>
  <si>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</si>
  <si>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</si>
  <si>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</si>
  <si>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</si>
  <si>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</si>
  <si>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</si>
  <si>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</si>
  <si>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</si>
  <si>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</si>
  <si>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</si>
  <si>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</si>
  <si>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</si>
  <si>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</si>
  <si>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</si>
  <si>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</si>
  <si>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</si>
  <si>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</si>
  <si>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</si>
  <si>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</si>
  <si>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</si>
  <si>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</si>
  <si>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</si>
  <si>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</si>
  <si>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</si>
  <si>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</si>
  <si>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</si>
  <si>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</si>
  <si>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</si>
  <si>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</si>
  <si>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</si>
  <si>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</si>
  <si>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</si>
  <si>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</si>
  <si>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</si>
  <si>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</si>
  <si>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</si>
  <si>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</si>
  <si>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</si>
  <si>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</si>
  <si>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</si>
  <si>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</si>
  <si>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</si>
  <si>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</si>
  <si>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</si>
  <si>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</si>
  <si>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</si>
  <si>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</si>
  <si>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</si>
  <si>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</si>
  <si>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</si>
  <si>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</si>
  <si>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</si>
  <si>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</si>
  <si>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</si>
  <si>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</si>
  <si>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</si>
  <si>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</si>
  <si>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</si>
  <si>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</si>
  <si>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</si>
  <si>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</si>
  <si>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</si>
  <si>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</si>
  <si>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</si>
  <si>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</si>
  <si>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</si>
  <si>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</si>
  <si>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</si>
  <si>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</si>
  <si>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</si>
  <si>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</si>
  <si>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</si>
  <si>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</si>
  <si>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</si>
  <si>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</si>
  <si>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</si>
  <si>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</si>
  <si>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</si>
  <si>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</si>
  <si>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</si>
  <si>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</si>
  <si>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</si>
  <si>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</si>
  <si>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</si>
  <si>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</si>
  <si>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</si>
  <si>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</si>
  <si>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</si>
  <si>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</si>
  <si>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</si>
  <si>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</si>
  <si>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</si>
  <si>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</si>
  <si>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</si>
  <si>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</si>
  <si>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</si>
  <si>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</si>
  <si>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</si>
  <si>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</si>
  <si>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</si>
  <si>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</si>
  <si>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</si>
  <si>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</si>
  <si>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Florin Lila (Chairman)</t>
  </si>
  <si>
    <t>Olga Tomash</t>
  </si>
  <si>
    <t>Volker Renner</t>
  </si>
  <si>
    <t>Paul Russell Clark</t>
  </si>
  <si>
    <t>Vusal Verdiyev, CEO</t>
  </si>
  <si>
    <t>Giorgi Mirotadze, CFO</t>
  </si>
  <si>
    <t>Giorgi Nadareishvili, CCO</t>
  </si>
  <si>
    <t>David Zarandia, General Counsel &amp; Corporate Secretary</t>
  </si>
  <si>
    <t>FINCA Microfinance Coöperatief U.A. (Netherlands)</t>
  </si>
  <si>
    <t>FINCA Microfinance Holding Company LLC (Delaware, USA)</t>
  </si>
  <si>
    <t>99 Voting right of FINCA Microfinance Coöperatief U.A.</t>
  </si>
  <si>
    <t>FINCA International, Inc (New York, USA)</t>
  </si>
  <si>
    <t>62.93% of FINCA Microfinance Holding Company LLC (Delaware, USA)</t>
  </si>
  <si>
    <t>International Finance Corporation (IFC)</t>
  </si>
  <si>
    <t>14.27% of FINCA Microfinance Holding Company LLC (Delaware, USA)</t>
  </si>
  <si>
    <t>KfW</t>
  </si>
  <si>
    <t>8.87% of FINCA Microfinance Holding Company LLC (Delaware, USA)</t>
  </si>
  <si>
    <t>FMO (Nederlandse Financierings Maatschappij voor Ontwikkelingslanden N.V)</t>
  </si>
  <si>
    <t>7.25% of FINCA Microfinance Holding Company LLC (Delaware, USA)</t>
  </si>
  <si>
    <t>სს "ფინკა ბანკი საქართველო"</t>
  </si>
  <si>
    <t>ფლორინ ლილა</t>
  </si>
  <si>
    <t>ვუსალ ვერდიევი</t>
  </si>
  <si>
    <t>www.finca.ge</t>
  </si>
  <si>
    <t>ფინკა ბანკი საქართველო</t>
  </si>
  <si>
    <t>Chikako Kuno</t>
  </si>
  <si>
    <t>table 9 (Capital), N40</t>
  </si>
  <si>
    <t>table 9 (Capital), N10</t>
  </si>
  <si>
    <t>Table 9 (Capital), N37</t>
  </si>
  <si>
    <t>Table 9 (Capital), N2</t>
  </si>
  <si>
    <t>Table 9 (Capital), N6</t>
  </si>
  <si>
    <t xml:space="preserve">GEL </t>
  </si>
  <si>
    <t xml:space="preserve">FX  </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</si>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</sst>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sz val="10"/>
      <color theme="1"/>
      <name val="Arial"/>
      <family val="2"/>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indexed="64"/>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9"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4"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60" fillId="0" borderId="48" applyNumberFormat="0" applyFill="0" applyAlignment="0" applyProtection="0"/>
    <xf numFmtId="169"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9"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0" fontId="69" fillId="43" borderId="43"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9"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0" fontId="72" fillId="0" borderId="49"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0" fontId="7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0"/>
    <xf numFmtId="169" fontId="29" fillId="0" borderId="50"/>
    <xf numFmtId="168" fontId="2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9"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9"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9"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28" fillId="0" borderId="54"/>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69"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68"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68"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88" fontId="2" fillId="70" borderId="116" applyFont="0">
      <alignment horizontal="right" vertical="center"/>
    </xf>
    <xf numFmtId="3" fontId="2" fillId="70" borderId="116" applyFont="0">
      <alignment horizontal="right" vertical="center"/>
    </xf>
    <xf numFmtId="0" fontId="86"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169"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168"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168"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3" fontId="2" fillId="75" borderId="116"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3" fontId="2" fillId="72" borderId="116" applyFont="0">
      <alignment horizontal="right" vertical="center"/>
      <protection locked="0"/>
    </xf>
    <xf numFmtId="0" fontId="69"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169"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168"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168"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2" fillId="71" borderId="117" applyNumberFormat="0" applyFont="0" applyBorder="0" applyProtection="0">
      <alignment horizontal="left" vertical="center"/>
    </xf>
    <xf numFmtId="9" fontId="2" fillId="71" borderId="116" applyFont="0" applyProtection="0">
      <alignment horizontal="right" vertical="center"/>
    </xf>
    <xf numFmtId="3" fontId="2" fillId="71" borderId="116" applyFont="0" applyProtection="0">
      <alignment horizontal="right" vertical="center"/>
    </xf>
    <xf numFmtId="0" fontId="65" fillId="70" borderId="117" applyFont="0" applyBorder="0">
      <alignment horizontal="center" wrapText="1"/>
    </xf>
    <xf numFmtId="168" fontId="57" fillId="0" borderId="114">
      <alignment horizontal="left" vertical="center"/>
    </xf>
    <xf numFmtId="0" fontId="57" fillId="0" borderId="114">
      <alignment horizontal="left" vertical="center"/>
    </xf>
    <xf numFmtId="0" fontId="57" fillId="0" borderId="114">
      <alignment horizontal="left" vertical="center"/>
    </xf>
    <xf numFmtId="0" fontId="2" fillId="69" borderId="116" applyNumberFormat="0" applyFont="0" applyBorder="0" applyProtection="0">
      <alignment horizontal="center" vertical="center"/>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39" fillId="0" borderId="116" applyNumberFormat="0" applyAlignment="0">
      <alignment horizontal="right"/>
      <protection locked="0"/>
    </xf>
    <xf numFmtId="0" fontId="41"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169"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168"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168"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1" fillId="0" borderId="0"/>
    <xf numFmtId="169" fontId="29" fillId="37" borderId="0"/>
  </cellStyleXfs>
  <cellXfs count="60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2"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59"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6" xfId="0" applyNumberFormat="1" applyFont="1" applyBorder="1" applyAlignment="1">
      <alignment horizontal="center"/>
    </xf>
    <xf numFmtId="167" fontId="20" fillId="0" borderId="66" xfId="0" applyNumberFormat="1" applyFont="1" applyBorder="1" applyAlignment="1">
      <alignment horizontal="center"/>
    </xf>
    <xf numFmtId="167" fontId="26" fillId="0" borderId="68" xfId="0" applyNumberFormat="1" applyFont="1" applyBorder="1" applyAlignment="1">
      <alignment horizontal="center"/>
    </xf>
    <xf numFmtId="167" fontId="25" fillId="36" borderId="61" xfId="0" applyNumberFormat="1" applyFont="1" applyFill="1" applyBorder="1" applyAlignment="1">
      <alignment horizontal="center"/>
    </xf>
    <xf numFmtId="167" fontId="26" fillId="0" borderId="65" xfId="0" applyNumberFormat="1" applyFont="1" applyBorder="1" applyAlignment="1">
      <alignment horizontal="center"/>
    </xf>
    <xf numFmtId="0" fontId="26" fillId="0" borderId="25" xfId="0" applyFont="1" applyBorder="1" applyAlignment="1">
      <alignment horizontal="center"/>
    </xf>
    <xf numFmtId="0" fontId="25" fillId="36" borderId="62" xfId="0" applyFont="1" applyFill="1" applyBorder="1" applyAlignment="1">
      <alignment wrapText="1"/>
    </xf>
    <xf numFmtId="167" fontId="25"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2" xfId="0" applyNumberFormat="1" applyFont="1" applyFill="1" applyBorder="1" applyAlignment="1">
      <alignment horizontal="right" vertical="center"/>
    </xf>
    <xf numFmtId="49" fontId="109" fillId="0" borderId="85" xfId="0" applyNumberFormat="1" applyFont="1" applyFill="1" applyBorder="1" applyAlignment="1">
      <alignment horizontal="right" vertical="center"/>
    </xf>
    <xf numFmtId="49" fontId="109" fillId="0" borderId="93"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6" xfId="0" applyNumberFormat="1" applyFont="1" applyFill="1" applyBorder="1" applyAlignment="1">
      <alignment horizontal="right" vertical="center"/>
    </xf>
    <xf numFmtId="0" fontId="109" fillId="0" borderId="93" xfId="0" applyNumberFormat="1" applyFont="1" applyFill="1" applyBorder="1" applyAlignment="1">
      <alignment vertical="center" wrapText="1"/>
    </xf>
    <xf numFmtId="0" fontId="109" fillId="0" borderId="93" xfId="0" applyFont="1" applyFill="1" applyBorder="1" applyAlignment="1">
      <alignment horizontal="left" vertical="center" wrapText="1"/>
    </xf>
    <xf numFmtId="0" fontId="109" fillId="0" borderId="93" xfId="12672" applyFont="1" applyFill="1" applyBorder="1" applyAlignment="1">
      <alignment horizontal="left" vertical="center" wrapText="1"/>
    </xf>
    <xf numFmtId="0" fontId="109" fillId="0" borderId="93" xfId="0" applyNumberFormat="1" applyFont="1" applyFill="1" applyBorder="1" applyAlignment="1">
      <alignment horizontal="left" vertical="center" wrapText="1"/>
    </xf>
    <xf numFmtId="0" fontId="109" fillId="0" borderId="93" xfId="0" applyNumberFormat="1" applyFont="1" applyFill="1" applyBorder="1" applyAlignment="1">
      <alignment horizontal="right" vertical="center" wrapText="1"/>
    </xf>
    <xf numFmtId="0" fontId="109" fillId="0" borderId="93" xfId="0" applyNumberFormat="1" applyFont="1" applyFill="1" applyBorder="1" applyAlignment="1">
      <alignment horizontal="right" vertical="center"/>
    </xf>
    <xf numFmtId="0" fontId="109" fillId="0" borderId="93" xfId="0" applyFont="1" applyFill="1" applyBorder="1" applyAlignment="1">
      <alignment vertical="center" wrapText="1"/>
    </xf>
    <xf numFmtId="0" fontId="109" fillId="0" borderId="96"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2" xfId="0" applyNumberFormat="1" applyFont="1" applyFill="1" applyBorder="1" applyAlignment="1">
      <alignment horizontal="right" vertical="center"/>
    </xf>
    <xf numFmtId="0" fontId="109" fillId="0" borderId="93"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100" xfId="0" applyFont="1" applyFill="1" applyBorder="1" applyAlignment="1">
      <alignment vertical="center" wrapText="1"/>
    </xf>
    <xf numFmtId="0" fontId="109" fillId="0" borderId="100" xfId="0" applyFont="1" applyFill="1" applyBorder="1" applyAlignment="1">
      <alignment horizontal="left" vertical="center" wrapText="1"/>
    </xf>
    <xf numFmtId="167" fontId="19" fillId="77" borderId="66" xfId="0" applyNumberFormat="1" applyFont="1" applyFill="1" applyBorder="1" applyAlignment="1">
      <alignment horizontal="center"/>
    </xf>
    <xf numFmtId="0" fontId="109" fillId="0" borderId="93" xfId="0" applyNumberFormat="1" applyFont="1" applyFill="1" applyBorder="1" applyAlignment="1">
      <alignment vertical="center"/>
    </xf>
    <xf numFmtId="0" fontId="109" fillId="0" borderId="93" xfId="0" applyNumberFormat="1" applyFont="1" applyFill="1" applyBorder="1" applyAlignment="1">
      <alignment horizontal="left" vertical="center" wrapText="1"/>
    </xf>
    <xf numFmtId="0" fontId="111" fillId="0" borderId="93"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3"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18" fillId="2" borderId="27"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7" xfId="2" applyNumberFormat="1" applyFont="1" applyFill="1" applyBorder="1" applyAlignment="1" applyProtection="1">
      <alignment vertical="top" wrapText="1"/>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63"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9" fillId="37" borderId="0" xfId="20" applyBorder="1"/>
    <xf numFmtId="169" fontId="29" fillId="37" borderId="109"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58" xfId="0" applyFont="1" applyFill="1" applyBorder="1" applyAlignment="1">
      <alignment vertical="center"/>
    </xf>
    <xf numFmtId="0" fontId="4" fillId="0" borderId="116" xfId="0" applyFont="1" applyFill="1" applyBorder="1" applyAlignment="1">
      <alignment vertical="center"/>
    </xf>
    <xf numFmtId="0" fontId="6" fillId="0" borderId="116" xfId="0" applyFont="1" applyFill="1" applyBorder="1" applyAlignment="1">
      <alignment vertical="center"/>
    </xf>
    <xf numFmtId="0" fontId="4" fillId="0" borderId="20" xfId="0" applyFont="1" applyFill="1" applyBorder="1" applyAlignment="1">
      <alignment vertical="center"/>
    </xf>
    <xf numFmtId="0" fontId="4" fillId="0" borderId="111" xfId="0" applyFont="1" applyFill="1" applyBorder="1" applyAlignment="1">
      <alignment vertical="center"/>
    </xf>
    <xf numFmtId="0" fontId="4" fillId="0" borderId="113"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169" fontId="29" fillId="37" borderId="34" xfId="20" applyBorder="1"/>
    <xf numFmtId="169" fontId="29" fillId="37" borderId="128" xfId="20" applyBorder="1"/>
    <xf numFmtId="169" fontId="29" fillId="37" borderId="118" xfId="20" applyBorder="1"/>
    <xf numFmtId="169" fontId="29" fillId="37" borderId="60"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114"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4" fillId="0" borderId="116" xfId="0" applyFont="1" applyFill="1" applyBorder="1" applyAlignment="1">
      <alignment horizontal="center" vertical="center" wrapText="1"/>
    </xf>
    <xf numFmtId="0" fontId="109" fillId="78" borderId="100" xfId="0" applyFont="1" applyFill="1" applyBorder="1" applyAlignment="1">
      <alignment horizontal="left" vertical="center"/>
    </xf>
    <xf numFmtId="0" fontId="109" fillId="78" borderId="93" xfId="0" applyFont="1" applyFill="1" applyBorder="1" applyAlignment="1">
      <alignment vertical="center" wrapText="1"/>
    </xf>
    <xf numFmtId="0" fontId="109" fillId="78" borderId="93" xfId="0" applyFont="1" applyFill="1" applyBorder="1" applyAlignment="1">
      <alignment horizontal="left" vertical="center" wrapText="1"/>
    </xf>
    <xf numFmtId="0" fontId="109" fillId="0" borderId="100" xfId="0" applyFont="1" applyFill="1" applyBorder="1" applyAlignment="1">
      <alignment horizontal="right" vertical="center"/>
    </xf>
    <xf numFmtId="0" fontId="4" fillId="0" borderId="134" xfId="0" applyFont="1" applyFill="1" applyBorder="1" applyAlignment="1">
      <alignment horizontal="center" vertical="center" wrapText="1"/>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6" fillId="0" borderId="26" xfId="0" applyFont="1" applyFill="1" applyBorder="1" applyAlignment="1">
      <alignment vertical="center"/>
    </xf>
    <xf numFmtId="169" fontId="29" fillId="37" borderId="28"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5" xfId="0" applyFont="1" applyBorder="1" applyAlignment="1">
      <alignment vertical="center" wrapText="1"/>
    </xf>
    <xf numFmtId="167" fontId="4" fillId="0" borderId="116" xfId="0" applyNumberFormat="1" applyFont="1" applyBorder="1" applyAlignment="1">
      <alignment horizontal="center" vertical="center"/>
    </xf>
    <xf numFmtId="167" fontId="4" fillId="0" borderId="134" xfId="0" applyNumberFormat="1" applyFont="1" applyBorder="1" applyAlignment="1">
      <alignment horizontal="center" vertical="center"/>
    </xf>
    <xf numFmtId="167" fontId="14" fillId="0" borderId="116" xfId="0" applyNumberFormat="1" applyFont="1" applyBorder="1" applyAlignment="1">
      <alignment horizontal="center" vertical="center"/>
    </xf>
    <xf numFmtId="0" fontId="14" fillId="0" borderId="115"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23" fillId="0" borderId="136" xfId="0" applyFont="1" applyBorder="1" applyAlignment="1">
      <alignment horizontal="center" vertical="center" wrapText="1"/>
    </xf>
    <xf numFmtId="0" fontId="23" fillId="0" borderId="116" xfId="0" applyFont="1" applyBorder="1" applyAlignment="1">
      <alignment vertical="center" wrapText="1"/>
    </xf>
    <xf numFmtId="3" fontId="24" fillId="36" borderId="116" xfId="0" applyNumberFormat="1" applyFont="1" applyFill="1" applyBorder="1" applyAlignment="1">
      <alignment vertical="center" wrapText="1"/>
    </xf>
    <xf numFmtId="3" fontId="24" fillId="36" borderId="134" xfId="0" applyNumberFormat="1" applyFont="1" applyFill="1" applyBorder="1" applyAlignment="1">
      <alignment vertical="center" wrapText="1"/>
    </xf>
    <xf numFmtId="14" fontId="7" fillId="3" borderId="116" xfId="8" quotePrefix="1" applyNumberFormat="1" applyFont="1" applyFill="1" applyBorder="1" applyAlignment="1" applyProtection="1">
      <alignment horizontal="left" vertical="center" wrapText="1" indent="2"/>
      <protection locked="0"/>
    </xf>
    <xf numFmtId="3" fontId="24" fillId="0" borderId="116" xfId="0" applyNumberFormat="1" applyFont="1" applyBorder="1" applyAlignment="1">
      <alignment vertical="center" wrapText="1"/>
    </xf>
    <xf numFmtId="3" fontId="24" fillId="0" borderId="134" xfId="0" applyNumberFormat="1" applyFont="1" applyBorder="1" applyAlignment="1">
      <alignment vertical="center" wrapText="1"/>
    </xf>
    <xf numFmtId="14" fontId="7" fillId="3" borderId="116" xfId="8" quotePrefix="1" applyNumberFormat="1" applyFont="1" applyFill="1" applyBorder="1" applyAlignment="1" applyProtection="1">
      <alignment horizontal="left" vertical="center" wrapText="1" indent="3"/>
      <protection locked="0"/>
    </xf>
    <xf numFmtId="3" fontId="24" fillId="0" borderId="116" xfId="0" applyNumberFormat="1" applyFont="1" applyFill="1" applyBorder="1" applyAlignment="1">
      <alignment vertical="center" wrapText="1"/>
    </xf>
    <xf numFmtId="0" fontId="23" fillId="0" borderId="116" xfId="0" applyFont="1" applyFill="1" applyBorder="1" applyAlignment="1">
      <alignment horizontal="left" vertical="center" wrapText="1" indent="2"/>
    </xf>
    <xf numFmtId="0" fontId="11" fillId="0" borderId="116" xfId="17" applyFill="1" applyBorder="1" applyAlignment="1" applyProtection="1"/>
    <xf numFmtId="0" fontId="7" fillId="3" borderId="116" xfId="20960" applyFont="1" applyFill="1" applyBorder="1" applyAlignment="1" applyProtection="1"/>
    <xf numFmtId="0" fontId="106" fillId="0" borderId="116" xfId="20960" applyFont="1" applyFill="1" applyBorder="1" applyAlignment="1" applyProtection="1">
      <alignment horizontal="center" vertical="center"/>
    </xf>
    <xf numFmtId="0" fontId="4" fillId="0" borderId="116" xfId="0" applyFont="1" applyBorder="1"/>
    <xf numFmtId="0" fontId="11" fillId="0" borderId="116" xfId="17" applyFill="1" applyBorder="1" applyAlignment="1" applyProtection="1">
      <alignment horizontal="left" vertical="center" wrapText="1"/>
    </xf>
    <xf numFmtId="49" fontId="113" fillId="0" borderId="116" xfId="0" applyNumberFormat="1" applyFont="1" applyFill="1" applyBorder="1" applyAlignment="1">
      <alignment horizontal="right" vertical="center" wrapText="1"/>
    </xf>
    <xf numFmtId="0" fontId="11" fillId="0" borderId="116" xfId="17" applyFill="1" applyBorder="1" applyAlignment="1" applyProtection="1">
      <alignment horizontal="left" vertical="center"/>
    </xf>
    <xf numFmtId="0" fontId="11" fillId="0" borderId="116" xfId="17" applyBorder="1" applyAlignment="1" applyProtection="1"/>
    <xf numFmtId="0" fontId="4" fillId="0" borderId="116" xfId="0" applyFont="1" applyFill="1" applyBorder="1"/>
    <xf numFmtId="0" fontId="23" fillId="0" borderId="136" xfId="0" applyFont="1" applyFill="1" applyBorder="1" applyAlignment="1">
      <alignment horizontal="center" vertical="center" wrapText="1"/>
    </xf>
    <xf numFmtId="0" fontId="23" fillId="0" borderId="116" xfId="0" applyFont="1" applyFill="1" applyBorder="1" applyAlignment="1">
      <alignment vertical="center" wrapText="1"/>
    </xf>
    <xf numFmtId="3" fontId="24" fillId="0" borderId="134" xfId="0" applyNumberFormat="1" applyFont="1" applyFill="1" applyBorder="1" applyAlignment="1">
      <alignment vertical="center" wrapText="1"/>
    </xf>
    <xf numFmtId="38" fontId="4" fillId="0" borderId="58" xfId="0" applyNumberFormat="1" applyFont="1" applyFill="1" applyBorder="1" applyAlignment="1">
      <alignment vertical="center"/>
    </xf>
    <xf numFmtId="164" fontId="4" fillId="0" borderId="58" xfId="7" applyNumberFormat="1" applyFont="1" applyFill="1" applyBorder="1" applyAlignment="1">
      <alignment vertical="center"/>
    </xf>
    <xf numFmtId="164" fontId="4" fillId="0" borderId="70" xfId="7" applyNumberFormat="1" applyFont="1" applyFill="1" applyBorder="1" applyAlignment="1">
      <alignment vertical="center"/>
    </xf>
    <xf numFmtId="164" fontId="4" fillId="3" borderId="114" xfId="7" applyNumberFormat="1" applyFont="1" applyFill="1" applyBorder="1" applyAlignment="1">
      <alignment vertical="center"/>
    </xf>
    <xf numFmtId="164" fontId="4" fillId="3" borderId="24" xfId="7" applyNumberFormat="1" applyFont="1" applyFill="1" applyBorder="1" applyAlignment="1">
      <alignment vertical="center"/>
    </xf>
    <xf numFmtId="3" fontId="4" fillId="0" borderId="116" xfId="0" applyNumberFormat="1" applyFont="1" applyFill="1" applyBorder="1" applyAlignment="1">
      <alignment vertical="center"/>
    </xf>
    <xf numFmtId="164" fontId="4" fillId="0" borderId="117" xfId="7" applyNumberFormat="1" applyFont="1" applyFill="1" applyBorder="1" applyAlignment="1">
      <alignment vertical="center"/>
    </xf>
    <xf numFmtId="164" fontId="4" fillId="0" borderId="134" xfId="7" applyNumberFormat="1" applyFont="1" applyFill="1" applyBorder="1" applyAlignment="1">
      <alignment vertical="center"/>
    </xf>
    <xf numFmtId="3" fontId="4" fillId="0" borderId="26" xfId="0"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38" fontId="4" fillId="0" borderId="30" xfId="0" applyNumberFormat="1" applyFont="1" applyFill="1" applyBorder="1" applyAlignment="1">
      <alignment vertical="center"/>
    </xf>
    <xf numFmtId="38" fontId="4" fillId="0" borderId="21" xfId="0" applyNumberFormat="1" applyFont="1" applyFill="1" applyBorder="1" applyAlignment="1">
      <alignment vertical="center"/>
    </xf>
    <xf numFmtId="3" fontId="4" fillId="0" borderId="112" xfId="0" applyNumberFormat="1" applyFont="1" applyFill="1" applyBorder="1" applyAlignment="1">
      <alignment vertical="center"/>
    </xf>
    <xf numFmtId="3" fontId="4" fillId="0" borderId="125" xfId="0" applyNumberFormat="1" applyFont="1" applyFill="1" applyBorder="1" applyAlignment="1">
      <alignment vertical="center"/>
    </xf>
    <xf numFmtId="10" fontId="4" fillId="0" borderId="110" xfId="20961" applyNumberFormat="1" applyFont="1" applyFill="1" applyBorder="1" applyAlignment="1">
      <alignment vertical="center"/>
    </xf>
    <xf numFmtId="10" fontId="4" fillId="0" borderId="127" xfId="20961" applyNumberFormat="1" applyFont="1" applyFill="1" applyBorder="1" applyAlignment="1">
      <alignment vertical="center"/>
    </xf>
    <xf numFmtId="10" fontId="4" fillId="0" borderId="0" xfId="20961" applyNumberFormat="1" applyFont="1"/>
    <xf numFmtId="10" fontId="4" fillId="0" borderId="21" xfId="20961" applyNumberFormat="1" applyFont="1" applyBorder="1" applyAlignment="1">
      <alignment wrapText="1"/>
    </xf>
    <xf numFmtId="10" fontId="4" fillId="0" borderId="23" xfId="20961" applyNumberFormat="1" applyFont="1" applyBorder="1"/>
    <xf numFmtId="10" fontId="4" fillId="36" borderId="27" xfId="20961" applyNumberFormat="1" applyFont="1" applyFill="1" applyBorder="1"/>
    <xf numFmtId="193" fontId="26" fillId="0" borderId="138" xfId="0" applyNumberFormat="1" applyFont="1" applyBorder="1" applyAlignment="1">
      <alignment vertical="center"/>
    </xf>
    <xf numFmtId="167" fontId="26" fillId="0" borderId="139" xfId="0" applyNumberFormat="1" applyFont="1" applyBorder="1" applyAlignment="1">
      <alignment horizontal="center"/>
    </xf>
    <xf numFmtId="193" fontId="7" fillId="36" borderId="134" xfId="2" applyNumberFormat="1" applyFont="1" applyFill="1" applyBorder="1" applyAlignment="1" applyProtection="1">
      <alignment vertical="top"/>
    </xf>
    <xf numFmtId="193" fontId="7" fillId="3" borderId="134" xfId="2" applyNumberFormat="1" applyFont="1" applyFill="1" applyBorder="1" applyAlignment="1" applyProtection="1">
      <alignment vertical="top"/>
      <protection locked="0"/>
    </xf>
    <xf numFmtId="193" fontId="7" fillId="36" borderId="134" xfId="2" applyNumberFormat="1" applyFont="1" applyFill="1" applyBorder="1" applyAlignment="1" applyProtection="1">
      <alignment vertical="top" wrapText="1"/>
    </xf>
    <xf numFmtId="193" fontId="7" fillId="3" borderId="134" xfId="2" applyNumberFormat="1" applyFont="1" applyFill="1" applyBorder="1" applyAlignment="1" applyProtection="1">
      <alignment vertical="top" wrapText="1"/>
      <protection locked="0"/>
    </xf>
    <xf numFmtId="193" fontId="7" fillId="36" borderId="134" xfId="2" applyNumberFormat="1" applyFont="1" applyFill="1" applyBorder="1" applyAlignment="1" applyProtection="1">
      <alignment vertical="top" wrapText="1"/>
      <protection locked="0"/>
    </xf>
    <xf numFmtId="193" fontId="0" fillId="0" borderId="134" xfId="0" applyNumberFormat="1" applyBorder="1" applyAlignment="1"/>
    <xf numFmtId="193" fontId="0" fillId="0" borderId="134" xfId="0" applyNumberFormat="1" applyBorder="1" applyAlignment="1">
      <alignment wrapText="1"/>
    </xf>
    <xf numFmtId="193" fontId="0" fillId="0" borderId="134" xfId="0" applyNumberFormat="1" applyFill="1" applyBorder="1" applyAlignment="1">
      <alignment wrapText="1"/>
    </xf>
    <xf numFmtId="0" fontId="2" fillId="0" borderId="136" xfId="0" applyFont="1" applyBorder="1" applyAlignment="1">
      <alignment vertical="center"/>
    </xf>
    <xf numFmtId="0" fontId="2" fillId="0" borderId="117" xfId="0" applyFont="1" applyBorder="1" applyAlignment="1">
      <alignment wrapText="1"/>
    </xf>
    <xf numFmtId="9" fontId="114" fillId="0" borderId="134" xfId="0" applyNumberFormat="1" applyFont="1" applyBorder="1" applyAlignment="1">
      <alignment horizontal="left"/>
    </xf>
    <xf numFmtId="0" fontId="9" fillId="0" borderId="124" xfId="0" applyFont="1" applyBorder="1" applyAlignment="1">
      <alignment vertical="center"/>
    </xf>
    <xf numFmtId="0" fontId="13" fillId="0" borderId="112" xfId="0" applyFont="1" applyBorder="1" applyAlignment="1">
      <alignment wrapText="1"/>
    </xf>
    <xf numFmtId="0" fontId="4" fillId="0" borderId="140" xfId="0" applyFont="1" applyBorder="1" applyAlignment="1"/>
    <xf numFmtId="9" fontId="114" fillId="0" borderId="134" xfId="0" applyNumberFormat="1" applyFont="1" applyFill="1" applyBorder="1" applyAlignment="1"/>
    <xf numFmtId="0" fontId="2" fillId="0" borderId="124" xfId="0" applyFont="1" applyBorder="1" applyAlignment="1">
      <alignment vertical="center"/>
    </xf>
    <xf numFmtId="9" fontId="114" fillId="0" borderId="125" xfId="0" applyNumberFormat="1" applyFont="1" applyFill="1" applyBorder="1" applyAlignment="1"/>
    <xf numFmtId="10" fontId="4" fillId="0" borderId="116" xfId="20961" applyNumberFormat="1" applyFont="1" applyFill="1" applyBorder="1" applyAlignment="1" applyProtection="1">
      <alignment horizontal="right" vertical="center" wrapText="1"/>
      <protection locked="0"/>
    </xf>
    <xf numFmtId="10" fontId="4" fillId="0" borderId="116"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0" fontId="9" fillId="2" borderId="116" xfId="20961" applyNumberFormat="1" applyFont="1" applyFill="1" applyBorder="1" applyAlignment="1" applyProtection="1">
      <alignment vertical="center"/>
      <protection locked="0"/>
    </xf>
    <xf numFmtId="10" fontId="18" fillId="2" borderId="116" xfId="20961" applyNumberFormat="1" applyFont="1" applyFill="1" applyBorder="1" applyAlignment="1" applyProtection="1">
      <alignment vertical="center"/>
      <protection locked="0"/>
    </xf>
    <xf numFmtId="10" fontId="18" fillId="2" borderId="134" xfId="20961" applyNumberFormat="1" applyFont="1" applyFill="1" applyBorder="1" applyAlignment="1" applyProtection="1">
      <alignment vertical="center"/>
      <protection locked="0"/>
    </xf>
    <xf numFmtId="10" fontId="29" fillId="37" borderId="0" xfId="20961" applyNumberFormat="1" applyFont="1" applyFill="1" applyBorder="1"/>
    <xf numFmtId="10" fontId="29" fillId="37" borderId="109" xfId="20961" applyNumberFormat="1" applyFont="1" applyFill="1" applyBorder="1"/>
    <xf numFmtId="10" fontId="9" fillId="2" borderId="134" xfId="20961" applyNumberFormat="1" applyFont="1" applyFill="1" applyBorder="1" applyAlignment="1" applyProtection="1">
      <alignment vertical="center"/>
      <protection locked="0"/>
    </xf>
    <xf numFmtId="193" fontId="9" fillId="2" borderId="116" xfId="0" applyNumberFormat="1" applyFont="1" applyFill="1" applyBorder="1" applyAlignment="1" applyProtection="1">
      <alignment vertical="center"/>
      <protection locked="0"/>
    </xf>
    <xf numFmtId="193" fontId="9" fillId="2" borderId="134" xfId="0" applyNumberFormat="1" applyFont="1" applyFill="1" applyBorder="1" applyAlignment="1" applyProtection="1">
      <alignment vertical="center"/>
      <protection locked="0"/>
    </xf>
    <xf numFmtId="193" fontId="18" fillId="2" borderId="116" xfId="0" applyNumberFormat="1" applyFont="1" applyFill="1" applyBorder="1" applyAlignment="1" applyProtection="1">
      <alignment vertical="center"/>
      <protection locked="0"/>
    </xf>
    <xf numFmtId="193" fontId="18" fillId="2" borderId="134" xfId="0"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93" fontId="9" fillId="0" borderId="116"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0" fontId="105" fillId="0" borderId="116" xfId="0" applyFont="1" applyBorder="1"/>
    <xf numFmtId="0" fontId="65" fillId="0" borderId="0" xfId="0" applyFont="1"/>
    <xf numFmtId="179" fontId="65" fillId="0" borderId="0" xfId="0" applyNumberFormat="1" applyFont="1" applyAlignment="1">
      <alignment horizontal="left"/>
    </xf>
    <xf numFmtId="15" fontId="15" fillId="0" borderId="20" xfId="0" applyNumberFormat="1" applyFont="1" applyFill="1" applyBorder="1" applyAlignment="1">
      <alignment horizontal="left" vertical="center" wrapText="1" indent="1"/>
    </xf>
    <xf numFmtId="15" fontId="6" fillId="0" borderId="20" xfId="0" applyNumberFormat="1" applyFont="1" applyFill="1" applyBorder="1" applyAlignment="1">
      <alignment horizontal="center" vertical="center" wrapText="1"/>
    </xf>
    <xf numFmtId="15" fontId="6" fillId="0" borderId="21" xfId="0" applyNumberFormat="1" applyFont="1" applyFill="1" applyBorder="1" applyAlignment="1">
      <alignment horizontal="center" vertical="center" wrapText="1"/>
    </xf>
    <xf numFmtId="0" fontId="107" fillId="0" borderId="72" xfId="0" applyFont="1" applyBorder="1" applyAlignment="1">
      <alignment horizontal="left" vertical="center" wrapText="1"/>
    </xf>
    <xf numFmtId="0" fontId="107" fillId="0" borderId="71"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xf>
    <xf numFmtId="0" fontId="4" fillId="0" borderId="24" xfId="0" applyFont="1" applyFill="1" applyBorder="1" applyAlignment="1">
      <alignment horizontal="center"/>
    </xf>
    <xf numFmtId="0" fontId="104" fillId="3" borderId="73" xfId="13" applyFont="1" applyFill="1" applyBorder="1" applyAlignment="1" applyProtection="1">
      <alignment horizontal="center" vertical="center" wrapText="1"/>
      <protection locked="0"/>
    </xf>
    <xf numFmtId="0" fontId="104"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7" xfId="1" applyNumberFormat="1" applyFont="1" applyFill="1" applyBorder="1" applyAlignment="1" applyProtection="1">
      <alignment horizontal="center" vertical="center" wrapText="1"/>
      <protection locked="0"/>
    </xf>
    <xf numFmtId="164" fontId="15" fillId="0" borderId="10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10" fontId="4" fillId="0" borderId="73" xfId="20961" applyNumberFormat="1" applyFont="1" applyFill="1" applyBorder="1" applyAlignment="1">
      <alignment horizontal="center" vertical="center" wrapText="1"/>
    </xf>
    <xf numFmtId="10" fontId="4" fillId="0" borderId="70" xfId="20961" applyNumberFormat="1"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9" fillId="78" borderId="8" xfId="0" applyFont="1" applyFill="1" applyBorder="1" applyAlignment="1">
      <alignment vertical="center" wrapText="1"/>
    </xf>
    <xf numFmtId="0" fontId="109" fillId="78" borderId="10"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8" fillId="76" borderId="88"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89" xfId="0" applyFont="1" applyFill="1" applyBorder="1" applyAlignment="1">
      <alignment horizontal="center" vertical="center" wrapText="1"/>
    </xf>
    <xf numFmtId="0" fontId="108" fillId="0" borderId="101" xfId="0" applyFont="1" applyFill="1" applyBorder="1" applyAlignment="1">
      <alignment horizontal="center" vertical="center"/>
    </xf>
    <xf numFmtId="0" fontId="109" fillId="0" borderId="94" xfId="0" applyFont="1" applyFill="1" applyBorder="1" applyAlignment="1">
      <alignment horizontal="left" vertical="center"/>
    </xf>
    <xf numFmtId="0" fontId="109" fillId="0" borderId="95" xfId="0" applyFont="1" applyFill="1" applyBorder="1" applyAlignment="1">
      <alignment horizontal="left" vertical="center"/>
    </xf>
    <xf numFmtId="0" fontId="108" fillId="76" borderId="104" xfId="0" applyFont="1" applyFill="1" applyBorder="1" applyAlignment="1">
      <alignment horizontal="center" vertical="center"/>
    </xf>
    <xf numFmtId="0" fontId="108" fillId="76" borderId="105" xfId="0" applyFont="1" applyFill="1" applyBorder="1" applyAlignment="1">
      <alignment horizontal="center" vertical="center"/>
    </xf>
    <xf numFmtId="0" fontId="108" fillId="76" borderId="106" xfId="0" applyFont="1" applyFill="1" applyBorder="1" applyAlignment="1">
      <alignment horizontal="center" vertical="center"/>
    </xf>
    <xf numFmtId="0" fontId="109" fillId="0" borderId="97" xfId="0" applyFont="1" applyFill="1" applyBorder="1" applyAlignment="1">
      <alignment horizontal="left" vertical="center" wrapText="1"/>
    </xf>
    <xf numFmtId="0" fontId="109" fillId="0" borderId="98" xfId="0" applyFont="1" applyFill="1" applyBorder="1" applyAlignment="1">
      <alignment horizontal="left" vertical="center" wrapText="1"/>
    </xf>
    <xf numFmtId="0" fontId="109" fillId="0" borderId="93" xfId="0" applyFont="1" applyFill="1" applyBorder="1" applyAlignment="1">
      <alignment horizontal="left" vertical="center" wrapText="1"/>
    </xf>
    <xf numFmtId="0" fontId="109" fillId="0" borderId="102" xfId="0" applyFont="1" applyFill="1" applyBorder="1" applyAlignment="1">
      <alignment horizontal="left" vertical="center" wrapText="1"/>
    </xf>
    <xf numFmtId="0" fontId="108" fillId="76" borderId="90" xfId="0" applyFont="1" applyFill="1" applyBorder="1" applyAlignment="1">
      <alignment horizontal="center" vertical="center" wrapText="1"/>
    </xf>
    <xf numFmtId="0" fontId="108" fillId="76" borderId="91" xfId="0" applyFont="1" applyFill="1" applyBorder="1" applyAlignment="1">
      <alignment horizontal="center" vertical="center" wrapText="1"/>
    </xf>
    <xf numFmtId="0" fontId="108" fillId="76" borderId="92" xfId="0" applyFont="1" applyFill="1" applyBorder="1" applyAlignment="1">
      <alignment horizontal="center" vertical="center" wrapText="1"/>
    </xf>
    <xf numFmtId="0" fontId="108" fillId="0" borderId="103" xfId="0" applyFont="1" applyFill="1" applyBorder="1" applyAlignment="1">
      <alignment horizontal="center" vertical="center"/>
    </xf>
    <xf numFmtId="0" fontId="108" fillId="0" borderId="104" xfId="0" applyFont="1" applyFill="1" applyBorder="1" applyAlignment="1">
      <alignment horizontal="center" vertical="center"/>
    </xf>
    <xf numFmtId="0" fontId="108" fillId="0" borderId="105" xfId="0" applyFont="1" applyFill="1" applyBorder="1" applyAlignment="1">
      <alignment horizontal="center" vertical="center"/>
    </xf>
    <xf numFmtId="0" fontId="108" fillId="0" borderId="106" xfId="0" applyFont="1" applyFill="1" applyBorder="1" applyAlignment="1">
      <alignment horizontal="center" vertical="center"/>
    </xf>
    <xf numFmtId="0" fontId="108" fillId="0" borderId="99" xfId="0" applyFont="1" applyFill="1" applyBorder="1" applyAlignment="1">
      <alignment horizontal="center" vertical="center"/>
    </xf>
    <xf numFmtId="0" fontId="109" fillId="0" borderId="96" xfId="0" applyFont="1" applyFill="1" applyBorder="1" applyAlignment="1">
      <alignment horizontal="left"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9" fillId="0" borderId="83" xfId="0" applyFont="1" applyFill="1" applyBorder="1" applyAlignment="1">
      <alignment horizontal="left" vertical="center" wrapText="1"/>
    </xf>
    <xf numFmtId="0" fontId="109" fillId="0" borderId="84" xfId="0" applyFont="1" applyFill="1" applyBorder="1" applyAlignment="1">
      <alignment horizontal="left" vertical="center" wrapText="1"/>
    </xf>
    <xf numFmtId="0" fontId="108" fillId="76" borderId="131" xfId="0" applyFont="1" applyFill="1" applyBorder="1" applyAlignment="1">
      <alignment horizontal="center" vertical="center" wrapText="1"/>
    </xf>
    <xf numFmtId="0" fontId="108" fillId="76" borderId="132" xfId="0" applyFont="1" applyFill="1" applyBorder="1" applyAlignment="1">
      <alignment horizontal="center" vertical="center" wrapText="1"/>
    </xf>
    <xf numFmtId="0" fontId="108" fillId="76" borderId="133" xfId="0" applyFont="1" applyFill="1" applyBorder="1" applyAlignment="1">
      <alignment horizontal="center" vertical="center" wrapText="1"/>
    </xf>
    <xf numFmtId="0" fontId="108" fillId="0" borderId="76" xfId="0" applyFont="1" applyFill="1" applyBorder="1" applyAlignment="1">
      <alignment horizontal="center" vertical="center"/>
    </xf>
    <xf numFmtId="0" fontId="108" fillId="0" borderId="77" xfId="0" applyFont="1" applyFill="1" applyBorder="1" applyAlignment="1">
      <alignment horizontal="center" vertical="center"/>
    </xf>
    <xf numFmtId="0" fontId="108" fillId="0" borderId="78" xfId="0" applyFont="1" applyFill="1" applyBorder="1" applyAlignment="1">
      <alignment horizontal="center" vertical="center"/>
    </xf>
    <xf numFmtId="49" fontId="109" fillId="0" borderId="94" xfId="0" applyNumberFormat="1" applyFont="1" applyFill="1" applyBorder="1" applyAlignment="1">
      <alignment horizontal="left" vertical="center" wrapText="1"/>
    </xf>
    <xf numFmtId="49" fontId="109" fillId="0" borderId="95" xfId="0" applyNumberFormat="1" applyFont="1" applyFill="1" applyBorder="1" applyAlignment="1">
      <alignment horizontal="left" vertical="center" wrapText="1"/>
    </xf>
    <xf numFmtId="0" fontId="108" fillId="76" borderId="79" xfId="0" applyFont="1" applyFill="1" applyBorder="1" applyAlignment="1">
      <alignment horizontal="center" vertical="center" wrapText="1"/>
    </xf>
    <xf numFmtId="0" fontId="108" fillId="76" borderId="80" xfId="0" applyFont="1" applyFill="1" applyBorder="1" applyAlignment="1">
      <alignment horizontal="center" vertical="center" wrapText="1"/>
    </xf>
    <xf numFmtId="0" fontId="108" fillId="76" borderId="81" xfId="0" applyFont="1" applyFill="1" applyBorder="1" applyAlignment="1">
      <alignment horizontal="center" vertical="center" wrapText="1"/>
    </xf>
    <xf numFmtId="0" fontId="109" fillId="0" borderId="58"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117" xfId="0" applyFont="1" applyFill="1" applyBorder="1" applyAlignment="1">
      <alignment horizontal="left" vertical="center" wrapText="1"/>
    </xf>
    <xf numFmtId="0" fontId="109" fillId="0" borderId="115"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3" xfId="0" applyFont="1" applyFill="1" applyBorder="1" applyAlignment="1">
      <alignment vertical="center" wrapText="1"/>
    </xf>
    <xf numFmtId="0" fontId="109" fillId="0" borderId="84" xfId="0" applyFont="1" applyFill="1" applyBorder="1" applyAlignment="1">
      <alignment vertical="center" wrapText="1"/>
    </xf>
    <xf numFmtId="0" fontId="109" fillId="0" borderId="58" xfId="0" applyFont="1" applyFill="1" applyBorder="1" applyAlignment="1">
      <alignment vertical="center" wrapText="1"/>
    </xf>
    <xf numFmtId="0" fontId="109" fillId="0" borderId="11" xfId="0" applyFont="1" applyFill="1" applyBorder="1" applyAlignment="1">
      <alignment vertical="center" wrapText="1"/>
    </xf>
    <xf numFmtId="0" fontId="109" fillId="3" borderId="83" xfId="0" applyFont="1" applyFill="1" applyBorder="1" applyAlignment="1">
      <alignment horizontal="left" vertical="center" wrapText="1"/>
    </xf>
    <xf numFmtId="0" fontId="109" fillId="3" borderId="84"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6" xfId="0" applyFont="1" applyFill="1" applyBorder="1" applyAlignment="1">
      <alignment horizontal="left" vertical="center" wrapText="1"/>
    </xf>
    <xf numFmtId="0" fontId="109" fillId="0" borderId="87" xfId="0" applyFont="1" applyFill="1" applyBorder="1" applyAlignment="1">
      <alignment horizontal="lef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etbssvrfls01\Fina_Geo_Reporting\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zoomScale="80" zoomScaleNormal="80" workbookViewId="0">
      <pane xSplit="1" ySplit="7" topLeftCell="B8" activePane="bottomRight" state="frozen"/>
      <selection activeCell="K21" sqref="K21"/>
      <selection pane="topRight" activeCell="K21" sqref="K21"/>
      <selection pane="bottomLeft" activeCell="K21" sqref="K21"/>
      <selection pane="bottomRight"/>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292</v>
      </c>
      <c r="C1" s="100"/>
    </row>
    <row r="2" spans="1:3" s="192" customFormat="1" ht="15.75">
      <c r="A2" s="261">
        <v>1</v>
      </c>
      <c r="B2" s="193" t="s">
        <v>293</v>
      </c>
      <c r="C2" s="493" t="s">
        <v>863</v>
      </c>
    </row>
    <row r="3" spans="1:3" s="192" customFormat="1" ht="15.75">
      <c r="A3" s="261">
        <v>2</v>
      </c>
      <c r="B3" s="194" t="s">
        <v>294</v>
      </c>
      <c r="C3" s="493" t="s">
        <v>864</v>
      </c>
    </row>
    <row r="4" spans="1:3" s="192" customFormat="1" ht="15.75">
      <c r="A4" s="261">
        <v>3</v>
      </c>
      <c r="B4" s="194" t="s">
        <v>295</v>
      </c>
      <c r="C4" s="493" t="s">
        <v>865</v>
      </c>
    </row>
    <row r="5" spans="1:3" s="192" customFormat="1" ht="15.75">
      <c r="A5" s="262">
        <v>4</v>
      </c>
      <c r="B5" s="197" t="s">
        <v>296</v>
      </c>
      <c r="C5" s="493" t="s">
        <v>866</v>
      </c>
    </row>
    <row r="6" spans="1:3" s="196" customFormat="1" ht="65.25" customHeight="1">
      <c r="A6" s="499" t="s">
        <v>797</v>
      </c>
      <c r="B6" s="500"/>
      <c r="C6" s="500"/>
    </row>
    <row r="7" spans="1:3">
      <c r="A7" s="426" t="s">
        <v>647</v>
      </c>
      <c r="B7" s="427" t="s">
        <v>297</v>
      </c>
    </row>
    <row r="8" spans="1:3">
      <c r="A8" s="428">
        <v>1</v>
      </c>
      <c r="B8" s="425" t="s">
        <v>261</v>
      </c>
    </row>
    <row r="9" spans="1:3">
      <c r="A9" s="428">
        <v>2</v>
      </c>
      <c r="B9" s="425" t="s">
        <v>298</v>
      </c>
    </row>
    <row r="10" spans="1:3">
      <c r="A10" s="428">
        <v>3</v>
      </c>
      <c r="B10" s="425" t="s">
        <v>299</v>
      </c>
    </row>
    <row r="11" spans="1:3">
      <c r="A11" s="428">
        <v>4</v>
      </c>
      <c r="B11" s="425" t="s">
        <v>300</v>
      </c>
      <c r="C11" s="191"/>
    </row>
    <row r="12" spans="1:3">
      <c r="A12" s="428">
        <v>5</v>
      </c>
      <c r="B12" s="425" t="s">
        <v>225</v>
      </c>
    </row>
    <row r="13" spans="1:3">
      <c r="A13" s="428">
        <v>6</v>
      </c>
      <c r="B13" s="429" t="s">
        <v>186</v>
      </c>
    </row>
    <row r="14" spans="1:3">
      <c r="A14" s="428">
        <v>7</v>
      </c>
      <c r="B14" s="425" t="s">
        <v>301</v>
      </c>
    </row>
    <row r="15" spans="1:3">
      <c r="A15" s="428">
        <v>8</v>
      </c>
      <c r="B15" s="425" t="s">
        <v>305</v>
      </c>
    </row>
    <row r="16" spans="1:3">
      <c r="A16" s="428">
        <v>9</v>
      </c>
      <c r="B16" s="425" t="s">
        <v>89</v>
      </c>
    </row>
    <row r="17" spans="1:2">
      <c r="A17" s="430" t="s">
        <v>839</v>
      </c>
      <c r="B17" s="425" t="s">
        <v>838</v>
      </c>
    </row>
    <row r="18" spans="1:2">
      <c r="A18" s="428">
        <v>10</v>
      </c>
      <c r="B18" s="425" t="s">
        <v>308</v>
      </c>
    </row>
    <row r="19" spans="1:2">
      <c r="A19" s="428">
        <v>11</v>
      </c>
      <c r="B19" s="429" t="s">
        <v>288</v>
      </c>
    </row>
    <row r="20" spans="1:2">
      <c r="A20" s="428">
        <v>12</v>
      </c>
      <c r="B20" s="429" t="s">
        <v>285</v>
      </c>
    </row>
    <row r="21" spans="1:2">
      <c r="A21" s="428">
        <v>13</v>
      </c>
      <c r="B21" s="431" t="s">
        <v>767</v>
      </c>
    </row>
    <row r="22" spans="1:2">
      <c r="A22" s="428">
        <v>14</v>
      </c>
      <c r="B22" s="432" t="s">
        <v>827</v>
      </c>
    </row>
    <row r="23" spans="1:2">
      <c r="A23" s="433">
        <v>15</v>
      </c>
      <c r="B23" s="429"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0" zoomScaleNormal="80" workbookViewId="0">
      <pane xSplit="1" ySplit="5" topLeftCell="B52" activePane="bottomRight" state="frozen"/>
      <selection activeCell="K21" sqref="K21"/>
      <selection pane="topRight" activeCell="K21" sqref="K21"/>
      <selection pane="bottomLeft" activeCell="K21" sqref="K21"/>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8" t="s">
        <v>226</v>
      </c>
      <c r="B1" s="494" t="str">
        <f>'1. key ratios'!B1</f>
        <v>ფინკა ბანკი საქართველო</v>
      </c>
      <c r="D1" s="2"/>
      <c r="E1" s="2"/>
      <c r="F1" s="2"/>
    </row>
    <row r="2" spans="1:6" s="22" customFormat="1" ht="15.75" customHeight="1">
      <c r="A2" s="22" t="s">
        <v>227</v>
      </c>
      <c r="B2" s="495">
        <f>'1. key ratios'!B2</f>
        <v>43281</v>
      </c>
    </row>
    <row r="3" spans="1:6" s="22" customFormat="1" ht="15.75" customHeight="1"/>
    <row r="4" spans="1:6" ht="15.75" thickBot="1">
      <c r="A4" s="5" t="s">
        <v>656</v>
      </c>
      <c r="B4" s="65" t="s">
        <v>89</v>
      </c>
    </row>
    <row r="5" spans="1:6">
      <c r="A5" s="146" t="s">
        <v>27</v>
      </c>
      <c r="B5" s="147"/>
      <c r="C5" s="148" t="s">
        <v>28</v>
      </c>
    </row>
    <row r="6" spans="1:6">
      <c r="A6" s="149">
        <v>1</v>
      </c>
      <c r="B6" s="89" t="s">
        <v>29</v>
      </c>
      <c r="C6" s="460">
        <v>43277680.329999998</v>
      </c>
    </row>
    <row r="7" spans="1:6">
      <c r="A7" s="149">
        <v>2</v>
      </c>
      <c r="B7" s="86" t="s">
        <v>30</v>
      </c>
      <c r="C7" s="461">
        <v>25643199.989999998</v>
      </c>
    </row>
    <row r="8" spans="1:6">
      <c r="A8" s="149">
        <v>3</v>
      </c>
      <c r="B8" s="80" t="s">
        <v>31</v>
      </c>
      <c r="C8" s="461">
        <v>0</v>
      </c>
    </row>
    <row r="9" spans="1:6">
      <c r="A9" s="149">
        <v>4</v>
      </c>
      <c r="B9" s="80" t="s">
        <v>32</v>
      </c>
      <c r="C9" s="461">
        <v>0</v>
      </c>
    </row>
    <row r="10" spans="1:6">
      <c r="A10" s="149">
        <v>5</v>
      </c>
      <c r="B10" s="80" t="s">
        <v>33</v>
      </c>
      <c r="C10" s="461">
        <v>0</v>
      </c>
    </row>
    <row r="11" spans="1:6">
      <c r="A11" s="149">
        <v>6</v>
      </c>
      <c r="B11" s="87" t="s">
        <v>34</v>
      </c>
      <c r="C11" s="461">
        <v>17634480.340000004</v>
      </c>
    </row>
    <row r="12" spans="1:6" s="4" customFormat="1">
      <c r="A12" s="149">
        <v>7</v>
      </c>
      <c r="B12" s="89" t="s">
        <v>35</v>
      </c>
      <c r="C12" s="462">
        <v>2040260.8200000003</v>
      </c>
    </row>
    <row r="13" spans="1:6" s="4" customFormat="1">
      <c r="A13" s="149">
        <v>8</v>
      </c>
      <c r="B13" s="88" t="s">
        <v>36</v>
      </c>
      <c r="C13" s="463">
        <v>0</v>
      </c>
    </row>
    <row r="14" spans="1:6" s="4" customFormat="1" ht="25.5">
      <c r="A14" s="149">
        <v>9</v>
      </c>
      <c r="B14" s="81" t="s">
        <v>37</v>
      </c>
      <c r="C14" s="463">
        <v>0</v>
      </c>
    </row>
    <row r="15" spans="1:6" s="4" customFormat="1">
      <c r="A15" s="149">
        <v>10</v>
      </c>
      <c r="B15" s="82" t="s">
        <v>38</v>
      </c>
      <c r="C15" s="463">
        <v>2040260.8200000003</v>
      </c>
    </row>
    <row r="16" spans="1:6" s="4" customFormat="1">
      <c r="A16" s="149">
        <v>11</v>
      </c>
      <c r="B16" s="83" t="s">
        <v>39</v>
      </c>
      <c r="C16" s="463">
        <v>0</v>
      </c>
    </row>
    <row r="17" spans="1:3" s="4" customFormat="1">
      <c r="A17" s="149">
        <v>12</v>
      </c>
      <c r="B17" s="82" t="s">
        <v>40</v>
      </c>
      <c r="C17" s="463">
        <v>0</v>
      </c>
    </row>
    <row r="18" spans="1:3" s="4" customFormat="1">
      <c r="A18" s="149">
        <v>13</v>
      </c>
      <c r="B18" s="82" t="s">
        <v>41</v>
      </c>
      <c r="C18" s="463">
        <v>0</v>
      </c>
    </row>
    <row r="19" spans="1:3" s="4" customFormat="1">
      <c r="A19" s="149">
        <v>14</v>
      </c>
      <c r="B19" s="82" t="s">
        <v>42</v>
      </c>
      <c r="C19" s="463">
        <v>0</v>
      </c>
    </row>
    <row r="20" spans="1:3" s="4" customFormat="1" ht="25.5">
      <c r="A20" s="149">
        <v>15</v>
      </c>
      <c r="B20" s="82" t="s">
        <v>43</v>
      </c>
      <c r="C20" s="463">
        <v>0</v>
      </c>
    </row>
    <row r="21" spans="1:3" s="4" customFormat="1" ht="25.5">
      <c r="A21" s="149">
        <v>16</v>
      </c>
      <c r="B21" s="81" t="s">
        <v>44</v>
      </c>
      <c r="C21" s="463">
        <v>0</v>
      </c>
    </row>
    <row r="22" spans="1:3" s="4" customFormat="1">
      <c r="A22" s="149">
        <v>17</v>
      </c>
      <c r="B22" s="150" t="s">
        <v>45</v>
      </c>
      <c r="C22" s="463">
        <v>0</v>
      </c>
    </row>
    <row r="23" spans="1:3" s="4" customFormat="1" ht="25.5">
      <c r="A23" s="149">
        <v>18</v>
      </c>
      <c r="B23" s="81" t="s">
        <v>46</v>
      </c>
      <c r="C23" s="463">
        <v>0</v>
      </c>
    </row>
    <row r="24" spans="1:3" s="4" customFormat="1" ht="25.5">
      <c r="A24" s="149">
        <v>19</v>
      </c>
      <c r="B24" s="81" t="s">
        <v>47</v>
      </c>
      <c r="C24" s="463">
        <v>0</v>
      </c>
    </row>
    <row r="25" spans="1:3" s="4" customFormat="1" ht="25.5">
      <c r="A25" s="149">
        <v>20</v>
      </c>
      <c r="B25" s="84" t="s">
        <v>48</v>
      </c>
      <c r="C25" s="463">
        <v>0</v>
      </c>
    </row>
    <row r="26" spans="1:3" s="4" customFormat="1">
      <c r="A26" s="149">
        <v>21</v>
      </c>
      <c r="B26" s="84" t="s">
        <v>49</v>
      </c>
      <c r="C26" s="463">
        <v>0</v>
      </c>
    </row>
    <row r="27" spans="1:3" s="4" customFormat="1" ht="25.5">
      <c r="A27" s="149">
        <v>22</v>
      </c>
      <c r="B27" s="84" t="s">
        <v>50</v>
      </c>
      <c r="C27" s="463">
        <v>0</v>
      </c>
    </row>
    <row r="28" spans="1:3" s="4" customFormat="1">
      <c r="A28" s="149">
        <v>23</v>
      </c>
      <c r="B28" s="90" t="s">
        <v>24</v>
      </c>
      <c r="C28" s="462">
        <v>41237419.509999998</v>
      </c>
    </row>
    <row r="29" spans="1:3" s="4" customFormat="1">
      <c r="A29" s="151"/>
      <c r="B29" s="85"/>
      <c r="C29" s="463"/>
    </row>
    <row r="30" spans="1:3" s="4" customFormat="1">
      <c r="A30" s="151">
        <v>24</v>
      </c>
      <c r="B30" s="90" t="s">
        <v>51</v>
      </c>
      <c r="C30" s="462">
        <v>0</v>
      </c>
    </row>
    <row r="31" spans="1:3" s="4" customFormat="1">
      <c r="A31" s="151">
        <v>25</v>
      </c>
      <c r="B31" s="80" t="s">
        <v>52</v>
      </c>
      <c r="C31" s="464">
        <v>0</v>
      </c>
    </row>
    <row r="32" spans="1:3" s="4" customFormat="1">
      <c r="A32" s="151">
        <v>26</v>
      </c>
      <c r="B32" s="189" t="s">
        <v>53</v>
      </c>
      <c r="C32" s="463">
        <v>0</v>
      </c>
    </row>
    <row r="33" spans="1:3" s="4" customFormat="1">
      <c r="A33" s="151">
        <v>27</v>
      </c>
      <c r="B33" s="189" t="s">
        <v>54</v>
      </c>
      <c r="C33" s="463">
        <v>0</v>
      </c>
    </row>
    <row r="34" spans="1:3" s="4" customFormat="1">
      <c r="A34" s="151">
        <v>28</v>
      </c>
      <c r="B34" s="80" t="s">
        <v>55</v>
      </c>
      <c r="C34" s="463">
        <v>0</v>
      </c>
    </row>
    <row r="35" spans="1:3" s="4" customFormat="1">
      <c r="A35" s="151">
        <v>29</v>
      </c>
      <c r="B35" s="90" t="s">
        <v>56</v>
      </c>
      <c r="C35" s="462">
        <v>0</v>
      </c>
    </row>
    <row r="36" spans="1:3" s="4" customFormat="1">
      <c r="A36" s="151">
        <v>30</v>
      </c>
      <c r="B36" s="81" t="s">
        <v>57</v>
      </c>
      <c r="C36" s="463">
        <v>0</v>
      </c>
    </row>
    <row r="37" spans="1:3" s="4" customFormat="1">
      <c r="A37" s="151">
        <v>31</v>
      </c>
      <c r="B37" s="82" t="s">
        <v>58</v>
      </c>
      <c r="C37" s="463">
        <v>0</v>
      </c>
    </row>
    <row r="38" spans="1:3" s="4" customFormat="1" ht="25.5">
      <c r="A38" s="151">
        <v>32</v>
      </c>
      <c r="B38" s="81" t="s">
        <v>59</v>
      </c>
      <c r="C38" s="463">
        <v>0</v>
      </c>
    </row>
    <row r="39" spans="1:3" s="4" customFormat="1" ht="25.5">
      <c r="A39" s="151">
        <v>33</v>
      </c>
      <c r="B39" s="81" t="s">
        <v>47</v>
      </c>
      <c r="C39" s="463">
        <v>0</v>
      </c>
    </row>
    <row r="40" spans="1:3" s="4" customFormat="1" ht="25.5">
      <c r="A40" s="151">
        <v>34</v>
      </c>
      <c r="B40" s="84" t="s">
        <v>60</v>
      </c>
      <c r="C40" s="463">
        <v>0</v>
      </c>
    </row>
    <row r="41" spans="1:3" s="4" customFormat="1">
      <c r="A41" s="151">
        <v>35</v>
      </c>
      <c r="B41" s="90" t="s">
        <v>25</v>
      </c>
      <c r="C41" s="462">
        <v>0</v>
      </c>
    </row>
    <row r="42" spans="1:3" s="4" customFormat="1">
      <c r="A42" s="151"/>
      <c r="B42" s="85"/>
      <c r="C42" s="463"/>
    </row>
    <row r="43" spans="1:3" s="4" customFormat="1">
      <c r="A43" s="151">
        <v>36</v>
      </c>
      <c r="B43" s="91" t="s">
        <v>61</v>
      </c>
      <c r="C43" s="462">
        <v>8781663.9275604207</v>
      </c>
    </row>
    <row r="44" spans="1:3" s="4" customFormat="1">
      <c r="A44" s="151">
        <v>37</v>
      </c>
      <c r="B44" s="80" t="s">
        <v>62</v>
      </c>
      <c r="C44" s="463">
        <v>6129000</v>
      </c>
    </row>
    <row r="45" spans="1:3" s="4" customFormat="1">
      <c r="A45" s="151">
        <v>38</v>
      </c>
      <c r="B45" s="80" t="s">
        <v>63</v>
      </c>
      <c r="C45" s="463">
        <v>0</v>
      </c>
    </row>
    <row r="46" spans="1:3" s="4" customFormat="1">
      <c r="A46" s="151">
        <v>39</v>
      </c>
      <c r="B46" s="80" t="s">
        <v>64</v>
      </c>
      <c r="C46" s="463">
        <v>2652663.9275604202</v>
      </c>
    </row>
    <row r="47" spans="1:3" s="4" customFormat="1">
      <c r="A47" s="151">
        <v>40</v>
      </c>
      <c r="B47" s="91" t="s">
        <v>65</v>
      </c>
      <c r="C47" s="462">
        <v>0</v>
      </c>
    </row>
    <row r="48" spans="1:3" s="4" customFormat="1">
      <c r="A48" s="151">
        <v>41</v>
      </c>
      <c r="B48" s="81" t="s">
        <v>66</v>
      </c>
      <c r="C48" s="463">
        <v>0</v>
      </c>
    </row>
    <row r="49" spans="1:3" s="4" customFormat="1">
      <c r="A49" s="151">
        <v>42</v>
      </c>
      <c r="B49" s="82" t="s">
        <v>67</v>
      </c>
      <c r="C49" s="463">
        <v>0</v>
      </c>
    </row>
    <row r="50" spans="1:3" s="4" customFormat="1" ht="25.5">
      <c r="A50" s="151">
        <v>43</v>
      </c>
      <c r="B50" s="81" t="s">
        <v>68</v>
      </c>
      <c r="C50" s="463">
        <v>0</v>
      </c>
    </row>
    <row r="51" spans="1:3" s="4" customFormat="1" ht="25.5">
      <c r="A51" s="151">
        <v>44</v>
      </c>
      <c r="B51" s="81" t="s">
        <v>47</v>
      </c>
      <c r="C51" s="463">
        <v>0</v>
      </c>
    </row>
    <row r="52" spans="1:3" s="4" customFormat="1" ht="15.75" thickBot="1">
      <c r="A52" s="152">
        <v>45</v>
      </c>
      <c r="B52" s="153" t="s">
        <v>26</v>
      </c>
      <c r="C52" s="315">
        <v>8781663.9275604207</v>
      </c>
    </row>
    <row r="55" spans="1:3">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tabSelected="1" zoomScale="80" zoomScaleNormal="80" workbookViewId="0">
      <pane xSplit="1" ySplit="5" topLeftCell="B6" activePane="bottomRight" state="frozen"/>
      <selection activeCell="K21" sqref="K21"/>
      <selection pane="topRight" activeCell="K21" sqref="K21"/>
      <selection pane="bottomLeft" activeCell="K21" sqref="K21"/>
      <selection pane="bottomRight" activeCell="C22" sqref="C22"/>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226</v>
      </c>
      <c r="B1" s="494" t="str">
        <f>'1. key ratios'!B1</f>
        <v>ფინკა ბანკი საქართველო</v>
      </c>
      <c r="E1" s="2"/>
      <c r="F1" s="2"/>
    </row>
    <row r="2" spans="1:6" s="22" customFormat="1" ht="15.75" customHeight="1">
      <c r="A2" s="22" t="s">
        <v>227</v>
      </c>
      <c r="B2" s="495">
        <f>'1. key ratios'!B2</f>
        <v>43281</v>
      </c>
    </row>
    <row r="3" spans="1:6" s="22" customFormat="1" ht="15.75" customHeight="1">
      <c r="A3" s="27"/>
    </row>
    <row r="4" spans="1:6" s="22" customFormat="1" ht="15.75" customHeight="1" thickBot="1">
      <c r="A4" s="22" t="s">
        <v>657</v>
      </c>
      <c r="B4" s="212" t="s">
        <v>308</v>
      </c>
      <c r="D4" s="214" t="s">
        <v>130</v>
      </c>
    </row>
    <row r="5" spans="1:6" ht="38.25">
      <c r="A5" s="163" t="s">
        <v>27</v>
      </c>
      <c r="B5" s="164" t="s">
        <v>269</v>
      </c>
      <c r="C5" s="165" t="s">
        <v>275</v>
      </c>
      <c r="D5" s="213" t="s">
        <v>309</v>
      </c>
    </row>
    <row r="6" spans="1:6">
      <c r="A6" s="154">
        <v>1</v>
      </c>
      <c r="B6" s="92" t="s">
        <v>191</v>
      </c>
      <c r="C6" s="458">
        <v>12105513.439999999</v>
      </c>
      <c r="D6" s="459"/>
      <c r="E6" s="8"/>
    </row>
    <row r="7" spans="1:6">
      <c r="A7" s="154">
        <v>2</v>
      </c>
      <c r="B7" s="93" t="s">
        <v>192</v>
      </c>
      <c r="C7" s="458">
        <v>24407570.550000001</v>
      </c>
      <c r="D7" s="155"/>
      <c r="E7" s="8"/>
    </row>
    <row r="8" spans="1:6">
      <c r="A8" s="154">
        <v>3</v>
      </c>
      <c r="B8" s="93" t="s">
        <v>193</v>
      </c>
      <c r="C8" s="458">
        <v>10587083.98</v>
      </c>
      <c r="D8" s="155"/>
      <c r="E8" s="8"/>
    </row>
    <row r="9" spans="1:6">
      <c r="A9" s="154">
        <v>4</v>
      </c>
      <c r="B9" s="93" t="s">
        <v>222</v>
      </c>
      <c r="C9" s="458">
        <v>0</v>
      </c>
      <c r="D9" s="155"/>
      <c r="E9" s="8"/>
    </row>
    <row r="10" spans="1:6">
      <c r="A10" s="154">
        <v>5</v>
      </c>
      <c r="B10" s="93" t="s">
        <v>194</v>
      </c>
      <c r="C10" s="458">
        <v>17139610.859999999</v>
      </c>
      <c r="D10" s="155"/>
      <c r="E10" s="8"/>
    </row>
    <row r="11" spans="1:6">
      <c r="A11" s="154">
        <v>6.1</v>
      </c>
      <c r="B11" s="93" t="s">
        <v>195</v>
      </c>
      <c r="C11" s="458">
        <v>239340152.2399992</v>
      </c>
      <c r="D11" s="156"/>
      <c r="E11" s="9"/>
    </row>
    <row r="12" spans="1:6">
      <c r="A12" s="154">
        <v>6.2</v>
      </c>
      <c r="B12" s="94" t="s">
        <v>196</v>
      </c>
      <c r="C12" s="458">
        <v>-8913598.4000000805</v>
      </c>
      <c r="D12" s="156"/>
      <c r="E12" s="9"/>
    </row>
    <row r="13" spans="1:6">
      <c r="A13" s="154" t="s">
        <v>794</v>
      </c>
      <c r="B13" s="95" t="s">
        <v>795</v>
      </c>
      <c r="C13" s="317">
        <v>-2652663.9275604202</v>
      </c>
      <c r="D13" s="268" t="s">
        <v>869</v>
      </c>
      <c r="E13" s="9"/>
    </row>
    <row r="14" spans="1:6">
      <c r="A14" s="154">
        <v>6</v>
      </c>
      <c r="B14" s="93" t="s">
        <v>197</v>
      </c>
      <c r="C14" s="323">
        <v>230426553.83999914</v>
      </c>
      <c r="D14" s="156"/>
      <c r="E14" s="8"/>
    </row>
    <row r="15" spans="1:6">
      <c r="A15" s="154">
        <v>7</v>
      </c>
      <c r="B15" s="93" t="s">
        <v>198</v>
      </c>
      <c r="C15" s="316">
        <v>5061411.63</v>
      </c>
      <c r="D15" s="155"/>
      <c r="E15" s="8"/>
    </row>
    <row r="16" spans="1:6">
      <c r="A16" s="154">
        <v>8</v>
      </c>
      <c r="B16" s="93" t="s">
        <v>199</v>
      </c>
      <c r="C16" s="316">
        <v>185860</v>
      </c>
      <c r="D16" s="155"/>
      <c r="E16" s="8"/>
    </row>
    <row r="17" spans="1:5">
      <c r="A17" s="154">
        <v>9</v>
      </c>
      <c r="B17" s="93" t="s">
        <v>200</v>
      </c>
      <c r="C17" s="316">
        <v>0</v>
      </c>
      <c r="D17" s="155"/>
      <c r="E17" s="8"/>
    </row>
    <row r="18" spans="1:5">
      <c r="A18" s="154">
        <v>9.1</v>
      </c>
      <c r="B18" s="95" t="s">
        <v>284</v>
      </c>
      <c r="C18" s="317">
        <v>0</v>
      </c>
      <c r="D18" s="155"/>
      <c r="E18" s="8"/>
    </row>
    <row r="19" spans="1:5">
      <c r="A19" s="154">
        <v>9.1999999999999993</v>
      </c>
      <c r="B19" s="95" t="s">
        <v>274</v>
      </c>
      <c r="C19" s="317">
        <v>0</v>
      </c>
      <c r="D19" s="155"/>
      <c r="E19" s="8"/>
    </row>
    <row r="20" spans="1:5">
      <c r="A20" s="154">
        <v>9.3000000000000007</v>
      </c>
      <c r="B20" s="95" t="s">
        <v>273</v>
      </c>
      <c r="C20" s="317">
        <v>0</v>
      </c>
      <c r="D20" s="155"/>
      <c r="E20" s="8"/>
    </row>
    <row r="21" spans="1:5">
      <c r="A21" s="154">
        <v>10</v>
      </c>
      <c r="B21" s="93" t="s">
        <v>201</v>
      </c>
      <c r="C21" s="316">
        <v>7191073.3500000015</v>
      </c>
      <c r="D21" s="155"/>
      <c r="E21" s="8"/>
    </row>
    <row r="22" spans="1:5">
      <c r="A22" s="154">
        <v>10.1</v>
      </c>
      <c r="B22" s="95" t="s">
        <v>272</v>
      </c>
      <c r="C22" s="316">
        <v>-2040260.8200000003</v>
      </c>
      <c r="D22" s="268" t="s">
        <v>870</v>
      </c>
      <c r="E22" s="8"/>
    </row>
    <row r="23" spans="1:5">
      <c r="A23" s="154">
        <v>11</v>
      </c>
      <c r="B23" s="96" t="s">
        <v>202</v>
      </c>
      <c r="C23" s="318">
        <v>2538117.9699999997</v>
      </c>
      <c r="D23" s="157"/>
      <c r="E23" s="8"/>
    </row>
    <row r="24" spans="1:5">
      <c r="A24" s="154">
        <v>12</v>
      </c>
      <c r="B24" s="98" t="s">
        <v>203</v>
      </c>
      <c r="C24" s="319">
        <v>309642795.61999917</v>
      </c>
      <c r="D24" s="158"/>
      <c r="E24" s="7"/>
    </row>
    <row r="25" spans="1:5">
      <c r="A25" s="154">
        <v>13</v>
      </c>
      <c r="B25" s="93" t="s">
        <v>204</v>
      </c>
      <c r="C25" s="320">
        <v>15000000</v>
      </c>
      <c r="D25" s="159"/>
      <c r="E25" s="8"/>
    </row>
    <row r="26" spans="1:5">
      <c r="A26" s="154">
        <v>14</v>
      </c>
      <c r="B26" s="93" t="s">
        <v>205</v>
      </c>
      <c r="C26" s="316">
        <v>5915112.0900002103</v>
      </c>
      <c r="D26" s="155"/>
      <c r="E26" s="8"/>
    </row>
    <row r="27" spans="1:5">
      <c r="A27" s="154">
        <v>15</v>
      </c>
      <c r="B27" s="93" t="s">
        <v>206</v>
      </c>
      <c r="C27" s="316">
        <v>16486610.629999878</v>
      </c>
      <c r="D27" s="155"/>
      <c r="E27" s="8"/>
    </row>
    <row r="28" spans="1:5">
      <c r="A28" s="154">
        <v>16</v>
      </c>
      <c r="B28" s="93" t="s">
        <v>207</v>
      </c>
      <c r="C28" s="316">
        <v>84583558.219999954</v>
      </c>
      <c r="D28" s="155"/>
      <c r="E28" s="8"/>
    </row>
    <row r="29" spans="1:5">
      <c r="A29" s="154">
        <v>17</v>
      </c>
      <c r="B29" s="93" t="s">
        <v>208</v>
      </c>
      <c r="C29" s="316">
        <v>0</v>
      </c>
      <c r="D29" s="155"/>
      <c r="E29" s="8"/>
    </row>
    <row r="30" spans="1:5">
      <c r="A30" s="154">
        <v>18</v>
      </c>
      <c r="B30" s="93" t="s">
        <v>209</v>
      </c>
      <c r="C30" s="316">
        <v>127515207.2</v>
      </c>
      <c r="D30" s="155"/>
      <c r="E30" s="8"/>
    </row>
    <row r="31" spans="1:5">
      <c r="A31" s="154">
        <v>19</v>
      </c>
      <c r="B31" s="93" t="s">
        <v>210</v>
      </c>
      <c r="C31" s="316">
        <v>4610718.8599999994</v>
      </c>
      <c r="D31" s="155"/>
      <c r="E31" s="8"/>
    </row>
    <row r="32" spans="1:5">
      <c r="A32" s="154">
        <v>20</v>
      </c>
      <c r="B32" s="93" t="s">
        <v>132</v>
      </c>
      <c r="C32" s="316">
        <v>6124908.379999999</v>
      </c>
      <c r="D32" s="155"/>
      <c r="E32" s="8"/>
    </row>
    <row r="33" spans="1:5">
      <c r="A33" s="154">
        <v>20.100000000000001</v>
      </c>
      <c r="B33" s="97" t="s">
        <v>793</v>
      </c>
      <c r="C33" s="318">
        <v>0</v>
      </c>
      <c r="D33" s="157"/>
      <c r="E33" s="8"/>
    </row>
    <row r="34" spans="1:5">
      <c r="A34" s="154">
        <v>21</v>
      </c>
      <c r="B34" s="96" t="s">
        <v>211</v>
      </c>
      <c r="C34" s="318">
        <v>6129000</v>
      </c>
      <c r="D34" s="157"/>
      <c r="E34" s="8"/>
    </row>
    <row r="35" spans="1:5">
      <c r="A35" s="154">
        <v>21.1</v>
      </c>
      <c r="B35" s="97" t="s">
        <v>271</v>
      </c>
      <c r="C35" s="321">
        <v>6129000</v>
      </c>
      <c r="D35" s="268" t="s">
        <v>871</v>
      </c>
      <c r="E35" s="8"/>
    </row>
    <row r="36" spans="1:5">
      <c r="A36" s="154">
        <v>22</v>
      </c>
      <c r="B36" s="98" t="s">
        <v>212</v>
      </c>
      <c r="C36" s="319">
        <v>266365115.38000005</v>
      </c>
      <c r="D36" s="158"/>
      <c r="E36" s="7"/>
    </row>
    <row r="37" spans="1:5">
      <c r="A37" s="154">
        <v>23</v>
      </c>
      <c r="B37" s="96" t="s">
        <v>213</v>
      </c>
      <c r="C37" s="316">
        <v>25643199.989999998</v>
      </c>
      <c r="D37" s="268" t="s">
        <v>872</v>
      </c>
      <c r="E37" s="8"/>
    </row>
    <row r="38" spans="1:5">
      <c r="A38" s="154">
        <v>24</v>
      </c>
      <c r="B38" s="96" t="s">
        <v>214</v>
      </c>
      <c r="C38" s="316">
        <v>0</v>
      </c>
      <c r="D38" s="155"/>
      <c r="E38" s="8"/>
    </row>
    <row r="39" spans="1:5">
      <c r="A39" s="154">
        <v>25</v>
      </c>
      <c r="B39" s="96" t="s">
        <v>270</v>
      </c>
      <c r="C39" s="316">
        <v>0</v>
      </c>
      <c r="D39" s="155"/>
      <c r="E39" s="8"/>
    </row>
    <row r="40" spans="1:5">
      <c r="A40" s="154">
        <v>26</v>
      </c>
      <c r="B40" s="96" t="s">
        <v>216</v>
      </c>
      <c r="C40" s="316">
        <v>0</v>
      </c>
      <c r="D40" s="155"/>
      <c r="E40" s="8"/>
    </row>
    <row r="41" spans="1:5">
      <c r="A41" s="154">
        <v>27</v>
      </c>
      <c r="B41" s="96" t="s">
        <v>217</v>
      </c>
      <c r="C41" s="316">
        <v>0</v>
      </c>
      <c r="D41" s="155"/>
      <c r="E41" s="8"/>
    </row>
    <row r="42" spans="1:5">
      <c r="A42" s="154">
        <v>28</v>
      </c>
      <c r="B42" s="96" t="s">
        <v>218</v>
      </c>
      <c r="C42" s="316">
        <v>17634480.340000004</v>
      </c>
      <c r="D42" s="268" t="s">
        <v>873</v>
      </c>
      <c r="E42" s="8"/>
    </row>
    <row r="43" spans="1:5">
      <c r="A43" s="154">
        <v>29</v>
      </c>
      <c r="B43" s="96" t="s">
        <v>36</v>
      </c>
      <c r="C43" s="316">
        <v>0</v>
      </c>
      <c r="D43" s="155"/>
      <c r="E43" s="8"/>
    </row>
    <row r="44" spans="1:5" ht="16.5" thickBot="1">
      <c r="A44" s="160">
        <v>30</v>
      </c>
      <c r="B44" s="161" t="s">
        <v>219</v>
      </c>
      <c r="C44" s="322">
        <v>43277680.329999998</v>
      </c>
      <c r="D44" s="162"/>
      <c r="E44"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0" zoomScaleNormal="80" workbookViewId="0">
      <pane xSplit="2" ySplit="7" topLeftCell="L8" activePane="bottomRight" state="frozen"/>
      <selection activeCell="K21" sqref="K21"/>
      <selection pane="topRight" activeCell="K21" sqref="K21"/>
      <selection pane="bottomLeft" activeCell="K21" sqref="K21"/>
      <selection pane="bottomRight" activeCell="C8" sqref="C8:S22"/>
    </sheetView>
  </sheetViews>
  <sheetFormatPr defaultColWidth="9.140625" defaultRowHeight="12.75"/>
  <cols>
    <col min="1" max="1" width="10.5703125" style="2" bestFit="1" customWidth="1"/>
    <col min="2" max="2" width="95" style="2" customWidth="1"/>
    <col min="3" max="3" width="11.28515625" style="2" bestFit="1" customWidth="1"/>
    <col min="4" max="4" width="14.28515625" style="2" bestFit="1" customWidth="1"/>
    <col min="5" max="5" width="10.140625" style="2" bestFit="1" customWidth="1"/>
    <col min="6" max="6" width="14.28515625" style="2" bestFit="1" customWidth="1"/>
    <col min="7" max="7" width="10.140625" style="2" bestFit="1" customWidth="1"/>
    <col min="8" max="8" width="14.28515625" style="2" bestFit="1" customWidth="1"/>
    <col min="9" max="9" width="11.28515625" style="2" bestFit="1" customWidth="1"/>
    <col min="10" max="10" width="14.28515625" style="2" bestFit="1" customWidth="1"/>
    <col min="11" max="11" width="12.28515625" style="2" bestFit="1" customWidth="1"/>
    <col min="12" max="12" width="14.28515625" style="2" bestFit="1" customWidth="1"/>
    <col min="13" max="13" width="11.28515625" style="2" bestFit="1" customWidth="1"/>
    <col min="14" max="14" width="14.28515625" style="2" bestFit="1" customWidth="1"/>
    <col min="15" max="15" width="10.140625" style="2" bestFit="1" customWidth="1"/>
    <col min="16" max="16" width="14.28515625" style="2" bestFit="1" customWidth="1"/>
    <col min="17" max="17" width="10.140625" style="2" bestFit="1" customWidth="1"/>
    <col min="18" max="18" width="14.28515625" style="2" bestFit="1" customWidth="1"/>
    <col min="19" max="19" width="37.85546875" style="2" bestFit="1" customWidth="1"/>
    <col min="20" max="16384" width="9.140625" style="13"/>
  </cols>
  <sheetData>
    <row r="1" spans="1:19">
      <c r="A1" s="2" t="s">
        <v>226</v>
      </c>
      <c r="B1" s="495" t="str">
        <f>'1. key ratios'!B1</f>
        <v>ფინკა ბანკი საქართველო</v>
      </c>
    </row>
    <row r="2" spans="1:19">
      <c r="A2" s="2" t="s">
        <v>227</v>
      </c>
      <c r="B2" s="495">
        <f>'1. key ratios'!B2</f>
        <v>43281</v>
      </c>
    </row>
    <row r="4" spans="1:19" ht="39" thickBot="1">
      <c r="A4" s="75" t="s">
        <v>658</v>
      </c>
      <c r="B4" s="351" t="s">
        <v>764</v>
      </c>
    </row>
    <row r="5" spans="1:19">
      <c r="A5" s="142"/>
      <c r="B5" s="145"/>
      <c r="C5" s="124" t="s">
        <v>0</v>
      </c>
      <c r="D5" s="124" t="s">
        <v>1</v>
      </c>
      <c r="E5" s="124" t="s">
        <v>2</v>
      </c>
      <c r="F5" s="124" t="s">
        <v>3</v>
      </c>
      <c r="G5" s="124" t="s">
        <v>4</v>
      </c>
      <c r="H5" s="124" t="s">
        <v>5</v>
      </c>
      <c r="I5" s="124" t="s">
        <v>276</v>
      </c>
      <c r="J5" s="124" t="s">
        <v>277</v>
      </c>
      <c r="K5" s="124" t="s">
        <v>278</v>
      </c>
      <c r="L5" s="124" t="s">
        <v>279</v>
      </c>
      <c r="M5" s="124" t="s">
        <v>280</v>
      </c>
      <c r="N5" s="124" t="s">
        <v>281</v>
      </c>
      <c r="O5" s="124" t="s">
        <v>751</v>
      </c>
      <c r="P5" s="124" t="s">
        <v>752</v>
      </c>
      <c r="Q5" s="124" t="s">
        <v>753</v>
      </c>
      <c r="R5" s="342" t="s">
        <v>754</v>
      </c>
      <c r="S5" s="125" t="s">
        <v>755</v>
      </c>
    </row>
    <row r="6" spans="1:19" ht="46.5" customHeight="1">
      <c r="A6" s="167"/>
      <c r="B6" s="526" t="s">
        <v>756</v>
      </c>
      <c r="C6" s="524">
        <v>0</v>
      </c>
      <c r="D6" s="525"/>
      <c r="E6" s="524">
        <v>0.2</v>
      </c>
      <c r="F6" s="525"/>
      <c r="G6" s="524">
        <v>0.35</v>
      </c>
      <c r="H6" s="525"/>
      <c r="I6" s="524">
        <v>0.5</v>
      </c>
      <c r="J6" s="525"/>
      <c r="K6" s="524">
        <v>0.75</v>
      </c>
      <c r="L6" s="525"/>
      <c r="M6" s="524">
        <v>1</v>
      </c>
      <c r="N6" s="525"/>
      <c r="O6" s="524">
        <v>1.5</v>
      </c>
      <c r="P6" s="525"/>
      <c r="Q6" s="524">
        <v>2.5</v>
      </c>
      <c r="R6" s="525"/>
      <c r="S6" s="522" t="s">
        <v>289</v>
      </c>
    </row>
    <row r="7" spans="1:19">
      <c r="A7" s="167"/>
      <c r="B7" s="527"/>
      <c r="C7" s="350" t="s">
        <v>749</v>
      </c>
      <c r="D7" s="350" t="s">
        <v>750</v>
      </c>
      <c r="E7" s="350" t="s">
        <v>749</v>
      </c>
      <c r="F7" s="350" t="s">
        <v>750</v>
      </c>
      <c r="G7" s="350" t="s">
        <v>749</v>
      </c>
      <c r="H7" s="350" t="s">
        <v>750</v>
      </c>
      <c r="I7" s="350" t="s">
        <v>749</v>
      </c>
      <c r="J7" s="350" t="s">
        <v>750</v>
      </c>
      <c r="K7" s="350" t="s">
        <v>749</v>
      </c>
      <c r="L7" s="350" t="s">
        <v>750</v>
      </c>
      <c r="M7" s="350" t="s">
        <v>749</v>
      </c>
      <c r="N7" s="350" t="s">
        <v>750</v>
      </c>
      <c r="O7" s="350" t="s">
        <v>749</v>
      </c>
      <c r="P7" s="350" t="s">
        <v>750</v>
      </c>
      <c r="Q7" s="350" t="s">
        <v>749</v>
      </c>
      <c r="R7" s="350" t="s">
        <v>750</v>
      </c>
      <c r="S7" s="523"/>
    </row>
    <row r="8" spans="1:19" s="171" customFormat="1">
      <c r="A8" s="128">
        <v>1</v>
      </c>
      <c r="B8" s="188" t="s">
        <v>254</v>
      </c>
      <c r="C8" s="324">
        <v>25682569.240000002</v>
      </c>
      <c r="D8" s="324">
        <v>0</v>
      </c>
      <c r="E8" s="324">
        <v>987033.79729999998</v>
      </c>
      <c r="F8" s="343">
        <v>0</v>
      </c>
      <c r="G8" s="324">
        <v>0</v>
      </c>
      <c r="H8" s="324">
        <v>0</v>
      </c>
      <c r="I8" s="324">
        <v>0</v>
      </c>
      <c r="J8" s="324">
        <v>0</v>
      </c>
      <c r="K8" s="324">
        <v>0</v>
      </c>
      <c r="L8" s="324">
        <v>0</v>
      </c>
      <c r="M8" s="324">
        <v>14951153.982700001</v>
      </c>
      <c r="N8" s="324">
        <v>0</v>
      </c>
      <c r="O8" s="324">
        <v>0</v>
      </c>
      <c r="P8" s="324">
        <v>0</v>
      </c>
      <c r="Q8" s="324">
        <v>0</v>
      </c>
      <c r="R8" s="343">
        <v>0</v>
      </c>
      <c r="S8" s="354">
        <v>15148560.742160002</v>
      </c>
    </row>
    <row r="9" spans="1:19" s="171" customFormat="1">
      <c r="A9" s="128">
        <v>2</v>
      </c>
      <c r="B9" s="188" t="s">
        <v>255</v>
      </c>
      <c r="C9" s="324">
        <v>0</v>
      </c>
      <c r="D9" s="324">
        <v>0</v>
      </c>
      <c r="E9" s="324">
        <v>0</v>
      </c>
      <c r="F9" s="324">
        <v>0</v>
      </c>
      <c r="G9" s="324">
        <v>0</v>
      </c>
      <c r="H9" s="324">
        <v>0</v>
      </c>
      <c r="I9" s="324">
        <v>0</v>
      </c>
      <c r="J9" s="324">
        <v>0</v>
      </c>
      <c r="K9" s="324">
        <v>0</v>
      </c>
      <c r="L9" s="324">
        <v>0</v>
      </c>
      <c r="M9" s="324">
        <v>0</v>
      </c>
      <c r="N9" s="324">
        <v>0</v>
      </c>
      <c r="O9" s="324">
        <v>0</v>
      </c>
      <c r="P9" s="324">
        <v>0</v>
      </c>
      <c r="Q9" s="324">
        <v>0</v>
      </c>
      <c r="R9" s="343">
        <v>0</v>
      </c>
      <c r="S9" s="354">
        <v>0</v>
      </c>
    </row>
    <row r="10" spans="1:19" s="171" customFormat="1">
      <c r="A10" s="128">
        <v>3</v>
      </c>
      <c r="B10" s="188" t="s">
        <v>256</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43">
        <v>0</v>
      </c>
      <c r="S10" s="354">
        <v>0</v>
      </c>
    </row>
    <row r="11" spans="1:19" s="171" customFormat="1">
      <c r="A11" s="128">
        <v>4</v>
      </c>
      <c r="B11" s="188" t="s">
        <v>257</v>
      </c>
      <c r="C11" s="324">
        <v>0</v>
      </c>
      <c r="D11" s="324">
        <v>0</v>
      </c>
      <c r="E11" s="324">
        <v>0</v>
      </c>
      <c r="F11" s="324">
        <v>0</v>
      </c>
      <c r="G11" s="324">
        <v>0</v>
      </c>
      <c r="H11" s="324">
        <v>0</v>
      </c>
      <c r="I11" s="324">
        <v>0</v>
      </c>
      <c r="J11" s="324">
        <v>0</v>
      </c>
      <c r="K11" s="324">
        <v>0</v>
      </c>
      <c r="L11" s="324">
        <v>0</v>
      </c>
      <c r="M11" s="324">
        <v>0</v>
      </c>
      <c r="N11" s="324">
        <v>0</v>
      </c>
      <c r="O11" s="324">
        <v>0</v>
      </c>
      <c r="P11" s="324">
        <v>0</v>
      </c>
      <c r="Q11" s="324">
        <v>0</v>
      </c>
      <c r="R11" s="343">
        <v>0</v>
      </c>
      <c r="S11" s="354">
        <v>0</v>
      </c>
    </row>
    <row r="12" spans="1:19" s="171" customFormat="1">
      <c r="A12" s="128">
        <v>5</v>
      </c>
      <c r="B12" s="188" t="s">
        <v>258</v>
      </c>
      <c r="C12" s="324">
        <v>0</v>
      </c>
      <c r="D12" s="324">
        <v>0</v>
      </c>
      <c r="E12" s="324">
        <v>0</v>
      </c>
      <c r="F12" s="324">
        <v>0</v>
      </c>
      <c r="G12" s="324">
        <v>0</v>
      </c>
      <c r="H12" s="324">
        <v>0</v>
      </c>
      <c r="I12" s="324">
        <v>0</v>
      </c>
      <c r="J12" s="324">
        <v>0</v>
      </c>
      <c r="K12" s="324">
        <v>0</v>
      </c>
      <c r="L12" s="324">
        <v>0</v>
      </c>
      <c r="M12" s="324">
        <v>0</v>
      </c>
      <c r="N12" s="324">
        <v>0</v>
      </c>
      <c r="O12" s="324">
        <v>0</v>
      </c>
      <c r="P12" s="324">
        <v>0</v>
      </c>
      <c r="Q12" s="324">
        <v>0</v>
      </c>
      <c r="R12" s="343">
        <v>0</v>
      </c>
      <c r="S12" s="354">
        <v>0</v>
      </c>
    </row>
    <row r="13" spans="1:19" s="171" customFormat="1">
      <c r="A13" s="128">
        <v>6</v>
      </c>
      <c r="B13" s="188" t="s">
        <v>259</v>
      </c>
      <c r="C13" s="324">
        <v>0</v>
      </c>
      <c r="D13" s="324">
        <v>0</v>
      </c>
      <c r="E13" s="324">
        <v>0</v>
      </c>
      <c r="F13" s="324">
        <v>0</v>
      </c>
      <c r="G13" s="324">
        <v>0</v>
      </c>
      <c r="H13" s="324">
        <v>0</v>
      </c>
      <c r="I13" s="324">
        <v>10587083.99</v>
      </c>
      <c r="J13" s="324">
        <v>0</v>
      </c>
      <c r="K13" s="324">
        <v>0</v>
      </c>
      <c r="L13" s="324">
        <v>0</v>
      </c>
      <c r="M13" s="324">
        <v>0</v>
      </c>
      <c r="N13" s="324">
        <v>0</v>
      </c>
      <c r="O13" s="324">
        <v>0</v>
      </c>
      <c r="P13" s="324">
        <v>0</v>
      </c>
      <c r="Q13" s="324">
        <v>0</v>
      </c>
      <c r="R13" s="343">
        <v>0</v>
      </c>
      <c r="S13" s="354">
        <v>5293541.9950000001</v>
      </c>
    </row>
    <row r="14" spans="1:19" s="171" customFormat="1">
      <c r="A14" s="128">
        <v>7</v>
      </c>
      <c r="B14" s="188" t="s">
        <v>74</v>
      </c>
      <c r="C14" s="324">
        <v>0</v>
      </c>
      <c r="D14" s="324">
        <v>0</v>
      </c>
      <c r="E14" s="324">
        <v>0</v>
      </c>
      <c r="F14" s="324">
        <v>0</v>
      </c>
      <c r="G14" s="324">
        <v>0</v>
      </c>
      <c r="H14" s="324">
        <v>0</v>
      </c>
      <c r="I14" s="324">
        <v>0</v>
      </c>
      <c r="J14" s="324">
        <v>0</v>
      </c>
      <c r="K14" s="324">
        <v>0</v>
      </c>
      <c r="L14" s="324">
        <v>0</v>
      </c>
      <c r="M14" s="324">
        <v>0</v>
      </c>
      <c r="N14" s="324">
        <v>0</v>
      </c>
      <c r="O14" s="324">
        <v>0</v>
      </c>
      <c r="P14" s="324">
        <v>0</v>
      </c>
      <c r="Q14" s="324">
        <v>0</v>
      </c>
      <c r="R14" s="343">
        <v>0</v>
      </c>
      <c r="S14" s="354">
        <v>0</v>
      </c>
    </row>
    <row r="15" spans="1:19" s="171" customFormat="1">
      <c r="A15" s="128">
        <v>8</v>
      </c>
      <c r="B15" s="188" t="s">
        <v>75</v>
      </c>
      <c r="C15" s="324">
        <v>0</v>
      </c>
      <c r="D15" s="324">
        <v>0</v>
      </c>
      <c r="E15" s="324">
        <v>0</v>
      </c>
      <c r="F15" s="324">
        <v>0</v>
      </c>
      <c r="G15" s="324">
        <v>0</v>
      </c>
      <c r="H15" s="324">
        <v>0</v>
      </c>
      <c r="I15" s="324">
        <v>0</v>
      </c>
      <c r="J15" s="324">
        <v>0</v>
      </c>
      <c r="K15" s="324">
        <v>235365828.90089813</v>
      </c>
      <c r="L15" s="324">
        <v>0</v>
      </c>
      <c r="M15" s="324">
        <v>1178292.4300000004</v>
      </c>
      <c r="N15" s="324">
        <v>321492.04200000002</v>
      </c>
      <c r="O15" s="324">
        <v>2042153.6500000046</v>
      </c>
      <c r="P15" s="324">
        <v>0</v>
      </c>
      <c r="Q15" s="324">
        <v>0</v>
      </c>
      <c r="R15" s="343">
        <v>0</v>
      </c>
      <c r="S15" s="354">
        <v>181087386.6226736</v>
      </c>
    </row>
    <row r="16" spans="1:19" s="171" customFormat="1">
      <c r="A16" s="128">
        <v>9</v>
      </c>
      <c r="B16" s="188" t="s">
        <v>76</v>
      </c>
      <c r="C16" s="324">
        <v>0</v>
      </c>
      <c r="D16" s="324">
        <v>0</v>
      </c>
      <c r="E16" s="324">
        <v>0</v>
      </c>
      <c r="F16" s="324">
        <v>0</v>
      </c>
      <c r="G16" s="324">
        <v>0</v>
      </c>
      <c r="H16" s="324">
        <v>0</v>
      </c>
      <c r="I16" s="324">
        <v>0</v>
      </c>
      <c r="J16" s="324">
        <v>0</v>
      </c>
      <c r="K16" s="324">
        <v>0</v>
      </c>
      <c r="L16" s="324">
        <v>0</v>
      </c>
      <c r="M16" s="324">
        <v>0</v>
      </c>
      <c r="N16" s="324">
        <v>0</v>
      </c>
      <c r="O16" s="324">
        <v>0</v>
      </c>
      <c r="P16" s="324">
        <v>0</v>
      </c>
      <c r="Q16" s="324">
        <v>0</v>
      </c>
      <c r="R16" s="343">
        <v>0</v>
      </c>
      <c r="S16" s="354">
        <v>0</v>
      </c>
    </row>
    <row r="17" spans="1:19" s="171" customFormat="1">
      <c r="A17" s="128">
        <v>10</v>
      </c>
      <c r="B17" s="188" t="s">
        <v>70</v>
      </c>
      <c r="C17" s="324">
        <v>0</v>
      </c>
      <c r="D17" s="324">
        <v>0</v>
      </c>
      <c r="E17" s="324">
        <v>0</v>
      </c>
      <c r="F17" s="324">
        <v>0</v>
      </c>
      <c r="G17" s="324">
        <v>0</v>
      </c>
      <c r="H17" s="324">
        <v>0</v>
      </c>
      <c r="I17" s="324">
        <v>0</v>
      </c>
      <c r="J17" s="324">
        <v>0</v>
      </c>
      <c r="K17" s="324">
        <v>0</v>
      </c>
      <c r="L17" s="324">
        <v>0</v>
      </c>
      <c r="M17" s="324">
        <v>1262166.419999999</v>
      </c>
      <c r="N17" s="324">
        <v>0</v>
      </c>
      <c r="O17" s="324">
        <v>38310.229999999996</v>
      </c>
      <c r="P17" s="324">
        <v>0</v>
      </c>
      <c r="Q17" s="324">
        <v>0</v>
      </c>
      <c r="R17" s="343">
        <v>0</v>
      </c>
      <c r="S17" s="354">
        <v>1319631.764999999</v>
      </c>
    </row>
    <row r="18" spans="1:19" s="171" customFormat="1">
      <c r="A18" s="128">
        <v>11</v>
      </c>
      <c r="B18" s="188" t="s">
        <v>71</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43">
        <v>0</v>
      </c>
      <c r="S18" s="354">
        <v>0</v>
      </c>
    </row>
    <row r="19" spans="1:19" s="171" customFormat="1">
      <c r="A19" s="128">
        <v>12</v>
      </c>
      <c r="B19" s="188" t="s">
        <v>72</v>
      </c>
      <c r="C19" s="324">
        <v>0</v>
      </c>
      <c r="D19" s="324">
        <v>0</v>
      </c>
      <c r="E19" s="324">
        <v>0</v>
      </c>
      <c r="F19" s="324">
        <v>0</v>
      </c>
      <c r="G19" s="324">
        <v>0</v>
      </c>
      <c r="H19" s="324">
        <v>0</v>
      </c>
      <c r="I19" s="324">
        <v>0</v>
      </c>
      <c r="J19" s="324">
        <v>0</v>
      </c>
      <c r="K19" s="324">
        <v>0</v>
      </c>
      <c r="L19" s="324">
        <v>0</v>
      </c>
      <c r="M19" s="324">
        <v>0</v>
      </c>
      <c r="N19" s="324">
        <v>0</v>
      </c>
      <c r="O19" s="324">
        <v>0</v>
      </c>
      <c r="P19" s="324">
        <v>0</v>
      </c>
      <c r="Q19" s="324">
        <v>0</v>
      </c>
      <c r="R19" s="343">
        <v>0</v>
      </c>
      <c r="S19" s="354">
        <v>0</v>
      </c>
    </row>
    <row r="20" spans="1:19" s="171" customFormat="1">
      <c r="A20" s="128">
        <v>13</v>
      </c>
      <c r="B20" s="188" t="s">
        <v>73</v>
      </c>
      <c r="C20" s="324">
        <v>0</v>
      </c>
      <c r="D20" s="324">
        <v>0</v>
      </c>
      <c r="E20" s="324">
        <v>0</v>
      </c>
      <c r="F20" s="324">
        <v>0</v>
      </c>
      <c r="G20" s="324">
        <v>0</v>
      </c>
      <c r="H20" s="324">
        <v>0</v>
      </c>
      <c r="I20" s="324">
        <v>0</v>
      </c>
      <c r="J20" s="324">
        <v>0</v>
      </c>
      <c r="K20" s="324">
        <v>0</v>
      </c>
      <c r="L20" s="324">
        <v>0</v>
      </c>
      <c r="M20" s="324">
        <v>0</v>
      </c>
      <c r="N20" s="324">
        <v>0</v>
      </c>
      <c r="O20" s="324">
        <v>0</v>
      </c>
      <c r="P20" s="324">
        <v>0</v>
      </c>
      <c r="Q20" s="324">
        <v>0</v>
      </c>
      <c r="R20" s="343">
        <v>0</v>
      </c>
      <c r="S20" s="354">
        <v>0</v>
      </c>
    </row>
    <row r="21" spans="1:19" s="171" customFormat="1">
      <c r="A21" s="128">
        <v>14</v>
      </c>
      <c r="B21" s="188" t="s">
        <v>287</v>
      </c>
      <c r="C21" s="324">
        <v>12105513.439999999</v>
      </c>
      <c r="D21" s="324">
        <v>0</v>
      </c>
      <c r="E21" s="324">
        <v>0</v>
      </c>
      <c r="F21" s="324">
        <v>0</v>
      </c>
      <c r="G21" s="324">
        <v>0</v>
      </c>
      <c r="H21" s="324">
        <v>0</v>
      </c>
      <c r="I21" s="324">
        <v>0</v>
      </c>
      <c r="J21" s="324">
        <v>0</v>
      </c>
      <c r="K21" s="324">
        <v>0</v>
      </c>
      <c r="L21" s="324">
        <v>0</v>
      </c>
      <c r="M21" s="324">
        <v>7535748.7800000021</v>
      </c>
      <c r="N21" s="324">
        <v>0</v>
      </c>
      <c r="O21" s="324">
        <v>0</v>
      </c>
      <c r="P21" s="324">
        <v>0</v>
      </c>
      <c r="Q21" s="324">
        <v>339041.72</v>
      </c>
      <c r="R21" s="343">
        <v>0</v>
      </c>
      <c r="S21" s="354">
        <v>8383353.0800000019</v>
      </c>
    </row>
    <row r="22" spans="1:19" ht="13.5" thickBot="1">
      <c r="A22" s="110"/>
      <c r="B22" s="173" t="s">
        <v>69</v>
      </c>
      <c r="C22" s="325">
        <v>37788082.68</v>
      </c>
      <c r="D22" s="325">
        <v>0</v>
      </c>
      <c r="E22" s="325">
        <v>987033.79729999998</v>
      </c>
      <c r="F22" s="325">
        <v>0</v>
      </c>
      <c r="G22" s="325">
        <v>0</v>
      </c>
      <c r="H22" s="325">
        <v>0</v>
      </c>
      <c r="I22" s="325">
        <v>10587083.99</v>
      </c>
      <c r="J22" s="325">
        <v>0</v>
      </c>
      <c r="K22" s="325">
        <v>235365828.90089813</v>
      </c>
      <c r="L22" s="325">
        <v>0</v>
      </c>
      <c r="M22" s="325">
        <v>24927361.6127</v>
      </c>
      <c r="N22" s="325">
        <v>321492.04200000002</v>
      </c>
      <c r="O22" s="325">
        <v>2080463.8800000045</v>
      </c>
      <c r="P22" s="325">
        <v>0</v>
      </c>
      <c r="Q22" s="325">
        <v>339041.72</v>
      </c>
      <c r="R22" s="325">
        <v>0</v>
      </c>
      <c r="S22" s="355">
        <v>211232474.2048336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0" zoomScaleNormal="80" workbookViewId="0">
      <pane xSplit="2" ySplit="6" topLeftCell="C7" activePane="bottomRight" state="frozen"/>
      <selection activeCell="K21" sqref="K21"/>
      <selection pane="topRight" activeCell="K21" sqref="K21"/>
      <selection pane="bottomLeft" activeCell="K21" sqref="K21"/>
      <selection pane="bottomRight"/>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226</v>
      </c>
      <c r="B1" s="494" t="str">
        <f>'1. key ratios'!B1</f>
        <v>ფინკა ბანკი საქართველო</v>
      </c>
    </row>
    <row r="2" spans="1:22">
      <c r="A2" s="2" t="s">
        <v>227</v>
      </c>
      <c r="B2" s="495">
        <f>'1. key ratios'!B2</f>
        <v>43281</v>
      </c>
    </row>
    <row r="4" spans="1:22" ht="27.75" thickBot="1">
      <c r="A4" s="2" t="s">
        <v>659</v>
      </c>
      <c r="B4" s="352" t="s">
        <v>765</v>
      </c>
      <c r="V4" s="214" t="s">
        <v>130</v>
      </c>
    </row>
    <row r="5" spans="1:22">
      <c r="A5" s="108"/>
      <c r="B5" s="109"/>
      <c r="C5" s="528" t="s">
        <v>236</v>
      </c>
      <c r="D5" s="529"/>
      <c r="E5" s="529"/>
      <c r="F5" s="529"/>
      <c r="G5" s="529"/>
      <c r="H5" s="529"/>
      <c r="I5" s="529"/>
      <c r="J5" s="529"/>
      <c r="K5" s="529"/>
      <c r="L5" s="530"/>
      <c r="M5" s="528" t="s">
        <v>237</v>
      </c>
      <c r="N5" s="529"/>
      <c r="O5" s="529"/>
      <c r="P5" s="529"/>
      <c r="Q5" s="529"/>
      <c r="R5" s="529"/>
      <c r="S5" s="530"/>
      <c r="T5" s="533" t="s">
        <v>763</v>
      </c>
      <c r="U5" s="533" t="s">
        <v>762</v>
      </c>
      <c r="V5" s="531" t="s">
        <v>238</v>
      </c>
    </row>
    <row r="6" spans="1:22" s="75" customFormat="1" ht="140.25">
      <c r="A6" s="126"/>
      <c r="B6" s="190"/>
      <c r="C6" s="106" t="s">
        <v>239</v>
      </c>
      <c r="D6" s="105" t="s">
        <v>240</v>
      </c>
      <c r="E6" s="102" t="s">
        <v>241</v>
      </c>
      <c r="F6" s="353" t="s">
        <v>757</v>
      </c>
      <c r="G6" s="105" t="s">
        <v>242</v>
      </c>
      <c r="H6" s="105" t="s">
        <v>243</v>
      </c>
      <c r="I6" s="105" t="s">
        <v>244</v>
      </c>
      <c r="J6" s="105" t="s">
        <v>286</v>
      </c>
      <c r="K6" s="105" t="s">
        <v>245</v>
      </c>
      <c r="L6" s="107" t="s">
        <v>246</v>
      </c>
      <c r="M6" s="106" t="s">
        <v>247</v>
      </c>
      <c r="N6" s="105" t="s">
        <v>248</v>
      </c>
      <c r="O6" s="105" t="s">
        <v>249</v>
      </c>
      <c r="P6" s="105" t="s">
        <v>250</v>
      </c>
      <c r="Q6" s="105" t="s">
        <v>251</v>
      </c>
      <c r="R6" s="105" t="s">
        <v>252</v>
      </c>
      <c r="S6" s="107" t="s">
        <v>253</v>
      </c>
      <c r="T6" s="534"/>
      <c r="U6" s="534"/>
      <c r="V6" s="532"/>
    </row>
    <row r="7" spans="1:22" s="171" customFormat="1">
      <c r="A7" s="172">
        <v>1</v>
      </c>
      <c r="B7" s="170" t="s">
        <v>254</v>
      </c>
      <c r="C7" s="326"/>
      <c r="D7" s="324"/>
      <c r="E7" s="324"/>
      <c r="F7" s="324"/>
      <c r="G7" s="324"/>
      <c r="H7" s="324"/>
      <c r="I7" s="324"/>
      <c r="J7" s="324"/>
      <c r="K7" s="324"/>
      <c r="L7" s="327"/>
      <c r="M7" s="326"/>
      <c r="N7" s="324"/>
      <c r="O7" s="324"/>
      <c r="P7" s="324"/>
      <c r="Q7" s="324"/>
      <c r="R7" s="324"/>
      <c r="S7" s="327"/>
      <c r="T7" s="347"/>
      <c r="U7" s="346"/>
      <c r="V7" s="328">
        <f>SUM(C7:S7)</f>
        <v>0</v>
      </c>
    </row>
    <row r="8" spans="1:22" s="171" customFormat="1">
      <c r="A8" s="172">
        <v>2</v>
      </c>
      <c r="B8" s="170" t="s">
        <v>255</v>
      </c>
      <c r="C8" s="326"/>
      <c r="D8" s="324"/>
      <c r="E8" s="324"/>
      <c r="F8" s="324"/>
      <c r="G8" s="324"/>
      <c r="H8" s="324"/>
      <c r="I8" s="324"/>
      <c r="J8" s="324"/>
      <c r="K8" s="324"/>
      <c r="L8" s="327"/>
      <c r="M8" s="326"/>
      <c r="N8" s="324"/>
      <c r="O8" s="324"/>
      <c r="P8" s="324"/>
      <c r="Q8" s="324"/>
      <c r="R8" s="324"/>
      <c r="S8" s="327"/>
      <c r="T8" s="346"/>
      <c r="U8" s="346"/>
      <c r="V8" s="328">
        <f t="shared" ref="V8:V20" si="0">SUM(C8:S8)</f>
        <v>0</v>
      </c>
    </row>
    <row r="9" spans="1:22" s="171" customFormat="1">
      <c r="A9" s="172">
        <v>3</v>
      </c>
      <c r="B9" s="170" t="s">
        <v>256</v>
      </c>
      <c r="C9" s="326"/>
      <c r="D9" s="324"/>
      <c r="E9" s="324"/>
      <c r="F9" s="324"/>
      <c r="G9" s="324"/>
      <c r="H9" s="324"/>
      <c r="I9" s="324"/>
      <c r="J9" s="324"/>
      <c r="K9" s="324"/>
      <c r="L9" s="327"/>
      <c r="M9" s="326"/>
      <c r="N9" s="324"/>
      <c r="O9" s="324"/>
      <c r="P9" s="324"/>
      <c r="Q9" s="324"/>
      <c r="R9" s="324"/>
      <c r="S9" s="327"/>
      <c r="T9" s="346"/>
      <c r="U9" s="346"/>
      <c r="V9" s="328">
        <f>SUM(C9:S9)</f>
        <v>0</v>
      </c>
    </row>
    <row r="10" spans="1:22" s="171" customFormat="1">
      <c r="A10" s="172">
        <v>4</v>
      </c>
      <c r="B10" s="170" t="s">
        <v>257</v>
      </c>
      <c r="C10" s="326"/>
      <c r="D10" s="324"/>
      <c r="E10" s="324"/>
      <c r="F10" s="324"/>
      <c r="G10" s="324"/>
      <c r="H10" s="324"/>
      <c r="I10" s="324"/>
      <c r="J10" s="324"/>
      <c r="K10" s="324"/>
      <c r="L10" s="327"/>
      <c r="M10" s="326"/>
      <c r="N10" s="324"/>
      <c r="O10" s="324"/>
      <c r="P10" s="324"/>
      <c r="Q10" s="324"/>
      <c r="R10" s="324"/>
      <c r="S10" s="327"/>
      <c r="T10" s="346"/>
      <c r="U10" s="346"/>
      <c r="V10" s="328">
        <f t="shared" si="0"/>
        <v>0</v>
      </c>
    </row>
    <row r="11" spans="1:22" s="171" customFormat="1">
      <c r="A11" s="172">
        <v>5</v>
      </c>
      <c r="B11" s="170" t="s">
        <v>258</v>
      </c>
      <c r="C11" s="326"/>
      <c r="D11" s="324"/>
      <c r="E11" s="324"/>
      <c r="F11" s="324"/>
      <c r="G11" s="324"/>
      <c r="H11" s="324"/>
      <c r="I11" s="324"/>
      <c r="J11" s="324"/>
      <c r="K11" s="324"/>
      <c r="L11" s="327"/>
      <c r="M11" s="326"/>
      <c r="N11" s="324"/>
      <c r="O11" s="324"/>
      <c r="P11" s="324"/>
      <c r="Q11" s="324"/>
      <c r="R11" s="324"/>
      <c r="S11" s="327"/>
      <c r="T11" s="346"/>
      <c r="U11" s="346"/>
      <c r="V11" s="328">
        <f t="shared" si="0"/>
        <v>0</v>
      </c>
    </row>
    <row r="12" spans="1:22" s="171" customFormat="1">
      <c r="A12" s="172">
        <v>6</v>
      </c>
      <c r="B12" s="170" t="s">
        <v>259</v>
      </c>
      <c r="C12" s="326"/>
      <c r="D12" s="324"/>
      <c r="E12" s="324"/>
      <c r="F12" s="324"/>
      <c r="G12" s="324"/>
      <c r="H12" s="324"/>
      <c r="I12" s="324"/>
      <c r="J12" s="324"/>
      <c r="K12" s="324"/>
      <c r="L12" s="327"/>
      <c r="M12" s="326"/>
      <c r="N12" s="324"/>
      <c r="O12" s="324"/>
      <c r="P12" s="324"/>
      <c r="Q12" s="324"/>
      <c r="R12" s="324"/>
      <c r="S12" s="327"/>
      <c r="T12" s="346"/>
      <c r="U12" s="346"/>
      <c r="V12" s="328">
        <f t="shared" si="0"/>
        <v>0</v>
      </c>
    </row>
    <row r="13" spans="1:22" s="171" customFormat="1">
      <c r="A13" s="172">
        <v>7</v>
      </c>
      <c r="B13" s="170" t="s">
        <v>74</v>
      </c>
      <c r="C13" s="326"/>
      <c r="D13" s="324"/>
      <c r="E13" s="324"/>
      <c r="F13" s="324"/>
      <c r="G13" s="324"/>
      <c r="H13" s="324"/>
      <c r="I13" s="324"/>
      <c r="J13" s="324"/>
      <c r="K13" s="324"/>
      <c r="L13" s="327"/>
      <c r="M13" s="326"/>
      <c r="N13" s="324"/>
      <c r="O13" s="324"/>
      <c r="P13" s="324"/>
      <c r="Q13" s="324"/>
      <c r="R13" s="324"/>
      <c r="S13" s="327"/>
      <c r="T13" s="346"/>
      <c r="U13" s="346"/>
      <c r="V13" s="328">
        <f t="shared" si="0"/>
        <v>0</v>
      </c>
    </row>
    <row r="14" spans="1:22" s="171" customFormat="1">
      <c r="A14" s="172">
        <v>8</v>
      </c>
      <c r="B14" s="170" t="s">
        <v>75</v>
      </c>
      <c r="C14" s="326"/>
      <c r="D14" s="324"/>
      <c r="E14" s="324"/>
      <c r="F14" s="324"/>
      <c r="G14" s="324"/>
      <c r="H14" s="324"/>
      <c r="I14" s="324"/>
      <c r="J14" s="324"/>
      <c r="K14" s="324"/>
      <c r="L14" s="327"/>
      <c r="M14" s="326"/>
      <c r="N14" s="324"/>
      <c r="O14" s="324"/>
      <c r="P14" s="324"/>
      <c r="Q14" s="324"/>
      <c r="R14" s="324"/>
      <c r="S14" s="327"/>
      <c r="T14" s="346"/>
      <c r="U14" s="346"/>
      <c r="V14" s="328">
        <f t="shared" si="0"/>
        <v>0</v>
      </c>
    </row>
    <row r="15" spans="1:22" s="171" customFormat="1">
      <c r="A15" s="172">
        <v>9</v>
      </c>
      <c r="B15" s="170" t="s">
        <v>76</v>
      </c>
      <c r="C15" s="326"/>
      <c r="D15" s="324"/>
      <c r="E15" s="324"/>
      <c r="F15" s="324"/>
      <c r="G15" s="324"/>
      <c r="H15" s="324"/>
      <c r="I15" s="324"/>
      <c r="J15" s="324"/>
      <c r="K15" s="324"/>
      <c r="L15" s="327"/>
      <c r="M15" s="326"/>
      <c r="N15" s="324"/>
      <c r="O15" s="324"/>
      <c r="P15" s="324"/>
      <c r="Q15" s="324"/>
      <c r="R15" s="324"/>
      <c r="S15" s="327"/>
      <c r="T15" s="346"/>
      <c r="U15" s="346"/>
      <c r="V15" s="328">
        <f t="shared" si="0"/>
        <v>0</v>
      </c>
    </row>
    <row r="16" spans="1:22" s="171" customFormat="1">
      <c r="A16" s="172">
        <v>10</v>
      </c>
      <c r="B16" s="170" t="s">
        <v>70</v>
      </c>
      <c r="C16" s="326"/>
      <c r="D16" s="324"/>
      <c r="E16" s="324"/>
      <c r="F16" s="324"/>
      <c r="G16" s="324"/>
      <c r="H16" s="324"/>
      <c r="I16" s="324"/>
      <c r="J16" s="324"/>
      <c r="K16" s="324"/>
      <c r="L16" s="327"/>
      <c r="M16" s="326"/>
      <c r="N16" s="324"/>
      <c r="O16" s="324"/>
      <c r="P16" s="324"/>
      <c r="Q16" s="324"/>
      <c r="R16" s="324"/>
      <c r="S16" s="327"/>
      <c r="T16" s="346"/>
      <c r="U16" s="346"/>
      <c r="V16" s="328">
        <f t="shared" si="0"/>
        <v>0</v>
      </c>
    </row>
    <row r="17" spans="1:22" s="171" customFormat="1">
      <c r="A17" s="172">
        <v>11</v>
      </c>
      <c r="B17" s="170" t="s">
        <v>71</v>
      </c>
      <c r="C17" s="326"/>
      <c r="D17" s="324"/>
      <c r="E17" s="324"/>
      <c r="F17" s="324"/>
      <c r="G17" s="324"/>
      <c r="H17" s="324"/>
      <c r="I17" s="324"/>
      <c r="J17" s="324"/>
      <c r="K17" s="324"/>
      <c r="L17" s="327"/>
      <c r="M17" s="326"/>
      <c r="N17" s="324"/>
      <c r="O17" s="324"/>
      <c r="P17" s="324"/>
      <c r="Q17" s="324"/>
      <c r="R17" s="324"/>
      <c r="S17" s="327"/>
      <c r="T17" s="346"/>
      <c r="U17" s="346"/>
      <c r="V17" s="328">
        <f t="shared" si="0"/>
        <v>0</v>
      </c>
    </row>
    <row r="18" spans="1:22" s="171" customFormat="1">
      <c r="A18" s="172">
        <v>12</v>
      </c>
      <c r="B18" s="170" t="s">
        <v>72</v>
      </c>
      <c r="C18" s="326"/>
      <c r="D18" s="324"/>
      <c r="E18" s="324"/>
      <c r="F18" s="324"/>
      <c r="G18" s="324"/>
      <c r="H18" s="324"/>
      <c r="I18" s="324"/>
      <c r="J18" s="324"/>
      <c r="K18" s="324"/>
      <c r="L18" s="327"/>
      <c r="M18" s="326"/>
      <c r="N18" s="324"/>
      <c r="O18" s="324"/>
      <c r="P18" s="324"/>
      <c r="Q18" s="324"/>
      <c r="R18" s="324"/>
      <c r="S18" s="327"/>
      <c r="T18" s="346"/>
      <c r="U18" s="346"/>
      <c r="V18" s="328">
        <f t="shared" si="0"/>
        <v>0</v>
      </c>
    </row>
    <row r="19" spans="1:22" s="171" customFormat="1">
      <c r="A19" s="172">
        <v>13</v>
      </c>
      <c r="B19" s="170" t="s">
        <v>73</v>
      </c>
      <c r="C19" s="326"/>
      <c r="D19" s="324"/>
      <c r="E19" s="324"/>
      <c r="F19" s="324"/>
      <c r="G19" s="324"/>
      <c r="H19" s="324"/>
      <c r="I19" s="324"/>
      <c r="J19" s="324"/>
      <c r="K19" s="324"/>
      <c r="L19" s="327"/>
      <c r="M19" s="326"/>
      <c r="N19" s="324"/>
      <c r="O19" s="324"/>
      <c r="P19" s="324"/>
      <c r="Q19" s="324"/>
      <c r="R19" s="324"/>
      <c r="S19" s="327"/>
      <c r="T19" s="346"/>
      <c r="U19" s="346"/>
      <c r="V19" s="328">
        <f t="shared" si="0"/>
        <v>0</v>
      </c>
    </row>
    <row r="20" spans="1:22" s="171" customFormat="1">
      <c r="A20" s="172">
        <v>14</v>
      </c>
      <c r="B20" s="170" t="s">
        <v>287</v>
      </c>
      <c r="C20" s="326"/>
      <c r="D20" s="324"/>
      <c r="E20" s="324"/>
      <c r="F20" s="324"/>
      <c r="G20" s="324"/>
      <c r="H20" s="324"/>
      <c r="I20" s="324"/>
      <c r="J20" s="324"/>
      <c r="K20" s="324"/>
      <c r="L20" s="327"/>
      <c r="M20" s="326"/>
      <c r="N20" s="324"/>
      <c r="O20" s="324"/>
      <c r="P20" s="324"/>
      <c r="Q20" s="324"/>
      <c r="R20" s="324"/>
      <c r="S20" s="327"/>
      <c r="T20" s="346"/>
      <c r="U20" s="346"/>
      <c r="V20" s="328">
        <f t="shared" si="0"/>
        <v>0</v>
      </c>
    </row>
    <row r="21" spans="1:22" ht="13.5" thickBot="1">
      <c r="A21" s="110"/>
      <c r="B21" s="111" t="s">
        <v>69</v>
      </c>
      <c r="C21" s="329">
        <f>SUM(C7:C20)</f>
        <v>0</v>
      </c>
      <c r="D21" s="325">
        <f t="shared" ref="D21:V21" si="1">SUM(D7:D20)</f>
        <v>0</v>
      </c>
      <c r="E21" s="325">
        <f t="shared" si="1"/>
        <v>0</v>
      </c>
      <c r="F21" s="325">
        <f t="shared" si="1"/>
        <v>0</v>
      </c>
      <c r="G21" s="325">
        <f t="shared" si="1"/>
        <v>0</v>
      </c>
      <c r="H21" s="325">
        <f t="shared" si="1"/>
        <v>0</v>
      </c>
      <c r="I21" s="325">
        <f t="shared" si="1"/>
        <v>0</v>
      </c>
      <c r="J21" s="325">
        <f t="shared" si="1"/>
        <v>0</v>
      </c>
      <c r="K21" s="325">
        <f t="shared" si="1"/>
        <v>0</v>
      </c>
      <c r="L21" s="330">
        <f t="shared" si="1"/>
        <v>0</v>
      </c>
      <c r="M21" s="329">
        <f t="shared" si="1"/>
        <v>0</v>
      </c>
      <c r="N21" s="325">
        <f t="shared" si="1"/>
        <v>0</v>
      </c>
      <c r="O21" s="325">
        <f t="shared" si="1"/>
        <v>0</v>
      </c>
      <c r="P21" s="325">
        <f t="shared" si="1"/>
        <v>0</v>
      </c>
      <c r="Q21" s="325">
        <f t="shared" si="1"/>
        <v>0</v>
      </c>
      <c r="R21" s="325">
        <f t="shared" si="1"/>
        <v>0</v>
      </c>
      <c r="S21" s="330">
        <f t="shared" si="1"/>
        <v>0</v>
      </c>
      <c r="T21" s="330">
        <f>SUM(T7:T20)</f>
        <v>0</v>
      </c>
      <c r="U21" s="330">
        <f t="shared" si="1"/>
        <v>0</v>
      </c>
      <c r="V21" s="331">
        <f t="shared" si="1"/>
        <v>0</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0" zoomScaleNormal="80" workbookViewId="0">
      <pane xSplit="1" ySplit="7" topLeftCell="B8" activePane="bottomRight" state="frozen"/>
      <selection activeCell="K21" sqref="K21"/>
      <selection pane="topRight" activeCell="K21" sqref="K21"/>
      <selection pane="bottomLeft" activeCell="K21" sqref="K21"/>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454" customWidth="1"/>
    <col min="9" max="16384" width="9.140625" style="13"/>
  </cols>
  <sheetData>
    <row r="1" spans="1:9">
      <c r="A1" s="2" t="s">
        <v>226</v>
      </c>
      <c r="B1" s="494" t="str">
        <f>'1. key ratios'!B1</f>
        <v>ფინკა ბანკი საქართველო</v>
      </c>
    </row>
    <row r="2" spans="1:9">
      <c r="A2" s="2" t="s">
        <v>227</v>
      </c>
      <c r="B2" s="495">
        <f>'1. key ratios'!B2</f>
        <v>43281</v>
      </c>
    </row>
    <row r="4" spans="1:9" ht="13.5" thickBot="1">
      <c r="A4" s="2" t="s">
        <v>660</v>
      </c>
      <c r="B4" s="349" t="s">
        <v>766</v>
      </c>
    </row>
    <row r="5" spans="1:9">
      <c r="A5" s="108"/>
      <c r="B5" s="168"/>
      <c r="C5" s="174" t="s">
        <v>0</v>
      </c>
      <c r="D5" s="174" t="s">
        <v>1</v>
      </c>
      <c r="E5" s="174" t="s">
        <v>2</v>
      </c>
      <c r="F5" s="174" t="s">
        <v>3</v>
      </c>
      <c r="G5" s="344" t="s">
        <v>4</v>
      </c>
      <c r="H5" s="455" t="s">
        <v>5</v>
      </c>
      <c r="I5" s="25"/>
    </row>
    <row r="6" spans="1:9" ht="15" customHeight="1">
      <c r="A6" s="167"/>
      <c r="B6" s="23"/>
      <c r="C6" s="535" t="s">
        <v>758</v>
      </c>
      <c r="D6" s="539" t="s">
        <v>779</v>
      </c>
      <c r="E6" s="540"/>
      <c r="F6" s="535" t="s">
        <v>785</v>
      </c>
      <c r="G6" s="535" t="s">
        <v>786</v>
      </c>
      <c r="H6" s="537" t="s">
        <v>760</v>
      </c>
      <c r="I6" s="25"/>
    </row>
    <row r="7" spans="1:9" ht="76.5">
      <c r="A7" s="167"/>
      <c r="B7" s="23"/>
      <c r="C7" s="536"/>
      <c r="D7" s="348" t="s">
        <v>761</v>
      </c>
      <c r="E7" s="348" t="s">
        <v>759</v>
      </c>
      <c r="F7" s="536"/>
      <c r="G7" s="536"/>
      <c r="H7" s="538"/>
      <c r="I7" s="25"/>
    </row>
    <row r="8" spans="1:9">
      <c r="A8" s="99">
        <v>1</v>
      </c>
      <c r="B8" s="81" t="s">
        <v>254</v>
      </c>
      <c r="C8" s="332">
        <v>41620757.020000003</v>
      </c>
      <c r="D8" s="333">
        <v>0</v>
      </c>
      <c r="E8" s="332">
        <v>0</v>
      </c>
      <c r="F8" s="332">
        <v>15148560.742160002</v>
      </c>
      <c r="G8" s="345">
        <v>15148560.742160002</v>
      </c>
      <c r="H8" s="456">
        <v>0.36396648756005739</v>
      </c>
    </row>
    <row r="9" spans="1:9" ht="15" customHeight="1">
      <c r="A9" s="99">
        <v>2</v>
      </c>
      <c r="B9" s="81" t="s">
        <v>255</v>
      </c>
      <c r="C9" s="332">
        <v>0</v>
      </c>
      <c r="D9" s="333">
        <v>0</v>
      </c>
      <c r="E9" s="332">
        <v>0</v>
      </c>
      <c r="F9" s="332">
        <v>0</v>
      </c>
      <c r="G9" s="345">
        <v>0</v>
      </c>
      <c r="H9" s="456">
        <v>0</v>
      </c>
    </row>
    <row r="10" spans="1:9">
      <c r="A10" s="99">
        <v>3</v>
      </c>
      <c r="B10" s="81" t="s">
        <v>256</v>
      </c>
      <c r="C10" s="332">
        <v>0</v>
      </c>
      <c r="D10" s="333">
        <v>0</v>
      </c>
      <c r="E10" s="332">
        <v>0</v>
      </c>
      <c r="F10" s="332">
        <v>0</v>
      </c>
      <c r="G10" s="345">
        <v>0</v>
      </c>
      <c r="H10" s="456">
        <v>0</v>
      </c>
    </row>
    <row r="11" spans="1:9">
      <c r="A11" s="99">
        <v>4</v>
      </c>
      <c r="B11" s="81" t="s">
        <v>257</v>
      </c>
      <c r="C11" s="332">
        <v>0</v>
      </c>
      <c r="D11" s="333">
        <v>0</v>
      </c>
      <c r="E11" s="332">
        <v>0</v>
      </c>
      <c r="F11" s="332">
        <v>0</v>
      </c>
      <c r="G11" s="345">
        <v>0</v>
      </c>
      <c r="H11" s="456">
        <v>0</v>
      </c>
    </row>
    <row r="12" spans="1:9">
      <c r="A12" s="99">
        <v>5</v>
      </c>
      <c r="B12" s="81" t="s">
        <v>258</v>
      </c>
      <c r="C12" s="332">
        <v>0</v>
      </c>
      <c r="D12" s="333">
        <v>0</v>
      </c>
      <c r="E12" s="332">
        <v>0</v>
      </c>
      <c r="F12" s="332">
        <v>0</v>
      </c>
      <c r="G12" s="345">
        <v>0</v>
      </c>
      <c r="H12" s="456">
        <v>0</v>
      </c>
    </row>
    <row r="13" spans="1:9">
      <c r="A13" s="99">
        <v>6</v>
      </c>
      <c r="B13" s="81" t="s">
        <v>259</v>
      </c>
      <c r="C13" s="332">
        <v>10587083.99</v>
      </c>
      <c r="D13" s="333">
        <v>0</v>
      </c>
      <c r="E13" s="332">
        <v>0</v>
      </c>
      <c r="F13" s="332">
        <v>5293541.9950000001</v>
      </c>
      <c r="G13" s="345">
        <v>5293541.9950000001</v>
      </c>
      <c r="H13" s="456">
        <v>0.5</v>
      </c>
    </row>
    <row r="14" spans="1:9">
      <c r="A14" s="99">
        <v>7</v>
      </c>
      <c r="B14" s="81" t="s">
        <v>74</v>
      </c>
      <c r="C14" s="332">
        <v>0</v>
      </c>
      <c r="D14" s="333">
        <v>0</v>
      </c>
      <c r="E14" s="332">
        <v>0</v>
      </c>
      <c r="F14" s="333">
        <v>0</v>
      </c>
      <c r="G14" s="400">
        <v>0</v>
      </c>
      <c r="H14" s="456">
        <v>0</v>
      </c>
    </row>
    <row r="15" spans="1:9">
      <c r="A15" s="99">
        <v>8</v>
      </c>
      <c r="B15" s="81" t="s">
        <v>75</v>
      </c>
      <c r="C15" s="332">
        <v>238586274.98089814</v>
      </c>
      <c r="D15" s="333">
        <v>648710.71799999999</v>
      </c>
      <c r="E15" s="332">
        <v>321492.04200000002</v>
      </c>
      <c r="F15" s="333">
        <v>181087386.6226736</v>
      </c>
      <c r="G15" s="400">
        <v>181087386.6226736</v>
      </c>
      <c r="H15" s="456">
        <v>0.75798032386832059</v>
      </c>
    </row>
    <row r="16" spans="1:9">
      <c r="A16" s="99">
        <v>9</v>
      </c>
      <c r="B16" s="81" t="s">
        <v>76</v>
      </c>
      <c r="C16" s="332">
        <v>0</v>
      </c>
      <c r="D16" s="333">
        <v>0</v>
      </c>
      <c r="E16" s="332">
        <v>0</v>
      </c>
      <c r="F16" s="333">
        <v>0</v>
      </c>
      <c r="G16" s="400">
        <v>0</v>
      </c>
      <c r="H16" s="456">
        <v>0</v>
      </c>
    </row>
    <row r="17" spans="1:8">
      <c r="A17" s="99">
        <v>10</v>
      </c>
      <c r="B17" s="81" t="s">
        <v>70</v>
      </c>
      <c r="C17" s="332">
        <v>1300476.649999999</v>
      </c>
      <c r="D17" s="333">
        <v>0</v>
      </c>
      <c r="E17" s="332">
        <v>0</v>
      </c>
      <c r="F17" s="333">
        <v>1319631.764999999</v>
      </c>
      <c r="G17" s="400">
        <v>1319631.764999999</v>
      </c>
      <c r="H17" s="456">
        <v>1.0147293032904512</v>
      </c>
    </row>
    <row r="18" spans="1:8">
      <c r="A18" s="99">
        <v>11</v>
      </c>
      <c r="B18" s="81" t="s">
        <v>71</v>
      </c>
      <c r="C18" s="332">
        <v>0</v>
      </c>
      <c r="D18" s="333">
        <v>0</v>
      </c>
      <c r="E18" s="332">
        <v>0</v>
      </c>
      <c r="F18" s="333">
        <v>0</v>
      </c>
      <c r="G18" s="400">
        <v>0</v>
      </c>
      <c r="H18" s="456">
        <v>0</v>
      </c>
    </row>
    <row r="19" spans="1:8">
      <c r="A19" s="99">
        <v>12</v>
      </c>
      <c r="B19" s="81" t="s">
        <v>72</v>
      </c>
      <c r="C19" s="332">
        <v>0</v>
      </c>
      <c r="D19" s="333">
        <v>0</v>
      </c>
      <c r="E19" s="332">
        <v>0</v>
      </c>
      <c r="F19" s="333">
        <v>0</v>
      </c>
      <c r="G19" s="400">
        <v>0</v>
      </c>
      <c r="H19" s="456">
        <v>0</v>
      </c>
    </row>
    <row r="20" spans="1:8">
      <c r="A20" s="99">
        <v>13</v>
      </c>
      <c r="B20" s="81" t="s">
        <v>73</v>
      </c>
      <c r="C20" s="332">
        <v>0</v>
      </c>
      <c r="D20" s="333">
        <v>0</v>
      </c>
      <c r="E20" s="332">
        <v>0</v>
      </c>
      <c r="F20" s="333">
        <v>0</v>
      </c>
      <c r="G20" s="400">
        <v>0</v>
      </c>
      <c r="H20" s="456">
        <v>0</v>
      </c>
    </row>
    <row r="21" spans="1:8">
      <c r="A21" s="99">
        <v>14</v>
      </c>
      <c r="B21" s="81" t="s">
        <v>287</v>
      </c>
      <c r="C21" s="332">
        <v>19980303.939999998</v>
      </c>
      <c r="D21" s="333">
        <v>0</v>
      </c>
      <c r="E21" s="332">
        <v>0</v>
      </c>
      <c r="F21" s="333">
        <v>8383353.0800000019</v>
      </c>
      <c r="G21" s="400">
        <v>8383353.0800000019</v>
      </c>
      <c r="H21" s="456">
        <v>0.41958085848818188</v>
      </c>
    </row>
    <row r="22" spans="1:8" ht="13.5" thickBot="1">
      <c r="A22" s="169"/>
      <c r="B22" s="175" t="s">
        <v>69</v>
      </c>
      <c r="C22" s="325">
        <v>312074896.58089811</v>
      </c>
      <c r="D22" s="325">
        <v>648710.71799999999</v>
      </c>
      <c r="E22" s="325">
        <v>321492.04200000002</v>
      </c>
      <c r="F22" s="325">
        <v>211232474.2048336</v>
      </c>
      <c r="G22" s="325">
        <v>211232474.2048336</v>
      </c>
      <c r="H22" s="457">
        <v>0.67616810532281113</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80" zoomScaleNormal="80" workbookViewId="0">
      <pane xSplit="2" ySplit="6" topLeftCell="C7" activePane="bottomRight" state="frozen"/>
      <selection activeCell="K21" sqref="K21"/>
      <selection pane="topRight" activeCell="K21" sqref="K21"/>
      <selection pane="bottomLeft" activeCell="K21" sqref="K21"/>
      <selection pane="bottomRight" activeCell="F23" sqref="F23:K25"/>
    </sheetView>
  </sheetViews>
  <sheetFormatPr defaultColWidth="9.140625" defaultRowHeight="12.75"/>
  <cols>
    <col min="1" max="1" width="10.5703125" style="384" bestFit="1" customWidth="1"/>
    <col min="2" max="2" width="104.140625" style="384" customWidth="1"/>
    <col min="3" max="11" width="12.7109375" style="384" customWidth="1"/>
    <col min="12" max="16384" width="9.140625" style="384"/>
  </cols>
  <sheetData>
    <row r="1" spans="1:11">
      <c r="A1" s="384" t="s">
        <v>226</v>
      </c>
      <c r="B1" s="494" t="str">
        <f>'1. key ratios'!B1</f>
        <v>ფინკა ბანკი საქართველო</v>
      </c>
    </row>
    <row r="2" spans="1:11">
      <c r="A2" s="384" t="s">
        <v>227</v>
      </c>
      <c r="B2" s="495">
        <f>'1. key ratios'!B2</f>
        <v>43281</v>
      </c>
      <c r="C2" s="385"/>
      <c r="D2" s="385"/>
    </row>
    <row r="3" spans="1:11">
      <c r="B3" s="385"/>
      <c r="C3" s="385"/>
      <c r="D3" s="385"/>
    </row>
    <row r="4" spans="1:11" ht="13.5" thickBot="1">
      <c r="A4" s="384" t="s">
        <v>828</v>
      </c>
      <c r="B4" s="349" t="s">
        <v>827</v>
      </c>
      <c r="C4" s="385"/>
      <c r="D4" s="385"/>
    </row>
    <row r="5" spans="1:11" ht="30" customHeight="1">
      <c r="A5" s="544"/>
      <c r="B5" s="545"/>
      <c r="C5" s="542" t="s">
        <v>841</v>
      </c>
      <c r="D5" s="542"/>
      <c r="E5" s="542"/>
      <c r="F5" s="542" t="s">
        <v>842</v>
      </c>
      <c r="G5" s="542"/>
      <c r="H5" s="542"/>
      <c r="I5" s="542" t="s">
        <v>843</v>
      </c>
      <c r="J5" s="542"/>
      <c r="K5" s="543"/>
    </row>
    <row r="6" spans="1:11">
      <c r="A6" s="382"/>
      <c r="B6" s="383"/>
      <c r="C6" s="386" t="s">
        <v>874</v>
      </c>
      <c r="D6" s="386" t="s">
        <v>875</v>
      </c>
      <c r="E6" s="386" t="s">
        <v>876</v>
      </c>
      <c r="F6" s="386" t="s">
        <v>874</v>
      </c>
      <c r="G6" s="386" t="s">
        <v>875</v>
      </c>
      <c r="H6" s="386" t="s">
        <v>876</v>
      </c>
      <c r="I6" s="386" t="s">
        <v>874</v>
      </c>
      <c r="J6" s="386" t="s">
        <v>875</v>
      </c>
      <c r="K6" s="391" t="s">
        <v>876</v>
      </c>
    </row>
    <row r="7" spans="1:11">
      <c r="A7" s="392" t="s">
        <v>798</v>
      </c>
      <c r="B7" s="381"/>
      <c r="C7" s="381"/>
      <c r="D7" s="381"/>
      <c r="E7" s="381"/>
      <c r="F7" s="381"/>
      <c r="G7" s="381"/>
      <c r="H7" s="381"/>
      <c r="I7" s="381"/>
      <c r="J7" s="381"/>
      <c r="K7" s="393"/>
    </row>
    <row r="8" spans="1:11">
      <c r="A8" s="380">
        <v>1</v>
      </c>
      <c r="B8" s="364" t="s">
        <v>798</v>
      </c>
      <c r="C8" s="361"/>
      <c r="D8" s="361"/>
      <c r="E8" s="361"/>
      <c r="F8" s="437">
        <v>22315582.563333336</v>
      </c>
      <c r="G8" s="365">
        <v>24455834.401691671</v>
      </c>
      <c r="H8" s="365">
        <v>46771416.965025008</v>
      </c>
      <c r="I8" s="438">
        <v>21950648.023333337</v>
      </c>
      <c r="J8" s="438">
        <v>21609217.090299997</v>
      </c>
      <c r="K8" s="439">
        <v>43559865.113633335</v>
      </c>
    </row>
    <row r="9" spans="1:11">
      <c r="A9" s="392" t="s">
        <v>799</v>
      </c>
      <c r="B9" s="381"/>
      <c r="C9" s="381"/>
      <c r="D9" s="381"/>
      <c r="E9" s="381"/>
      <c r="F9" s="381"/>
      <c r="G9" s="381"/>
      <c r="H9" s="381"/>
      <c r="I9" s="440"/>
      <c r="J9" s="440"/>
      <c r="K9" s="441"/>
    </row>
    <row r="10" spans="1:11">
      <c r="A10" s="394">
        <v>2</v>
      </c>
      <c r="B10" s="366" t="s">
        <v>800</v>
      </c>
      <c r="C10" s="442">
        <v>27189257.939999998</v>
      </c>
      <c r="D10" s="442">
        <v>36250734.707833335</v>
      </c>
      <c r="E10" s="442">
        <v>63439992.64783334</v>
      </c>
      <c r="F10" s="442">
        <v>3094353.489033334</v>
      </c>
      <c r="G10" s="442">
        <v>4350370.1956428336</v>
      </c>
      <c r="H10" s="442">
        <v>7444723.6846761666</v>
      </c>
      <c r="I10" s="443">
        <v>590989.43966666667</v>
      </c>
      <c r="J10" s="443">
        <v>1142022.8376000002</v>
      </c>
      <c r="K10" s="444">
        <v>1733012.277266667</v>
      </c>
    </row>
    <row r="11" spans="1:11">
      <c r="A11" s="394">
        <v>3</v>
      </c>
      <c r="B11" s="366" t="s">
        <v>801</v>
      </c>
      <c r="C11" s="442">
        <v>131124710.80949999</v>
      </c>
      <c r="D11" s="442">
        <v>44789763.955666661</v>
      </c>
      <c r="E11" s="442">
        <v>175914474.76516664</v>
      </c>
      <c r="F11" s="442">
        <v>17823277.076083332</v>
      </c>
      <c r="G11" s="442">
        <v>5831255.6909158342</v>
      </c>
      <c r="H11" s="442">
        <v>23654532.766999166</v>
      </c>
      <c r="I11" s="443">
        <v>18641632.175500002</v>
      </c>
      <c r="J11" s="443">
        <v>5903351.406988333</v>
      </c>
      <c r="K11" s="444">
        <v>24544983.582488332</v>
      </c>
    </row>
    <row r="12" spans="1:11">
      <c r="A12" s="394">
        <v>4</v>
      </c>
      <c r="B12" s="366" t="s">
        <v>802</v>
      </c>
      <c r="C12" s="442">
        <v>13090000</v>
      </c>
      <c r="D12" s="442">
        <v>0</v>
      </c>
      <c r="E12" s="442">
        <v>13090000</v>
      </c>
      <c r="F12" s="442">
        <v>0</v>
      </c>
      <c r="G12" s="442">
        <v>0</v>
      </c>
      <c r="H12" s="442">
        <v>0</v>
      </c>
      <c r="I12" s="443">
        <v>0</v>
      </c>
      <c r="J12" s="443">
        <v>0</v>
      </c>
      <c r="K12" s="444">
        <v>0</v>
      </c>
    </row>
    <row r="13" spans="1:11">
      <c r="A13" s="394">
        <v>5</v>
      </c>
      <c r="B13" s="366" t="s">
        <v>803</v>
      </c>
      <c r="C13" s="442">
        <v>-7670481.8066666657</v>
      </c>
      <c r="D13" s="442">
        <v>24972.077233333333</v>
      </c>
      <c r="E13" s="442">
        <v>-7645509.7294333326</v>
      </c>
      <c r="F13" s="442">
        <v>29842.69633333333</v>
      </c>
      <c r="G13" s="442">
        <v>6025.9744900000005</v>
      </c>
      <c r="H13" s="442">
        <v>35868.670823333334</v>
      </c>
      <c r="I13" s="443">
        <v>7682.467333333334</v>
      </c>
      <c r="J13" s="443">
        <v>2280.1629050000001</v>
      </c>
      <c r="K13" s="444">
        <v>9962.630238333335</v>
      </c>
    </row>
    <row r="14" spans="1:11">
      <c r="A14" s="394">
        <v>6</v>
      </c>
      <c r="B14" s="366" t="s">
        <v>818</v>
      </c>
      <c r="C14" s="442">
        <v>0</v>
      </c>
      <c r="D14" s="442">
        <v>0</v>
      </c>
      <c r="E14" s="442">
        <v>0</v>
      </c>
      <c r="F14" s="442">
        <v>0</v>
      </c>
      <c r="G14" s="442">
        <v>0</v>
      </c>
      <c r="H14" s="442">
        <v>0</v>
      </c>
      <c r="I14" s="443">
        <v>0</v>
      </c>
      <c r="J14" s="443">
        <v>0</v>
      </c>
      <c r="K14" s="444">
        <v>0</v>
      </c>
    </row>
    <row r="15" spans="1:11">
      <c r="A15" s="394">
        <v>7</v>
      </c>
      <c r="B15" s="366" t="s">
        <v>805</v>
      </c>
      <c r="C15" s="442">
        <v>8721141.75</v>
      </c>
      <c r="D15" s="442">
        <v>1738505.2058999937</v>
      </c>
      <c r="E15" s="442">
        <v>10459646.955900034</v>
      </c>
      <c r="F15" s="442">
        <v>2960033.600000001</v>
      </c>
      <c r="G15" s="442">
        <v>470266.68476666603</v>
      </c>
      <c r="H15" s="442">
        <v>3430300.2847666629</v>
      </c>
      <c r="I15" s="443">
        <v>2960033.5999999992</v>
      </c>
      <c r="J15" s="443">
        <v>470266.68476666621</v>
      </c>
      <c r="K15" s="444">
        <v>3430300.2847666643</v>
      </c>
    </row>
    <row r="16" spans="1:11">
      <c r="A16" s="394">
        <v>8</v>
      </c>
      <c r="B16" s="367" t="s">
        <v>806</v>
      </c>
      <c r="C16" s="442">
        <v>172454628.69283333</v>
      </c>
      <c r="D16" s="442">
        <v>82803975.946633339</v>
      </c>
      <c r="E16" s="442">
        <v>255258604.63946667</v>
      </c>
      <c r="F16" s="442">
        <v>23907506.861450002</v>
      </c>
      <c r="G16" s="442">
        <v>10657918.545815334</v>
      </c>
      <c r="H16" s="442">
        <v>34565425.407265328</v>
      </c>
      <c r="I16" s="443">
        <v>22200337.682500001</v>
      </c>
      <c r="J16" s="443">
        <v>7517921.0922599994</v>
      </c>
      <c r="K16" s="444">
        <v>29718258.774759997</v>
      </c>
    </row>
    <row r="17" spans="1:11">
      <c r="A17" s="392" t="s">
        <v>807</v>
      </c>
      <c r="B17" s="381"/>
      <c r="C17" s="381"/>
      <c r="D17" s="381"/>
      <c r="E17" s="381"/>
      <c r="F17" s="381"/>
      <c r="G17" s="381"/>
      <c r="H17" s="381"/>
      <c r="I17" s="440"/>
      <c r="J17" s="440"/>
      <c r="K17" s="441"/>
    </row>
    <row r="18" spans="1:11">
      <c r="A18" s="394">
        <v>9</v>
      </c>
      <c r="B18" s="366" t="s">
        <v>808</v>
      </c>
      <c r="C18" s="442">
        <v>0</v>
      </c>
      <c r="D18" s="442">
        <v>0</v>
      </c>
      <c r="E18" s="442">
        <v>0</v>
      </c>
      <c r="F18" s="442">
        <v>0</v>
      </c>
      <c r="G18" s="442">
        <v>0</v>
      </c>
      <c r="H18" s="442">
        <v>0</v>
      </c>
      <c r="I18" s="443">
        <v>0</v>
      </c>
      <c r="J18" s="443">
        <v>0</v>
      </c>
      <c r="K18" s="444">
        <v>0</v>
      </c>
    </row>
    <row r="19" spans="1:11">
      <c r="A19" s="394">
        <v>10</v>
      </c>
      <c r="B19" s="366" t="s">
        <v>809</v>
      </c>
      <c r="C19" s="442">
        <v>194290650.7886667</v>
      </c>
      <c r="D19" s="442">
        <v>33247306.898133334</v>
      </c>
      <c r="E19" s="442">
        <v>227537957.6868</v>
      </c>
      <c r="F19" s="442">
        <v>5214666.502733334</v>
      </c>
      <c r="G19" s="442">
        <v>537952.69041666668</v>
      </c>
      <c r="H19" s="442">
        <v>5752619.1931499997</v>
      </c>
      <c r="I19" s="443">
        <v>5579601.042733334</v>
      </c>
      <c r="J19" s="443">
        <v>7348989.1943500005</v>
      </c>
      <c r="K19" s="444">
        <v>12928590.237083333</v>
      </c>
    </row>
    <row r="20" spans="1:11">
      <c r="A20" s="394">
        <v>11</v>
      </c>
      <c r="B20" s="366" t="s">
        <v>810</v>
      </c>
      <c r="C20" s="442">
        <v>692605.83333333337</v>
      </c>
      <c r="D20" s="442">
        <v>7530983.5821000002</v>
      </c>
      <c r="E20" s="442">
        <v>8223589.4154333333</v>
      </c>
      <c r="F20" s="442">
        <v>0</v>
      </c>
      <c r="G20" s="442">
        <v>0</v>
      </c>
      <c r="H20" s="442">
        <v>0</v>
      </c>
      <c r="I20" s="443">
        <v>0</v>
      </c>
      <c r="J20" s="443">
        <v>0</v>
      </c>
      <c r="K20" s="444">
        <v>0</v>
      </c>
    </row>
    <row r="21" spans="1:11" ht="13.5" thickBot="1">
      <c r="A21" s="233">
        <v>12</v>
      </c>
      <c r="B21" s="395" t="s">
        <v>811</v>
      </c>
      <c r="C21" s="445">
        <v>194983256.62199998</v>
      </c>
      <c r="D21" s="445">
        <v>40778290.480233334</v>
      </c>
      <c r="E21" s="445">
        <v>235761547.10223332</v>
      </c>
      <c r="F21" s="442">
        <v>5214666.502733334</v>
      </c>
      <c r="G21" s="442">
        <v>537952.69041666668</v>
      </c>
      <c r="H21" s="442">
        <v>5752619.1931499997</v>
      </c>
      <c r="I21" s="446">
        <v>5579601.042733334</v>
      </c>
      <c r="J21" s="446">
        <v>7348989.1943500005</v>
      </c>
      <c r="K21" s="447">
        <v>12928590.237083333</v>
      </c>
    </row>
    <row r="22" spans="1:11" ht="38.25" customHeight="1" thickBot="1">
      <c r="A22" s="378"/>
      <c r="B22" s="379"/>
      <c r="C22" s="379"/>
      <c r="D22" s="379"/>
      <c r="E22" s="379"/>
      <c r="F22" s="541" t="s">
        <v>812</v>
      </c>
      <c r="G22" s="542"/>
      <c r="H22" s="542"/>
      <c r="I22" s="541" t="s">
        <v>813</v>
      </c>
      <c r="J22" s="542"/>
      <c r="K22" s="543"/>
    </row>
    <row r="23" spans="1:11">
      <c r="A23" s="371">
        <v>13</v>
      </c>
      <c r="B23" s="368" t="s">
        <v>798</v>
      </c>
      <c r="C23" s="377"/>
      <c r="D23" s="377"/>
      <c r="E23" s="377"/>
      <c r="F23" s="448">
        <v>22315582.563333336</v>
      </c>
      <c r="G23" s="448">
        <v>24455834.401691671</v>
      </c>
      <c r="H23" s="448">
        <v>46771416.965025008</v>
      </c>
      <c r="I23" s="448">
        <v>21950648.023333337</v>
      </c>
      <c r="J23" s="448">
        <v>21609217.090299997</v>
      </c>
      <c r="K23" s="449">
        <v>43559865.113633335</v>
      </c>
    </row>
    <row r="24" spans="1:11" ht="13.5" thickBot="1">
      <c r="A24" s="372">
        <v>14</v>
      </c>
      <c r="B24" s="369" t="s">
        <v>814</v>
      </c>
      <c r="C24" s="396"/>
      <c r="D24" s="375"/>
      <c r="E24" s="376"/>
      <c r="F24" s="450">
        <v>18692840.358716667</v>
      </c>
      <c r="G24" s="450">
        <v>10119965.855398666</v>
      </c>
      <c r="H24" s="450">
        <v>28812806.214115329</v>
      </c>
      <c r="I24" s="450">
        <v>16620736.639766667</v>
      </c>
      <c r="J24" s="450">
        <v>1879480.2730649998</v>
      </c>
      <c r="K24" s="451">
        <v>16789668.537676662</v>
      </c>
    </row>
    <row r="25" spans="1:11" ht="13.5" thickBot="1">
      <c r="A25" s="373">
        <v>15</v>
      </c>
      <c r="B25" s="370" t="s">
        <v>815</v>
      </c>
      <c r="C25" s="374"/>
      <c r="D25" s="374"/>
      <c r="E25" s="374"/>
      <c r="F25" s="452">
        <v>1.1938037310058847</v>
      </c>
      <c r="G25" s="452">
        <v>2.4165925805614545</v>
      </c>
      <c r="H25" s="452">
        <v>1.6232857229335682</v>
      </c>
      <c r="I25" s="452">
        <v>1.320678409091349</v>
      </c>
      <c r="J25" s="452">
        <v>11.497442883537339</v>
      </c>
      <c r="K25" s="453">
        <v>2.5944446143104805</v>
      </c>
    </row>
    <row r="28" spans="1:11" ht="38.25">
      <c r="B28" s="24" t="s">
        <v>840</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0" zoomScaleNormal="80" workbookViewId="0">
      <pane xSplit="1" ySplit="5" topLeftCell="C6" activePane="bottomRight" state="frozen"/>
      <selection activeCell="C13" sqref="C13"/>
      <selection pane="topRight" activeCell="C13" sqref="C13"/>
      <selection pane="bottomLeft" activeCell="C13" sqref="C13"/>
      <selection pane="bottomRight" activeCell="C7" sqref="C7:N21"/>
    </sheetView>
  </sheetViews>
  <sheetFormatPr defaultColWidth="9.140625" defaultRowHeight="15"/>
  <cols>
    <col min="1" max="1" width="10.5703125" style="76" bestFit="1" customWidth="1"/>
    <col min="2" max="2" width="95" style="76" customWidth="1"/>
    <col min="3" max="3" width="14.285156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c r="A1" s="5" t="s">
        <v>226</v>
      </c>
      <c r="B1" s="494" t="str">
        <f>'1. key ratios'!B1</f>
        <v>ფინკა ბანკი საქართველო</v>
      </c>
    </row>
    <row r="2" spans="1:14" ht="14.25" customHeight="1">
      <c r="A2" s="76" t="s">
        <v>227</v>
      </c>
      <c r="B2" s="495">
        <f>'1. key ratios'!B2</f>
        <v>43281</v>
      </c>
    </row>
    <row r="3" spans="1:14" ht="14.25" customHeight="1"/>
    <row r="4" spans="1:14" ht="15.75" thickBot="1">
      <c r="A4" s="2" t="s">
        <v>661</v>
      </c>
      <c r="B4" s="101" t="s">
        <v>78</v>
      </c>
    </row>
    <row r="5" spans="1:14" s="26" customFormat="1" ht="12.75">
      <c r="A5" s="184"/>
      <c r="B5" s="185"/>
      <c r="C5" s="186" t="s">
        <v>0</v>
      </c>
      <c r="D5" s="186" t="s">
        <v>1</v>
      </c>
      <c r="E5" s="186" t="s">
        <v>2</v>
      </c>
      <c r="F5" s="186" t="s">
        <v>3</v>
      </c>
      <c r="G5" s="186" t="s">
        <v>4</v>
      </c>
      <c r="H5" s="186" t="s">
        <v>5</v>
      </c>
      <c r="I5" s="186" t="s">
        <v>276</v>
      </c>
      <c r="J5" s="186" t="s">
        <v>277</v>
      </c>
      <c r="K5" s="186" t="s">
        <v>278</v>
      </c>
      <c r="L5" s="186" t="s">
        <v>279</v>
      </c>
      <c r="M5" s="186" t="s">
        <v>280</v>
      </c>
      <c r="N5" s="187" t="s">
        <v>281</v>
      </c>
    </row>
    <row r="6" spans="1:14" ht="45">
      <c r="A6" s="176"/>
      <c r="B6" s="113"/>
      <c r="C6" s="114" t="s">
        <v>88</v>
      </c>
      <c r="D6" s="115" t="s">
        <v>77</v>
      </c>
      <c r="E6" s="116" t="s">
        <v>87</v>
      </c>
      <c r="F6" s="117">
        <v>0</v>
      </c>
      <c r="G6" s="117">
        <v>0.2</v>
      </c>
      <c r="H6" s="117">
        <v>0.35</v>
      </c>
      <c r="I6" s="117">
        <v>0.5</v>
      </c>
      <c r="J6" s="117">
        <v>0.75</v>
      </c>
      <c r="K6" s="117">
        <v>1</v>
      </c>
      <c r="L6" s="117">
        <v>1.5</v>
      </c>
      <c r="M6" s="117">
        <v>2.5</v>
      </c>
      <c r="N6" s="177" t="s">
        <v>78</v>
      </c>
    </row>
    <row r="7" spans="1:14">
      <c r="A7" s="178">
        <v>1</v>
      </c>
      <c r="B7" s="118" t="s">
        <v>79</v>
      </c>
      <c r="C7" s="334">
        <v>19612800</v>
      </c>
      <c r="D7" s="113"/>
      <c r="E7" s="337">
        <v>980640</v>
      </c>
      <c r="F7" s="334">
        <v>0</v>
      </c>
      <c r="G7" s="334">
        <v>0</v>
      </c>
      <c r="H7" s="334">
        <v>0</v>
      </c>
      <c r="I7" s="334">
        <v>0</v>
      </c>
      <c r="J7" s="334">
        <v>0</v>
      </c>
      <c r="K7" s="334">
        <v>980640</v>
      </c>
      <c r="L7" s="334">
        <v>0</v>
      </c>
      <c r="M7" s="334">
        <v>0</v>
      </c>
      <c r="N7" s="179">
        <v>980640</v>
      </c>
    </row>
    <row r="8" spans="1:14">
      <c r="A8" s="178">
        <v>1.1000000000000001</v>
      </c>
      <c r="B8" s="119" t="s">
        <v>80</v>
      </c>
      <c r="C8" s="335">
        <v>0</v>
      </c>
      <c r="D8" s="120">
        <v>0.02</v>
      </c>
      <c r="E8" s="337">
        <v>0</v>
      </c>
      <c r="F8" s="335">
        <v>0</v>
      </c>
      <c r="G8" s="335">
        <v>0</v>
      </c>
      <c r="H8" s="335">
        <v>0</v>
      </c>
      <c r="I8" s="335">
        <v>0</v>
      </c>
      <c r="J8" s="335">
        <v>0</v>
      </c>
      <c r="K8" s="335">
        <v>0</v>
      </c>
      <c r="L8" s="335">
        <v>0</v>
      </c>
      <c r="M8" s="335">
        <v>0</v>
      </c>
      <c r="N8" s="179">
        <v>0</v>
      </c>
    </row>
    <row r="9" spans="1:14">
      <c r="A9" s="178">
        <v>1.2</v>
      </c>
      <c r="B9" s="119" t="s">
        <v>81</v>
      </c>
      <c r="C9" s="335">
        <v>19612800</v>
      </c>
      <c r="D9" s="120">
        <v>0.05</v>
      </c>
      <c r="E9" s="337">
        <v>980640</v>
      </c>
      <c r="F9" s="335">
        <v>0</v>
      </c>
      <c r="G9" s="335">
        <v>0</v>
      </c>
      <c r="H9" s="335">
        <v>0</v>
      </c>
      <c r="I9" s="335">
        <v>0</v>
      </c>
      <c r="J9" s="335">
        <v>0</v>
      </c>
      <c r="K9" s="335">
        <v>980640</v>
      </c>
      <c r="L9" s="335">
        <v>0</v>
      </c>
      <c r="M9" s="335">
        <v>0</v>
      </c>
      <c r="N9" s="179">
        <v>980640</v>
      </c>
    </row>
    <row r="10" spans="1:14">
      <c r="A10" s="178">
        <v>1.3</v>
      </c>
      <c r="B10" s="119" t="s">
        <v>82</v>
      </c>
      <c r="C10" s="335">
        <v>0</v>
      </c>
      <c r="D10" s="120">
        <v>0.08</v>
      </c>
      <c r="E10" s="337">
        <v>0</v>
      </c>
      <c r="F10" s="335">
        <v>0</v>
      </c>
      <c r="G10" s="335">
        <v>0</v>
      </c>
      <c r="H10" s="335">
        <v>0</v>
      </c>
      <c r="I10" s="335">
        <v>0</v>
      </c>
      <c r="J10" s="335">
        <v>0</v>
      </c>
      <c r="K10" s="335">
        <v>0</v>
      </c>
      <c r="L10" s="335">
        <v>0</v>
      </c>
      <c r="M10" s="335">
        <v>0</v>
      </c>
      <c r="N10" s="179">
        <v>0</v>
      </c>
    </row>
    <row r="11" spans="1:14">
      <c r="A11" s="178">
        <v>1.4</v>
      </c>
      <c r="B11" s="119" t="s">
        <v>83</v>
      </c>
      <c r="C11" s="335">
        <v>0</v>
      </c>
      <c r="D11" s="120">
        <v>0.11</v>
      </c>
      <c r="E11" s="337">
        <v>0</v>
      </c>
      <c r="F11" s="335">
        <v>0</v>
      </c>
      <c r="G11" s="335">
        <v>0</v>
      </c>
      <c r="H11" s="335">
        <v>0</v>
      </c>
      <c r="I11" s="335">
        <v>0</v>
      </c>
      <c r="J11" s="335">
        <v>0</v>
      </c>
      <c r="K11" s="335">
        <v>0</v>
      </c>
      <c r="L11" s="335">
        <v>0</v>
      </c>
      <c r="M11" s="335">
        <v>0</v>
      </c>
      <c r="N11" s="179">
        <v>0</v>
      </c>
    </row>
    <row r="12" spans="1:14">
      <c r="A12" s="178">
        <v>1.5</v>
      </c>
      <c r="B12" s="119" t="s">
        <v>84</v>
      </c>
      <c r="C12" s="335">
        <v>0</v>
      </c>
      <c r="D12" s="120">
        <v>0.14000000000000001</v>
      </c>
      <c r="E12" s="337">
        <v>0</v>
      </c>
      <c r="F12" s="335">
        <v>0</v>
      </c>
      <c r="G12" s="335">
        <v>0</v>
      </c>
      <c r="H12" s="335">
        <v>0</v>
      </c>
      <c r="I12" s="335">
        <v>0</v>
      </c>
      <c r="J12" s="335">
        <v>0</v>
      </c>
      <c r="K12" s="335">
        <v>0</v>
      </c>
      <c r="L12" s="335">
        <v>0</v>
      </c>
      <c r="M12" s="335">
        <v>0</v>
      </c>
      <c r="N12" s="179">
        <v>0</v>
      </c>
    </row>
    <row r="13" spans="1:14">
      <c r="A13" s="178">
        <v>1.6</v>
      </c>
      <c r="B13" s="121" t="s">
        <v>85</v>
      </c>
      <c r="C13" s="335">
        <v>0</v>
      </c>
      <c r="D13" s="122"/>
      <c r="E13" s="335"/>
      <c r="F13" s="335">
        <v>0</v>
      </c>
      <c r="G13" s="335">
        <v>0</v>
      </c>
      <c r="H13" s="335">
        <v>0</v>
      </c>
      <c r="I13" s="335">
        <v>0</v>
      </c>
      <c r="J13" s="335">
        <v>0</v>
      </c>
      <c r="K13" s="335">
        <v>0</v>
      </c>
      <c r="L13" s="335">
        <v>0</v>
      </c>
      <c r="M13" s="335">
        <v>0</v>
      </c>
      <c r="N13" s="179">
        <v>0</v>
      </c>
    </row>
    <row r="14" spans="1:14">
      <c r="A14" s="178">
        <v>2</v>
      </c>
      <c r="B14" s="123" t="s">
        <v>86</v>
      </c>
      <c r="C14" s="334">
        <v>0</v>
      </c>
      <c r="D14" s="113"/>
      <c r="E14" s="337">
        <v>0</v>
      </c>
      <c r="F14" s="335">
        <v>0</v>
      </c>
      <c r="G14" s="335">
        <v>0</v>
      </c>
      <c r="H14" s="335">
        <v>0</v>
      </c>
      <c r="I14" s="335">
        <v>0</v>
      </c>
      <c r="J14" s="335">
        <v>0</v>
      </c>
      <c r="K14" s="335">
        <v>0</v>
      </c>
      <c r="L14" s="335">
        <v>0</v>
      </c>
      <c r="M14" s="335">
        <v>0</v>
      </c>
      <c r="N14" s="179">
        <v>0</v>
      </c>
    </row>
    <row r="15" spans="1:14">
      <c r="A15" s="178">
        <v>2.1</v>
      </c>
      <c r="B15" s="121" t="s">
        <v>80</v>
      </c>
      <c r="C15" s="335">
        <v>0</v>
      </c>
      <c r="D15" s="120">
        <v>5.0000000000000001E-3</v>
      </c>
      <c r="E15" s="337">
        <v>0</v>
      </c>
      <c r="F15" s="335">
        <v>0</v>
      </c>
      <c r="G15" s="335">
        <v>0</v>
      </c>
      <c r="H15" s="335">
        <v>0</v>
      </c>
      <c r="I15" s="335">
        <v>0</v>
      </c>
      <c r="J15" s="335">
        <v>0</v>
      </c>
      <c r="K15" s="335">
        <v>0</v>
      </c>
      <c r="L15" s="335">
        <v>0</v>
      </c>
      <c r="M15" s="335">
        <v>0</v>
      </c>
      <c r="N15" s="179">
        <v>0</v>
      </c>
    </row>
    <row r="16" spans="1:14">
      <c r="A16" s="178">
        <v>2.2000000000000002</v>
      </c>
      <c r="B16" s="121" t="s">
        <v>81</v>
      </c>
      <c r="C16" s="335">
        <v>0</v>
      </c>
      <c r="D16" s="120">
        <v>0.01</v>
      </c>
      <c r="E16" s="337">
        <v>0</v>
      </c>
      <c r="F16" s="335">
        <v>0</v>
      </c>
      <c r="G16" s="335">
        <v>0</v>
      </c>
      <c r="H16" s="335">
        <v>0</v>
      </c>
      <c r="I16" s="335">
        <v>0</v>
      </c>
      <c r="J16" s="335">
        <v>0</v>
      </c>
      <c r="K16" s="335">
        <v>0</v>
      </c>
      <c r="L16" s="335">
        <v>0</v>
      </c>
      <c r="M16" s="335">
        <v>0</v>
      </c>
      <c r="N16" s="179">
        <v>0</v>
      </c>
    </row>
    <row r="17" spans="1:14">
      <c r="A17" s="178">
        <v>2.2999999999999998</v>
      </c>
      <c r="B17" s="121" t="s">
        <v>82</v>
      </c>
      <c r="C17" s="335">
        <v>0</v>
      </c>
      <c r="D17" s="120">
        <v>0.02</v>
      </c>
      <c r="E17" s="337">
        <v>0</v>
      </c>
      <c r="F17" s="335">
        <v>0</v>
      </c>
      <c r="G17" s="335">
        <v>0</v>
      </c>
      <c r="H17" s="335">
        <v>0</v>
      </c>
      <c r="I17" s="335">
        <v>0</v>
      </c>
      <c r="J17" s="335">
        <v>0</v>
      </c>
      <c r="K17" s="335">
        <v>0</v>
      </c>
      <c r="L17" s="335">
        <v>0</v>
      </c>
      <c r="M17" s="335">
        <v>0</v>
      </c>
      <c r="N17" s="179">
        <v>0</v>
      </c>
    </row>
    <row r="18" spans="1:14">
      <c r="A18" s="178">
        <v>2.4</v>
      </c>
      <c r="B18" s="121" t="s">
        <v>83</v>
      </c>
      <c r="C18" s="335">
        <v>0</v>
      </c>
      <c r="D18" s="120">
        <v>0.03</v>
      </c>
      <c r="E18" s="337">
        <v>0</v>
      </c>
      <c r="F18" s="335">
        <v>0</v>
      </c>
      <c r="G18" s="335">
        <v>0</v>
      </c>
      <c r="H18" s="335">
        <v>0</v>
      </c>
      <c r="I18" s="335">
        <v>0</v>
      </c>
      <c r="J18" s="335">
        <v>0</v>
      </c>
      <c r="K18" s="335">
        <v>0</v>
      </c>
      <c r="L18" s="335">
        <v>0</v>
      </c>
      <c r="M18" s="335">
        <v>0</v>
      </c>
      <c r="N18" s="179">
        <v>0</v>
      </c>
    </row>
    <row r="19" spans="1:14">
      <c r="A19" s="178">
        <v>2.5</v>
      </c>
      <c r="B19" s="121" t="s">
        <v>84</v>
      </c>
      <c r="C19" s="335">
        <v>0</v>
      </c>
      <c r="D19" s="120">
        <v>0.04</v>
      </c>
      <c r="E19" s="337">
        <v>0</v>
      </c>
      <c r="F19" s="335">
        <v>0</v>
      </c>
      <c r="G19" s="335">
        <v>0</v>
      </c>
      <c r="H19" s="335">
        <v>0</v>
      </c>
      <c r="I19" s="335">
        <v>0</v>
      </c>
      <c r="J19" s="335">
        <v>0</v>
      </c>
      <c r="K19" s="335">
        <v>0</v>
      </c>
      <c r="L19" s="335">
        <v>0</v>
      </c>
      <c r="M19" s="335">
        <v>0</v>
      </c>
      <c r="N19" s="179">
        <v>0</v>
      </c>
    </row>
    <row r="20" spans="1:14">
      <c r="A20" s="178">
        <v>2.6</v>
      </c>
      <c r="B20" s="121" t="s">
        <v>85</v>
      </c>
      <c r="C20" s="335">
        <v>0</v>
      </c>
      <c r="D20" s="122"/>
      <c r="E20" s="338"/>
      <c r="F20" s="335">
        <v>0</v>
      </c>
      <c r="G20" s="335">
        <v>0</v>
      </c>
      <c r="H20" s="335">
        <v>0</v>
      </c>
      <c r="I20" s="335">
        <v>0</v>
      </c>
      <c r="J20" s="335">
        <v>0</v>
      </c>
      <c r="K20" s="335">
        <v>0</v>
      </c>
      <c r="L20" s="335">
        <v>0</v>
      </c>
      <c r="M20" s="335">
        <v>0</v>
      </c>
      <c r="N20" s="179">
        <v>0</v>
      </c>
    </row>
    <row r="21" spans="1:14" ht="15.75" thickBot="1">
      <c r="A21" s="180">
        <v>3</v>
      </c>
      <c r="B21" s="181" t="s">
        <v>69</v>
      </c>
      <c r="C21" s="336">
        <v>19612800</v>
      </c>
      <c r="D21" s="182"/>
      <c r="E21" s="339">
        <v>980640</v>
      </c>
      <c r="F21" s="340">
        <v>0</v>
      </c>
      <c r="G21" s="340">
        <v>0</v>
      </c>
      <c r="H21" s="340">
        <v>0</v>
      </c>
      <c r="I21" s="340">
        <v>0</v>
      </c>
      <c r="J21" s="340">
        <v>0</v>
      </c>
      <c r="K21" s="340">
        <v>980640</v>
      </c>
      <c r="L21" s="340">
        <v>0</v>
      </c>
      <c r="M21" s="340">
        <v>0</v>
      </c>
      <c r="N21" s="183">
        <v>980640</v>
      </c>
    </row>
    <row r="22" spans="1:14">
      <c r="E22" s="341"/>
      <c r="F22" s="341"/>
      <c r="G22" s="341"/>
      <c r="H22" s="341"/>
      <c r="I22" s="341"/>
      <c r="J22" s="341"/>
      <c r="K22" s="341"/>
      <c r="L22" s="341"/>
      <c r="M22" s="34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82" zoomScale="85" zoomScaleNormal="85" workbookViewId="0">
      <selection activeCell="C101" sqref="C101"/>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581" t="s">
        <v>365</v>
      </c>
      <c r="B1" s="582"/>
      <c r="C1" s="583"/>
    </row>
    <row r="2" spans="1:3" ht="26.25" customHeight="1">
      <c r="A2" s="236"/>
      <c r="B2" s="601" t="s">
        <v>366</v>
      </c>
      <c r="C2" s="601"/>
    </row>
    <row r="3" spans="1:3" s="241" customFormat="1" ht="11.25" customHeight="1">
      <c r="A3" s="240"/>
      <c r="B3" s="601" t="s">
        <v>671</v>
      </c>
      <c r="C3" s="601"/>
    </row>
    <row r="4" spans="1:3" ht="12" customHeight="1" thickBot="1">
      <c r="A4" s="586" t="s">
        <v>675</v>
      </c>
      <c r="B4" s="587"/>
      <c r="C4" s="588"/>
    </row>
    <row r="5" spans="1:3" ht="12" thickTop="1">
      <c r="A5" s="237"/>
      <c r="B5" s="589" t="s">
        <v>367</v>
      </c>
      <c r="C5" s="590"/>
    </row>
    <row r="6" spans="1:3">
      <c r="A6" s="236"/>
      <c r="B6" s="550" t="s">
        <v>672</v>
      </c>
      <c r="C6" s="551"/>
    </row>
    <row r="7" spans="1:3">
      <c r="A7" s="236"/>
      <c r="B7" s="550" t="s">
        <v>368</v>
      </c>
      <c r="C7" s="551"/>
    </row>
    <row r="8" spans="1:3">
      <c r="A8" s="236"/>
      <c r="B8" s="550" t="s">
        <v>673</v>
      </c>
      <c r="C8" s="551"/>
    </row>
    <row r="9" spans="1:3">
      <c r="A9" s="236"/>
      <c r="B9" s="602" t="s">
        <v>674</v>
      </c>
      <c r="C9" s="603"/>
    </row>
    <row r="10" spans="1:3">
      <c r="A10" s="236"/>
      <c r="B10" s="593" t="s">
        <v>369</v>
      </c>
      <c r="C10" s="594" t="s">
        <v>369</v>
      </c>
    </row>
    <row r="11" spans="1:3">
      <c r="A11" s="236"/>
      <c r="B11" s="593" t="s">
        <v>370</v>
      </c>
      <c r="C11" s="594" t="s">
        <v>370</v>
      </c>
    </row>
    <row r="12" spans="1:3">
      <c r="A12" s="236"/>
      <c r="B12" s="593" t="s">
        <v>371</v>
      </c>
      <c r="C12" s="594" t="s">
        <v>371</v>
      </c>
    </row>
    <row r="13" spans="1:3">
      <c r="A13" s="236"/>
      <c r="B13" s="593" t="s">
        <v>372</v>
      </c>
      <c r="C13" s="594" t="s">
        <v>372</v>
      </c>
    </row>
    <row r="14" spans="1:3">
      <c r="A14" s="236"/>
      <c r="B14" s="593" t="s">
        <v>373</v>
      </c>
      <c r="C14" s="594" t="s">
        <v>373</v>
      </c>
    </row>
    <row r="15" spans="1:3" ht="21.75" customHeight="1">
      <c r="A15" s="236"/>
      <c r="B15" s="593" t="s">
        <v>374</v>
      </c>
      <c r="C15" s="594" t="s">
        <v>374</v>
      </c>
    </row>
    <row r="16" spans="1:3">
      <c r="A16" s="236"/>
      <c r="B16" s="593" t="s">
        <v>375</v>
      </c>
      <c r="C16" s="594" t="s">
        <v>376</v>
      </c>
    </row>
    <row r="17" spans="1:3">
      <c r="A17" s="236"/>
      <c r="B17" s="593" t="s">
        <v>377</v>
      </c>
      <c r="C17" s="594" t="s">
        <v>378</v>
      </c>
    </row>
    <row r="18" spans="1:3">
      <c r="A18" s="236"/>
      <c r="B18" s="593" t="s">
        <v>379</v>
      </c>
      <c r="C18" s="594" t="s">
        <v>380</v>
      </c>
    </row>
    <row r="19" spans="1:3">
      <c r="A19" s="236"/>
      <c r="B19" s="593" t="s">
        <v>381</v>
      </c>
      <c r="C19" s="594" t="s">
        <v>381</v>
      </c>
    </row>
    <row r="20" spans="1:3">
      <c r="A20" s="236"/>
      <c r="B20" s="593" t="s">
        <v>382</v>
      </c>
      <c r="C20" s="594" t="s">
        <v>382</v>
      </c>
    </row>
    <row r="21" spans="1:3">
      <c r="A21" s="236"/>
      <c r="B21" s="593" t="s">
        <v>383</v>
      </c>
      <c r="C21" s="594" t="s">
        <v>383</v>
      </c>
    </row>
    <row r="22" spans="1:3" ht="23.25" customHeight="1">
      <c r="A22" s="236"/>
      <c r="B22" s="593" t="s">
        <v>384</v>
      </c>
      <c r="C22" s="594" t="s">
        <v>385</v>
      </c>
    </row>
    <row r="23" spans="1:3">
      <c r="A23" s="236"/>
      <c r="B23" s="593" t="s">
        <v>386</v>
      </c>
      <c r="C23" s="594" t="s">
        <v>386</v>
      </c>
    </row>
    <row r="24" spans="1:3">
      <c r="A24" s="236"/>
      <c r="B24" s="593" t="s">
        <v>387</v>
      </c>
      <c r="C24" s="594" t="s">
        <v>388</v>
      </c>
    </row>
    <row r="25" spans="1:3" ht="12" thickBot="1">
      <c r="A25" s="238"/>
      <c r="B25" s="599" t="s">
        <v>389</v>
      </c>
      <c r="C25" s="600"/>
    </row>
    <row r="26" spans="1:3" ht="12.75" thickTop="1" thickBot="1">
      <c r="A26" s="586" t="s">
        <v>685</v>
      </c>
      <c r="B26" s="587"/>
      <c r="C26" s="588"/>
    </row>
    <row r="27" spans="1:3" ht="12.75" thickTop="1" thickBot="1">
      <c r="A27" s="239"/>
      <c r="B27" s="604" t="s">
        <v>390</v>
      </c>
      <c r="C27" s="605"/>
    </row>
    <row r="28" spans="1:3" ht="12.75" thickTop="1" thickBot="1">
      <c r="A28" s="586" t="s">
        <v>676</v>
      </c>
      <c r="B28" s="587"/>
      <c r="C28" s="588"/>
    </row>
    <row r="29" spans="1:3" ht="12" thickTop="1">
      <c r="A29" s="237"/>
      <c r="B29" s="597" t="s">
        <v>391</v>
      </c>
      <c r="C29" s="598" t="s">
        <v>392</v>
      </c>
    </row>
    <row r="30" spans="1:3">
      <c r="A30" s="236"/>
      <c r="B30" s="548" t="s">
        <v>393</v>
      </c>
      <c r="C30" s="549" t="s">
        <v>394</v>
      </c>
    </row>
    <row r="31" spans="1:3">
      <c r="A31" s="236"/>
      <c r="B31" s="548" t="s">
        <v>395</v>
      </c>
      <c r="C31" s="549" t="s">
        <v>396</v>
      </c>
    </row>
    <row r="32" spans="1:3">
      <c r="A32" s="236"/>
      <c r="B32" s="548" t="s">
        <v>397</v>
      </c>
      <c r="C32" s="549" t="s">
        <v>398</v>
      </c>
    </row>
    <row r="33" spans="1:3">
      <c r="A33" s="236"/>
      <c r="B33" s="548" t="s">
        <v>399</v>
      </c>
      <c r="C33" s="549" t="s">
        <v>400</v>
      </c>
    </row>
    <row r="34" spans="1:3">
      <c r="A34" s="236"/>
      <c r="B34" s="548" t="s">
        <v>401</v>
      </c>
      <c r="C34" s="549" t="s">
        <v>402</v>
      </c>
    </row>
    <row r="35" spans="1:3" ht="23.25" customHeight="1">
      <c r="A35" s="236"/>
      <c r="B35" s="548" t="s">
        <v>403</v>
      </c>
      <c r="C35" s="549" t="s">
        <v>404</v>
      </c>
    </row>
    <row r="36" spans="1:3" ht="24" customHeight="1">
      <c r="A36" s="236"/>
      <c r="B36" s="548" t="s">
        <v>405</v>
      </c>
      <c r="C36" s="549" t="s">
        <v>406</v>
      </c>
    </row>
    <row r="37" spans="1:3" ht="24.75" customHeight="1">
      <c r="A37" s="236"/>
      <c r="B37" s="548" t="s">
        <v>407</v>
      </c>
      <c r="C37" s="549" t="s">
        <v>408</v>
      </c>
    </row>
    <row r="38" spans="1:3" ht="23.25" customHeight="1">
      <c r="A38" s="236"/>
      <c r="B38" s="548" t="s">
        <v>677</v>
      </c>
      <c r="C38" s="549" t="s">
        <v>409</v>
      </c>
    </row>
    <row r="39" spans="1:3" ht="39.75" customHeight="1">
      <c r="A39" s="236"/>
      <c r="B39" s="593" t="s">
        <v>697</v>
      </c>
      <c r="C39" s="594" t="s">
        <v>410</v>
      </c>
    </row>
    <row r="40" spans="1:3" ht="12" customHeight="1">
      <c r="A40" s="236"/>
      <c r="B40" s="548" t="s">
        <v>411</v>
      </c>
      <c r="C40" s="549" t="s">
        <v>412</v>
      </c>
    </row>
    <row r="41" spans="1:3" ht="27" customHeight="1" thickBot="1">
      <c r="A41" s="238"/>
      <c r="B41" s="595" t="s">
        <v>413</v>
      </c>
      <c r="C41" s="596" t="s">
        <v>414</v>
      </c>
    </row>
    <row r="42" spans="1:3" ht="12.75" thickTop="1" thickBot="1">
      <c r="A42" s="586" t="s">
        <v>678</v>
      </c>
      <c r="B42" s="587"/>
      <c r="C42" s="588"/>
    </row>
    <row r="43" spans="1:3" ht="12" thickTop="1">
      <c r="A43" s="237"/>
      <c r="B43" s="589" t="s">
        <v>769</v>
      </c>
      <c r="C43" s="590" t="s">
        <v>415</v>
      </c>
    </row>
    <row r="44" spans="1:3">
      <c r="A44" s="236"/>
      <c r="B44" s="550" t="s">
        <v>768</v>
      </c>
      <c r="C44" s="551"/>
    </row>
    <row r="45" spans="1:3" ht="23.25" customHeight="1" thickBot="1">
      <c r="A45" s="238"/>
      <c r="B45" s="576" t="s">
        <v>416</v>
      </c>
      <c r="C45" s="577" t="s">
        <v>417</v>
      </c>
    </row>
    <row r="46" spans="1:3" ht="11.25" customHeight="1" thickTop="1" thickBot="1">
      <c r="A46" s="586" t="s">
        <v>679</v>
      </c>
      <c r="B46" s="587"/>
      <c r="C46" s="588"/>
    </row>
    <row r="47" spans="1:3" ht="26.25" customHeight="1" thickTop="1">
      <c r="A47" s="236"/>
      <c r="B47" s="550" t="s">
        <v>680</v>
      </c>
      <c r="C47" s="551"/>
    </row>
    <row r="48" spans="1:3" ht="12" thickBot="1">
      <c r="A48" s="586" t="s">
        <v>681</v>
      </c>
      <c r="B48" s="587"/>
      <c r="C48" s="588"/>
    </row>
    <row r="49" spans="1:3" ht="12" thickTop="1">
      <c r="A49" s="237"/>
      <c r="B49" s="589" t="s">
        <v>418</v>
      </c>
      <c r="C49" s="590" t="s">
        <v>418</v>
      </c>
    </row>
    <row r="50" spans="1:3" ht="11.25" customHeight="1">
      <c r="A50" s="236"/>
      <c r="B50" s="550" t="s">
        <v>419</v>
      </c>
      <c r="C50" s="551" t="s">
        <v>419</v>
      </c>
    </row>
    <row r="51" spans="1:3">
      <c r="A51" s="236"/>
      <c r="B51" s="550" t="s">
        <v>420</v>
      </c>
      <c r="C51" s="551" t="s">
        <v>420</v>
      </c>
    </row>
    <row r="52" spans="1:3" ht="11.25" customHeight="1">
      <c r="A52" s="236"/>
      <c r="B52" s="550" t="s">
        <v>796</v>
      </c>
      <c r="C52" s="551" t="s">
        <v>421</v>
      </c>
    </row>
    <row r="53" spans="1:3" ht="33.6" customHeight="1">
      <c r="A53" s="236"/>
      <c r="B53" s="550" t="s">
        <v>422</v>
      </c>
      <c r="C53" s="551" t="s">
        <v>422</v>
      </c>
    </row>
    <row r="54" spans="1:3" ht="11.25" customHeight="1">
      <c r="A54" s="236"/>
      <c r="B54" s="550" t="s">
        <v>789</v>
      </c>
      <c r="C54" s="551" t="s">
        <v>423</v>
      </c>
    </row>
    <row r="55" spans="1:3" ht="11.25" customHeight="1" thickBot="1">
      <c r="A55" s="586" t="s">
        <v>682</v>
      </c>
      <c r="B55" s="587"/>
      <c r="C55" s="588"/>
    </row>
    <row r="56" spans="1:3" ht="12" thickTop="1">
      <c r="A56" s="237"/>
      <c r="B56" s="589" t="s">
        <v>418</v>
      </c>
      <c r="C56" s="590" t="s">
        <v>418</v>
      </c>
    </row>
    <row r="57" spans="1:3">
      <c r="A57" s="236"/>
      <c r="B57" s="550" t="s">
        <v>424</v>
      </c>
      <c r="C57" s="551" t="s">
        <v>424</v>
      </c>
    </row>
    <row r="58" spans="1:3">
      <c r="A58" s="236"/>
      <c r="B58" s="550" t="s">
        <v>693</v>
      </c>
      <c r="C58" s="551" t="s">
        <v>425</v>
      </c>
    </row>
    <row r="59" spans="1:3">
      <c r="A59" s="236"/>
      <c r="B59" s="550" t="s">
        <v>426</v>
      </c>
      <c r="C59" s="551" t="s">
        <v>426</v>
      </c>
    </row>
    <row r="60" spans="1:3">
      <c r="A60" s="236"/>
      <c r="B60" s="550" t="s">
        <v>427</v>
      </c>
      <c r="C60" s="551" t="s">
        <v>427</v>
      </c>
    </row>
    <row r="61" spans="1:3">
      <c r="A61" s="236"/>
      <c r="B61" s="550" t="s">
        <v>428</v>
      </c>
      <c r="C61" s="551" t="s">
        <v>428</v>
      </c>
    </row>
    <row r="62" spans="1:3">
      <c r="A62" s="236"/>
      <c r="B62" s="550" t="s">
        <v>694</v>
      </c>
      <c r="C62" s="551" t="s">
        <v>429</v>
      </c>
    </row>
    <row r="63" spans="1:3">
      <c r="A63" s="236"/>
      <c r="B63" s="550" t="s">
        <v>430</v>
      </c>
      <c r="C63" s="551" t="s">
        <v>430</v>
      </c>
    </row>
    <row r="64" spans="1:3" ht="12" thickBot="1">
      <c r="A64" s="238"/>
      <c r="B64" s="576" t="s">
        <v>431</v>
      </c>
      <c r="C64" s="577" t="s">
        <v>431</v>
      </c>
    </row>
    <row r="65" spans="1:3" ht="11.25" customHeight="1" thickTop="1">
      <c r="A65" s="552" t="s">
        <v>683</v>
      </c>
      <c r="B65" s="553"/>
      <c r="C65" s="554"/>
    </row>
    <row r="66" spans="1:3" ht="12" thickBot="1">
      <c r="A66" s="238"/>
      <c r="B66" s="576" t="s">
        <v>432</v>
      </c>
      <c r="C66" s="577" t="s">
        <v>432</v>
      </c>
    </row>
    <row r="67" spans="1:3" ht="11.25" customHeight="1" thickTop="1" thickBot="1">
      <c r="A67" s="586" t="s">
        <v>684</v>
      </c>
      <c r="B67" s="587"/>
      <c r="C67" s="588"/>
    </row>
    <row r="68" spans="1:3" ht="12" thickTop="1">
      <c r="A68" s="237"/>
      <c r="B68" s="589" t="s">
        <v>433</v>
      </c>
      <c r="C68" s="590" t="s">
        <v>433</v>
      </c>
    </row>
    <row r="69" spans="1:3">
      <c r="A69" s="236"/>
      <c r="B69" s="550" t="s">
        <v>434</v>
      </c>
      <c r="C69" s="551" t="s">
        <v>434</v>
      </c>
    </row>
    <row r="70" spans="1:3">
      <c r="A70" s="236"/>
      <c r="B70" s="550" t="s">
        <v>435</v>
      </c>
      <c r="C70" s="551" t="s">
        <v>435</v>
      </c>
    </row>
    <row r="71" spans="1:3" ht="38.25" customHeight="1">
      <c r="A71" s="236"/>
      <c r="B71" s="574" t="s">
        <v>696</v>
      </c>
      <c r="C71" s="575" t="s">
        <v>436</v>
      </c>
    </row>
    <row r="72" spans="1:3" ht="33.75" customHeight="1">
      <c r="A72" s="236"/>
      <c r="B72" s="574" t="s">
        <v>698</v>
      </c>
      <c r="C72" s="575" t="s">
        <v>437</v>
      </c>
    </row>
    <row r="73" spans="1:3" ht="15.75" customHeight="1">
      <c r="A73" s="236"/>
      <c r="B73" s="574" t="s">
        <v>695</v>
      </c>
      <c r="C73" s="575" t="s">
        <v>438</v>
      </c>
    </row>
    <row r="74" spans="1:3">
      <c r="A74" s="236"/>
      <c r="B74" s="550" t="s">
        <v>439</v>
      </c>
      <c r="C74" s="551" t="s">
        <v>439</v>
      </c>
    </row>
    <row r="75" spans="1:3" ht="12" thickBot="1">
      <c r="A75" s="238"/>
      <c r="B75" s="576" t="s">
        <v>440</v>
      </c>
      <c r="C75" s="577" t="s">
        <v>440</v>
      </c>
    </row>
    <row r="76" spans="1:3" ht="12" thickTop="1">
      <c r="A76" s="552" t="s">
        <v>772</v>
      </c>
      <c r="B76" s="553"/>
      <c r="C76" s="554"/>
    </row>
    <row r="77" spans="1:3">
      <c r="A77" s="236"/>
      <c r="B77" s="550" t="s">
        <v>432</v>
      </c>
      <c r="C77" s="551"/>
    </row>
    <row r="78" spans="1:3">
      <c r="A78" s="236"/>
      <c r="B78" s="550" t="s">
        <v>770</v>
      </c>
      <c r="C78" s="551"/>
    </row>
    <row r="79" spans="1:3">
      <c r="A79" s="236"/>
      <c r="B79" s="550" t="s">
        <v>771</v>
      </c>
      <c r="C79" s="551"/>
    </row>
    <row r="80" spans="1:3">
      <c r="A80" s="552" t="s">
        <v>773</v>
      </c>
      <c r="B80" s="553"/>
      <c r="C80" s="554"/>
    </row>
    <row r="81" spans="1:3">
      <c r="A81" s="236"/>
      <c r="B81" s="550" t="s">
        <v>432</v>
      </c>
      <c r="C81" s="551"/>
    </row>
    <row r="82" spans="1:3">
      <c r="A82" s="236"/>
      <c r="B82" s="550" t="s">
        <v>774</v>
      </c>
      <c r="C82" s="551"/>
    </row>
    <row r="83" spans="1:3" ht="76.5" customHeight="1">
      <c r="A83" s="236"/>
      <c r="B83" s="550" t="s">
        <v>788</v>
      </c>
      <c r="C83" s="551"/>
    </row>
    <row r="84" spans="1:3" ht="53.25" customHeight="1">
      <c r="A84" s="236"/>
      <c r="B84" s="550" t="s">
        <v>787</v>
      </c>
      <c r="C84" s="551"/>
    </row>
    <row r="85" spans="1:3">
      <c r="A85" s="236"/>
      <c r="B85" s="550" t="s">
        <v>775</v>
      </c>
      <c r="C85" s="551"/>
    </row>
    <row r="86" spans="1:3">
      <c r="A86" s="236"/>
      <c r="B86" s="550" t="s">
        <v>776</v>
      </c>
      <c r="C86" s="551"/>
    </row>
    <row r="87" spans="1:3">
      <c r="A87" s="236"/>
      <c r="B87" s="550" t="s">
        <v>777</v>
      </c>
      <c r="C87" s="551"/>
    </row>
    <row r="88" spans="1:3">
      <c r="A88" s="552" t="s">
        <v>778</v>
      </c>
      <c r="B88" s="553"/>
      <c r="C88" s="554"/>
    </row>
    <row r="89" spans="1:3">
      <c r="A89" s="236"/>
      <c r="B89" s="550" t="s">
        <v>432</v>
      </c>
      <c r="C89" s="551"/>
    </row>
    <row r="90" spans="1:3">
      <c r="A90" s="236"/>
      <c r="B90" s="550" t="s">
        <v>780</v>
      </c>
      <c r="C90" s="551"/>
    </row>
    <row r="91" spans="1:3" ht="12" customHeight="1">
      <c r="A91" s="236"/>
      <c r="B91" s="550" t="s">
        <v>781</v>
      </c>
      <c r="C91" s="551"/>
    </row>
    <row r="92" spans="1:3">
      <c r="A92" s="236"/>
      <c r="B92" s="550" t="s">
        <v>782</v>
      </c>
      <c r="C92" s="551"/>
    </row>
    <row r="93" spans="1:3" ht="24.75" customHeight="1">
      <c r="A93" s="236"/>
      <c r="B93" s="546" t="s">
        <v>824</v>
      </c>
      <c r="C93" s="547"/>
    </row>
    <row r="94" spans="1:3" ht="24" customHeight="1">
      <c r="A94" s="236"/>
      <c r="B94" s="546" t="s">
        <v>825</v>
      </c>
      <c r="C94" s="547"/>
    </row>
    <row r="95" spans="1:3" ht="13.5" customHeight="1">
      <c r="A95" s="236"/>
      <c r="B95" s="548" t="s">
        <v>783</v>
      </c>
      <c r="C95" s="549"/>
    </row>
    <row r="96" spans="1:3" ht="11.25" customHeight="1" thickBot="1">
      <c r="A96" s="558" t="s">
        <v>820</v>
      </c>
      <c r="B96" s="559"/>
      <c r="C96" s="560"/>
    </row>
    <row r="97" spans="1:3" ht="12.75" thickTop="1" thickBot="1">
      <c r="A97" s="572" t="s">
        <v>533</v>
      </c>
      <c r="B97" s="572"/>
      <c r="C97" s="572"/>
    </row>
    <row r="98" spans="1:3">
      <c r="A98" s="390">
        <v>2</v>
      </c>
      <c r="B98" s="387" t="s">
        <v>800</v>
      </c>
      <c r="C98" s="387" t="s">
        <v>821</v>
      </c>
    </row>
    <row r="99" spans="1:3">
      <c r="A99" s="248">
        <v>3</v>
      </c>
      <c r="B99" s="388" t="s">
        <v>801</v>
      </c>
      <c r="C99" s="389" t="s">
        <v>822</v>
      </c>
    </row>
    <row r="100" spans="1:3">
      <c r="A100" s="248">
        <v>4</v>
      </c>
      <c r="B100" s="388" t="s">
        <v>802</v>
      </c>
      <c r="C100" s="389" t="s">
        <v>826</v>
      </c>
    </row>
    <row r="101" spans="1:3" ht="11.25" customHeight="1">
      <c r="A101" s="248">
        <v>5</v>
      </c>
      <c r="B101" s="388" t="s">
        <v>803</v>
      </c>
      <c r="C101" s="389" t="s">
        <v>823</v>
      </c>
    </row>
    <row r="102" spans="1:3" ht="12" customHeight="1">
      <c r="A102" s="248">
        <v>6</v>
      </c>
      <c r="B102" s="388" t="s">
        <v>818</v>
      </c>
      <c r="C102" s="389" t="s">
        <v>804</v>
      </c>
    </row>
    <row r="103" spans="1:3" ht="12" customHeight="1">
      <c r="A103" s="248">
        <v>7</v>
      </c>
      <c r="B103" s="388" t="s">
        <v>805</v>
      </c>
      <c r="C103" s="389" t="s">
        <v>819</v>
      </c>
    </row>
    <row r="104" spans="1:3">
      <c r="A104" s="248">
        <v>8</v>
      </c>
      <c r="B104" s="388" t="s">
        <v>810</v>
      </c>
      <c r="C104" s="389" t="s">
        <v>830</v>
      </c>
    </row>
    <row r="105" spans="1:3" ht="11.25" customHeight="1">
      <c r="A105" s="552" t="s">
        <v>784</v>
      </c>
      <c r="B105" s="553"/>
      <c r="C105" s="554"/>
    </row>
    <row r="106" spans="1:3" ht="27.6" customHeight="1">
      <c r="A106" s="236"/>
      <c r="B106" s="591" t="s">
        <v>432</v>
      </c>
      <c r="C106" s="592"/>
    </row>
    <row r="107" spans="1:3" ht="12" thickBot="1">
      <c r="A107" s="578" t="s">
        <v>686</v>
      </c>
      <c r="B107" s="579"/>
      <c r="C107" s="580"/>
    </row>
    <row r="108" spans="1:3" ht="24" customHeight="1" thickTop="1" thickBot="1">
      <c r="A108" s="581" t="s">
        <v>365</v>
      </c>
      <c r="B108" s="582"/>
      <c r="C108" s="583"/>
    </row>
    <row r="109" spans="1:3">
      <c r="A109" s="240" t="s">
        <v>441</v>
      </c>
      <c r="B109" s="584" t="s">
        <v>442</v>
      </c>
      <c r="C109" s="585"/>
    </row>
    <row r="110" spans="1:3">
      <c r="A110" s="242" t="s">
        <v>443</v>
      </c>
      <c r="B110" s="561" t="s">
        <v>444</v>
      </c>
      <c r="C110" s="562"/>
    </row>
    <row r="111" spans="1:3">
      <c r="A111" s="240" t="s">
        <v>445</v>
      </c>
      <c r="B111" s="563" t="s">
        <v>446</v>
      </c>
      <c r="C111" s="563"/>
    </row>
    <row r="112" spans="1:3">
      <c r="A112" s="242" t="s">
        <v>447</v>
      </c>
      <c r="B112" s="561" t="s">
        <v>448</v>
      </c>
      <c r="C112" s="562"/>
    </row>
    <row r="113" spans="1:3" ht="12" thickBot="1">
      <c r="A113" s="263" t="s">
        <v>449</v>
      </c>
      <c r="B113" s="564" t="s">
        <v>450</v>
      </c>
      <c r="C113" s="564"/>
    </row>
    <row r="114" spans="1:3" ht="12" thickBot="1">
      <c r="A114" s="565" t="s">
        <v>686</v>
      </c>
      <c r="B114" s="566"/>
      <c r="C114" s="567"/>
    </row>
    <row r="115" spans="1:3" ht="12.75" thickTop="1" thickBot="1">
      <c r="A115" s="568" t="s">
        <v>451</v>
      </c>
      <c r="B115" s="568"/>
      <c r="C115" s="568"/>
    </row>
    <row r="116" spans="1:3">
      <c r="A116" s="240">
        <v>1</v>
      </c>
      <c r="B116" s="243" t="s">
        <v>90</v>
      </c>
      <c r="C116" s="244" t="s">
        <v>452</v>
      </c>
    </row>
    <row r="117" spans="1:3">
      <c r="A117" s="240">
        <v>2</v>
      </c>
      <c r="B117" s="243" t="s">
        <v>91</v>
      </c>
      <c r="C117" s="244" t="s">
        <v>91</v>
      </c>
    </row>
    <row r="118" spans="1:3">
      <c r="A118" s="240">
        <v>3</v>
      </c>
      <c r="B118" s="243" t="s">
        <v>92</v>
      </c>
      <c r="C118" s="245" t="s">
        <v>453</v>
      </c>
    </row>
    <row r="119" spans="1:3" ht="33.75">
      <c r="A119" s="240">
        <v>4</v>
      </c>
      <c r="B119" s="243" t="s">
        <v>93</v>
      </c>
      <c r="C119" s="245" t="s">
        <v>662</v>
      </c>
    </row>
    <row r="120" spans="1:3">
      <c r="A120" s="240">
        <v>5</v>
      </c>
      <c r="B120" s="243" t="s">
        <v>94</v>
      </c>
      <c r="C120" s="245" t="s">
        <v>454</v>
      </c>
    </row>
    <row r="121" spans="1:3">
      <c r="A121" s="240">
        <v>5.0999999999999996</v>
      </c>
      <c r="B121" s="243" t="s">
        <v>455</v>
      </c>
      <c r="C121" s="244" t="s">
        <v>456</v>
      </c>
    </row>
    <row r="122" spans="1:3">
      <c r="A122" s="240">
        <v>5.2</v>
      </c>
      <c r="B122" s="243" t="s">
        <v>457</v>
      </c>
      <c r="C122" s="244" t="s">
        <v>458</v>
      </c>
    </row>
    <row r="123" spans="1:3">
      <c r="A123" s="240">
        <v>6</v>
      </c>
      <c r="B123" s="243" t="s">
        <v>95</v>
      </c>
      <c r="C123" s="245" t="s">
        <v>459</v>
      </c>
    </row>
    <row r="124" spans="1:3">
      <c r="A124" s="240">
        <v>7</v>
      </c>
      <c r="B124" s="243" t="s">
        <v>96</v>
      </c>
      <c r="C124" s="245" t="s">
        <v>460</v>
      </c>
    </row>
    <row r="125" spans="1:3" ht="22.5">
      <c r="A125" s="240">
        <v>8</v>
      </c>
      <c r="B125" s="243" t="s">
        <v>97</v>
      </c>
      <c r="C125" s="245" t="s">
        <v>461</v>
      </c>
    </row>
    <row r="126" spans="1:3">
      <c r="A126" s="240">
        <v>9</v>
      </c>
      <c r="B126" s="243" t="s">
        <v>98</v>
      </c>
      <c r="C126" s="245" t="s">
        <v>462</v>
      </c>
    </row>
    <row r="127" spans="1:3" ht="22.5">
      <c r="A127" s="240">
        <v>10</v>
      </c>
      <c r="B127" s="243" t="s">
        <v>463</v>
      </c>
      <c r="C127" s="245" t="s">
        <v>464</v>
      </c>
    </row>
    <row r="128" spans="1:3" ht="22.5">
      <c r="A128" s="240">
        <v>11</v>
      </c>
      <c r="B128" s="243" t="s">
        <v>99</v>
      </c>
      <c r="C128" s="245" t="s">
        <v>465</v>
      </c>
    </row>
    <row r="129" spans="1:3">
      <c r="A129" s="240">
        <v>12</v>
      </c>
      <c r="B129" s="243" t="s">
        <v>100</v>
      </c>
      <c r="C129" s="245" t="s">
        <v>466</v>
      </c>
    </row>
    <row r="130" spans="1:3">
      <c r="A130" s="240">
        <v>13</v>
      </c>
      <c r="B130" s="243" t="s">
        <v>467</v>
      </c>
      <c r="C130" s="245" t="s">
        <v>468</v>
      </c>
    </row>
    <row r="131" spans="1:3">
      <c r="A131" s="240">
        <v>14</v>
      </c>
      <c r="B131" s="243" t="s">
        <v>101</v>
      </c>
      <c r="C131" s="245" t="s">
        <v>469</v>
      </c>
    </row>
    <row r="132" spans="1:3">
      <c r="A132" s="240">
        <v>15</v>
      </c>
      <c r="B132" s="243" t="s">
        <v>102</v>
      </c>
      <c r="C132" s="245" t="s">
        <v>470</v>
      </c>
    </row>
    <row r="133" spans="1:3">
      <c r="A133" s="240">
        <v>16</v>
      </c>
      <c r="B133" s="243" t="s">
        <v>103</v>
      </c>
      <c r="C133" s="245" t="s">
        <v>471</v>
      </c>
    </row>
    <row r="134" spans="1:3">
      <c r="A134" s="240">
        <v>17</v>
      </c>
      <c r="B134" s="243" t="s">
        <v>104</v>
      </c>
      <c r="C134" s="245" t="s">
        <v>472</v>
      </c>
    </row>
    <row r="135" spans="1:3">
      <c r="A135" s="240">
        <v>18</v>
      </c>
      <c r="B135" s="243" t="s">
        <v>105</v>
      </c>
      <c r="C135" s="245" t="s">
        <v>663</v>
      </c>
    </row>
    <row r="136" spans="1:3" ht="22.5">
      <c r="A136" s="240">
        <v>19</v>
      </c>
      <c r="B136" s="243" t="s">
        <v>664</v>
      </c>
      <c r="C136" s="245" t="s">
        <v>665</v>
      </c>
    </row>
    <row r="137" spans="1:3" ht="22.5">
      <c r="A137" s="240">
        <v>20</v>
      </c>
      <c r="B137" s="243" t="s">
        <v>106</v>
      </c>
      <c r="C137" s="245" t="s">
        <v>666</v>
      </c>
    </row>
    <row r="138" spans="1:3">
      <c r="A138" s="240">
        <v>21</v>
      </c>
      <c r="B138" s="243" t="s">
        <v>107</v>
      </c>
      <c r="C138" s="245" t="s">
        <v>473</v>
      </c>
    </row>
    <row r="139" spans="1:3">
      <c r="A139" s="240">
        <v>22</v>
      </c>
      <c r="B139" s="243" t="s">
        <v>108</v>
      </c>
      <c r="C139" s="245" t="s">
        <v>667</v>
      </c>
    </row>
    <row r="140" spans="1:3">
      <c r="A140" s="240">
        <v>23</v>
      </c>
      <c r="B140" s="243" t="s">
        <v>109</v>
      </c>
      <c r="C140" s="245" t="s">
        <v>474</v>
      </c>
    </row>
    <row r="141" spans="1:3">
      <c r="A141" s="240">
        <v>24</v>
      </c>
      <c r="B141" s="243" t="s">
        <v>110</v>
      </c>
      <c r="C141" s="245" t="s">
        <v>475</v>
      </c>
    </row>
    <row r="142" spans="1:3" ht="22.5">
      <c r="A142" s="240">
        <v>25</v>
      </c>
      <c r="B142" s="243" t="s">
        <v>111</v>
      </c>
      <c r="C142" s="245" t="s">
        <v>476</v>
      </c>
    </row>
    <row r="143" spans="1:3" ht="33.75">
      <c r="A143" s="240">
        <v>26</v>
      </c>
      <c r="B143" s="243" t="s">
        <v>112</v>
      </c>
      <c r="C143" s="245" t="s">
        <v>477</v>
      </c>
    </row>
    <row r="144" spans="1:3">
      <c r="A144" s="240">
        <v>27</v>
      </c>
      <c r="B144" s="243" t="s">
        <v>478</v>
      </c>
      <c r="C144" s="245" t="s">
        <v>479</v>
      </c>
    </row>
    <row r="145" spans="1:3" ht="22.5">
      <c r="A145" s="240">
        <v>28</v>
      </c>
      <c r="B145" s="243" t="s">
        <v>119</v>
      </c>
      <c r="C145" s="245" t="s">
        <v>480</v>
      </c>
    </row>
    <row r="146" spans="1:3">
      <c r="A146" s="240">
        <v>29</v>
      </c>
      <c r="B146" s="243" t="s">
        <v>113</v>
      </c>
      <c r="C146" s="264" t="s">
        <v>481</v>
      </c>
    </row>
    <row r="147" spans="1:3">
      <c r="A147" s="240">
        <v>30</v>
      </c>
      <c r="B147" s="243" t="s">
        <v>114</v>
      </c>
      <c r="C147" s="264" t="s">
        <v>482</v>
      </c>
    </row>
    <row r="148" spans="1:3" ht="32.25" customHeight="1">
      <c r="A148" s="240">
        <v>31</v>
      </c>
      <c r="B148" s="243" t="s">
        <v>483</v>
      </c>
      <c r="C148" s="264" t="s">
        <v>484</v>
      </c>
    </row>
    <row r="149" spans="1:3">
      <c r="A149" s="240">
        <v>31.1</v>
      </c>
      <c r="B149" s="243" t="s">
        <v>485</v>
      </c>
      <c r="C149" s="246" t="s">
        <v>486</v>
      </c>
    </row>
    <row r="150" spans="1:3" ht="33.75">
      <c r="A150" s="240" t="s">
        <v>487</v>
      </c>
      <c r="B150" s="243" t="s">
        <v>699</v>
      </c>
      <c r="C150" s="273" t="s">
        <v>709</v>
      </c>
    </row>
    <row r="151" spans="1:3">
      <c r="A151" s="240">
        <v>31.2</v>
      </c>
      <c r="B151" s="243" t="s">
        <v>488</v>
      </c>
      <c r="C151" s="273" t="s">
        <v>489</v>
      </c>
    </row>
    <row r="152" spans="1:3">
      <c r="A152" s="240" t="s">
        <v>490</v>
      </c>
      <c r="B152" s="243" t="s">
        <v>699</v>
      </c>
      <c r="C152" s="273" t="s">
        <v>700</v>
      </c>
    </row>
    <row r="153" spans="1:3" ht="33.75">
      <c r="A153" s="240">
        <v>32</v>
      </c>
      <c r="B153" s="269" t="s">
        <v>491</v>
      </c>
      <c r="C153" s="273" t="s">
        <v>701</v>
      </c>
    </row>
    <row r="154" spans="1:3">
      <c r="A154" s="240">
        <v>33</v>
      </c>
      <c r="B154" s="243" t="s">
        <v>115</v>
      </c>
      <c r="C154" s="273" t="s">
        <v>492</v>
      </c>
    </row>
    <row r="155" spans="1:3">
      <c r="A155" s="240">
        <v>34</v>
      </c>
      <c r="B155" s="271" t="s">
        <v>116</v>
      </c>
      <c r="C155" s="273" t="s">
        <v>493</v>
      </c>
    </row>
    <row r="156" spans="1:3">
      <c r="A156" s="240">
        <v>35</v>
      </c>
      <c r="B156" s="271" t="s">
        <v>117</v>
      </c>
      <c r="C156" s="273" t="s">
        <v>494</v>
      </c>
    </row>
    <row r="157" spans="1:3">
      <c r="A157" s="256" t="s">
        <v>710</v>
      </c>
      <c r="B157" s="271" t="s">
        <v>124</v>
      </c>
      <c r="C157" s="273" t="s">
        <v>738</v>
      </c>
    </row>
    <row r="158" spans="1:3">
      <c r="A158" s="256">
        <v>36.1</v>
      </c>
      <c r="B158" s="271" t="s">
        <v>495</v>
      </c>
      <c r="C158" s="273" t="s">
        <v>496</v>
      </c>
    </row>
    <row r="159" spans="1:3" ht="22.5">
      <c r="A159" s="256" t="s">
        <v>711</v>
      </c>
      <c r="B159" s="271" t="s">
        <v>699</v>
      </c>
      <c r="C159" s="246" t="s">
        <v>702</v>
      </c>
    </row>
    <row r="160" spans="1:3" ht="22.5">
      <c r="A160" s="256">
        <v>36.200000000000003</v>
      </c>
      <c r="B160" s="272" t="s">
        <v>747</v>
      </c>
      <c r="C160" s="246" t="s">
        <v>739</v>
      </c>
    </row>
    <row r="161" spans="1:3" ht="22.5">
      <c r="A161" s="256" t="s">
        <v>712</v>
      </c>
      <c r="B161" s="271" t="s">
        <v>699</v>
      </c>
      <c r="C161" s="246" t="s">
        <v>740</v>
      </c>
    </row>
    <row r="162" spans="1:3" ht="22.5">
      <c r="A162" s="256">
        <v>36.299999999999997</v>
      </c>
      <c r="B162" s="272" t="s">
        <v>748</v>
      </c>
      <c r="C162" s="246" t="s">
        <v>741</v>
      </c>
    </row>
    <row r="163" spans="1:3" ht="22.5">
      <c r="A163" s="256" t="s">
        <v>713</v>
      </c>
      <c r="B163" s="271" t="s">
        <v>699</v>
      </c>
      <c r="C163" s="246" t="s">
        <v>742</v>
      </c>
    </row>
    <row r="164" spans="1:3">
      <c r="A164" s="256" t="s">
        <v>714</v>
      </c>
      <c r="B164" s="271" t="s">
        <v>118</v>
      </c>
      <c r="C164" s="270" t="s">
        <v>743</v>
      </c>
    </row>
    <row r="165" spans="1:3">
      <c r="A165" s="256" t="s">
        <v>715</v>
      </c>
      <c r="B165" s="271" t="s">
        <v>699</v>
      </c>
      <c r="C165" s="270" t="s">
        <v>744</v>
      </c>
    </row>
    <row r="166" spans="1:3">
      <c r="A166" s="254">
        <v>37</v>
      </c>
      <c r="B166" s="271" t="s">
        <v>499</v>
      </c>
      <c r="C166" s="246" t="s">
        <v>500</v>
      </c>
    </row>
    <row r="167" spans="1:3">
      <c r="A167" s="254">
        <v>37.1</v>
      </c>
      <c r="B167" s="271" t="s">
        <v>501</v>
      </c>
      <c r="C167" s="246" t="s">
        <v>502</v>
      </c>
    </row>
    <row r="168" spans="1:3">
      <c r="A168" s="255" t="s">
        <v>497</v>
      </c>
      <c r="B168" s="271" t="s">
        <v>699</v>
      </c>
      <c r="C168" s="246" t="s">
        <v>703</v>
      </c>
    </row>
    <row r="169" spans="1:3">
      <c r="A169" s="254">
        <v>37.200000000000003</v>
      </c>
      <c r="B169" s="271" t="s">
        <v>504</v>
      </c>
      <c r="C169" s="246" t="s">
        <v>505</v>
      </c>
    </row>
    <row r="170" spans="1:3" ht="22.5">
      <c r="A170" s="255" t="s">
        <v>498</v>
      </c>
      <c r="B170" s="243" t="s">
        <v>699</v>
      </c>
      <c r="C170" s="246" t="s">
        <v>704</v>
      </c>
    </row>
    <row r="171" spans="1:3">
      <c r="A171" s="254">
        <v>38</v>
      </c>
      <c r="B171" s="243" t="s">
        <v>120</v>
      </c>
      <c r="C171" s="246" t="s">
        <v>507</v>
      </c>
    </row>
    <row r="172" spans="1:3">
      <c r="A172" s="256">
        <v>38.1</v>
      </c>
      <c r="B172" s="243" t="s">
        <v>121</v>
      </c>
      <c r="C172" s="264" t="s">
        <v>121</v>
      </c>
    </row>
    <row r="173" spans="1:3">
      <c r="A173" s="256" t="s">
        <v>503</v>
      </c>
      <c r="B173" s="247" t="s">
        <v>508</v>
      </c>
      <c r="C173" s="563" t="s">
        <v>509</v>
      </c>
    </row>
    <row r="174" spans="1:3">
      <c r="A174" s="256" t="s">
        <v>716</v>
      </c>
      <c r="B174" s="247" t="s">
        <v>510</v>
      </c>
      <c r="C174" s="563"/>
    </row>
    <row r="175" spans="1:3">
      <c r="A175" s="256" t="s">
        <v>717</v>
      </c>
      <c r="B175" s="247" t="s">
        <v>511</v>
      </c>
      <c r="C175" s="563"/>
    </row>
    <row r="176" spans="1:3">
      <c r="A176" s="256" t="s">
        <v>718</v>
      </c>
      <c r="B176" s="247" t="s">
        <v>512</v>
      </c>
      <c r="C176" s="563"/>
    </row>
    <row r="177" spans="1:3">
      <c r="A177" s="256" t="s">
        <v>719</v>
      </c>
      <c r="B177" s="247" t="s">
        <v>513</v>
      </c>
      <c r="C177" s="563"/>
    </row>
    <row r="178" spans="1:3">
      <c r="A178" s="256" t="s">
        <v>720</v>
      </c>
      <c r="B178" s="247" t="s">
        <v>514</v>
      </c>
      <c r="C178" s="563"/>
    </row>
    <row r="179" spans="1:3">
      <c r="A179" s="256">
        <v>38.200000000000003</v>
      </c>
      <c r="B179" s="243" t="s">
        <v>122</v>
      </c>
      <c r="C179" s="264" t="s">
        <v>122</v>
      </c>
    </row>
    <row r="180" spans="1:3">
      <c r="A180" s="256" t="s">
        <v>506</v>
      </c>
      <c r="B180" s="247" t="s">
        <v>515</v>
      </c>
      <c r="C180" s="563" t="s">
        <v>516</v>
      </c>
    </row>
    <row r="181" spans="1:3">
      <c r="A181" s="256" t="s">
        <v>721</v>
      </c>
      <c r="B181" s="247" t="s">
        <v>517</v>
      </c>
      <c r="C181" s="563"/>
    </row>
    <row r="182" spans="1:3">
      <c r="A182" s="256" t="s">
        <v>722</v>
      </c>
      <c r="B182" s="247" t="s">
        <v>518</v>
      </c>
      <c r="C182" s="563"/>
    </row>
    <row r="183" spans="1:3">
      <c r="A183" s="256" t="s">
        <v>723</v>
      </c>
      <c r="B183" s="247" t="s">
        <v>519</v>
      </c>
      <c r="C183" s="563"/>
    </row>
    <row r="184" spans="1:3">
      <c r="A184" s="256" t="s">
        <v>724</v>
      </c>
      <c r="B184" s="247" t="s">
        <v>520</v>
      </c>
      <c r="C184" s="563"/>
    </row>
    <row r="185" spans="1:3">
      <c r="A185" s="256" t="s">
        <v>725</v>
      </c>
      <c r="B185" s="247" t="s">
        <v>521</v>
      </c>
      <c r="C185" s="563"/>
    </row>
    <row r="186" spans="1:3">
      <c r="A186" s="256" t="s">
        <v>726</v>
      </c>
      <c r="B186" s="247" t="s">
        <v>522</v>
      </c>
      <c r="C186" s="563"/>
    </row>
    <row r="187" spans="1:3">
      <c r="A187" s="256">
        <v>38.299999999999997</v>
      </c>
      <c r="B187" s="243" t="s">
        <v>123</v>
      </c>
      <c r="C187" s="264" t="s">
        <v>523</v>
      </c>
    </row>
    <row r="188" spans="1:3">
      <c r="A188" s="256" t="s">
        <v>727</v>
      </c>
      <c r="B188" s="247" t="s">
        <v>524</v>
      </c>
      <c r="C188" s="563" t="s">
        <v>525</v>
      </c>
    </row>
    <row r="189" spans="1:3">
      <c r="A189" s="256" t="s">
        <v>728</v>
      </c>
      <c r="B189" s="247" t="s">
        <v>526</v>
      </c>
      <c r="C189" s="563"/>
    </row>
    <row r="190" spans="1:3">
      <c r="A190" s="256" t="s">
        <v>729</v>
      </c>
      <c r="B190" s="247" t="s">
        <v>527</v>
      </c>
      <c r="C190" s="563"/>
    </row>
    <row r="191" spans="1:3">
      <c r="A191" s="256" t="s">
        <v>730</v>
      </c>
      <c r="B191" s="247" t="s">
        <v>528</v>
      </c>
      <c r="C191" s="563"/>
    </row>
    <row r="192" spans="1:3">
      <c r="A192" s="256" t="s">
        <v>731</v>
      </c>
      <c r="B192" s="247" t="s">
        <v>529</v>
      </c>
      <c r="C192" s="563"/>
    </row>
    <row r="193" spans="1:3">
      <c r="A193" s="256" t="s">
        <v>732</v>
      </c>
      <c r="B193" s="247" t="s">
        <v>530</v>
      </c>
      <c r="C193" s="563"/>
    </row>
    <row r="194" spans="1:3">
      <c r="A194" s="256">
        <v>38.4</v>
      </c>
      <c r="B194" s="243" t="s">
        <v>499</v>
      </c>
      <c r="C194" s="246" t="s">
        <v>500</v>
      </c>
    </row>
    <row r="195" spans="1:3" s="241" customFormat="1">
      <c r="A195" s="256" t="s">
        <v>733</v>
      </c>
      <c r="B195" s="247" t="s">
        <v>524</v>
      </c>
      <c r="C195" s="563" t="s">
        <v>531</v>
      </c>
    </row>
    <row r="196" spans="1:3">
      <c r="A196" s="256" t="s">
        <v>734</v>
      </c>
      <c r="B196" s="247" t="s">
        <v>526</v>
      </c>
      <c r="C196" s="563"/>
    </row>
    <row r="197" spans="1:3">
      <c r="A197" s="256" t="s">
        <v>735</v>
      </c>
      <c r="B197" s="247" t="s">
        <v>527</v>
      </c>
      <c r="C197" s="563"/>
    </row>
    <row r="198" spans="1:3">
      <c r="A198" s="256" t="s">
        <v>736</v>
      </c>
      <c r="B198" s="247" t="s">
        <v>528</v>
      </c>
      <c r="C198" s="563"/>
    </row>
    <row r="199" spans="1:3" ht="12" thickBot="1">
      <c r="A199" s="257" t="s">
        <v>737</v>
      </c>
      <c r="B199" s="247" t="s">
        <v>532</v>
      </c>
      <c r="C199" s="563"/>
    </row>
    <row r="200" spans="1:3" ht="12" thickBot="1">
      <c r="A200" s="558" t="s">
        <v>687</v>
      </c>
      <c r="B200" s="559"/>
      <c r="C200" s="560"/>
    </row>
    <row r="201" spans="1:3" ht="12.75" thickTop="1" thickBot="1">
      <c r="A201" s="572" t="s">
        <v>533</v>
      </c>
      <c r="B201" s="572"/>
      <c r="C201" s="572"/>
    </row>
    <row r="202" spans="1:3">
      <c r="A202" s="248">
        <v>11.1</v>
      </c>
      <c r="B202" s="249" t="s">
        <v>534</v>
      </c>
      <c r="C202" s="244" t="s">
        <v>535</v>
      </c>
    </row>
    <row r="203" spans="1:3">
      <c r="A203" s="248">
        <v>11.2</v>
      </c>
      <c r="B203" s="249" t="s">
        <v>536</v>
      </c>
      <c r="C203" s="244" t="s">
        <v>537</v>
      </c>
    </row>
    <row r="204" spans="1:3" ht="22.5">
      <c r="A204" s="248">
        <v>11.3</v>
      </c>
      <c r="B204" s="249" t="s">
        <v>538</v>
      </c>
      <c r="C204" s="244" t="s">
        <v>539</v>
      </c>
    </row>
    <row r="205" spans="1:3" ht="22.5">
      <c r="A205" s="248">
        <v>11.4</v>
      </c>
      <c r="B205" s="249" t="s">
        <v>540</v>
      </c>
      <c r="C205" s="244" t="s">
        <v>541</v>
      </c>
    </row>
    <row r="206" spans="1:3" ht="22.5">
      <c r="A206" s="248">
        <v>11.5</v>
      </c>
      <c r="B206" s="249" t="s">
        <v>542</v>
      </c>
      <c r="C206" s="244" t="s">
        <v>543</v>
      </c>
    </row>
    <row r="207" spans="1:3">
      <c r="A207" s="248">
        <v>11.6</v>
      </c>
      <c r="B207" s="249" t="s">
        <v>544</v>
      </c>
      <c r="C207" s="244" t="s">
        <v>545</v>
      </c>
    </row>
    <row r="208" spans="1:3" ht="22.5">
      <c r="A208" s="248">
        <v>11.7</v>
      </c>
      <c r="B208" s="249" t="s">
        <v>705</v>
      </c>
      <c r="C208" s="244" t="s">
        <v>706</v>
      </c>
    </row>
    <row r="209" spans="1:3" ht="22.5">
      <c r="A209" s="248">
        <v>11.8</v>
      </c>
      <c r="B209" s="249" t="s">
        <v>707</v>
      </c>
      <c r="C209" s="244" t="s">
        <v>708</v>
      </c>
    </row>
    <row r="210" spans="1:3">
      <c r="A210" s="248">
        <v>11.9</v>
      </c>
      <c r="B210" s="244" t="s">
        <v>546</v>
      </c>
      <c r="C210" s="244" t="s">
        <v>547</v>
      </c>
    </row>
    <row r="211" spans="1:3">
      <c r="A211" s="248">
        <v>11.1</v>
      </c>
      <c r="B211" s="244" t="s">
        <v>548</v>
      </c>
      <c r="C211" s="244" t="s">
        <v>549</v>
      </c>
    </row>
    <row r="212" spans="1:3">
      <c r="A212" s="248">
        <v>11.11</v>
      </c>
      <c r="B212" s="246" t="s">
        <v>550</v>
      </c>
      <c r="C212" s="244" t="s">
        <v>551</v>
      </c>
    </row>
    <row r="213" spans="1:3">
      <c r="A213" s="248">
        <v>11.12</v>
      </c>
      <c r="B213" s="249" t="s">
        <v>552</v>
      </c>
      <c r="C213" s="244" t="s">
        <v>553</v>
      </c>
    </row>
    <row r="214" spans="1:3">
      <c r="A214" s="248">
        <v>11.13</v>
      </c>
      <c r="B214" s="249" t="s">
        <v>554</v>
      </c>
      <c r="C214" s="264" t="s">
        <v>555</v>
      </c>
    </row>
    <row r="215" spans="1:3" ht="22.5">
      <c r="A215" s="248">
        <v>11.14</v>
      </c>
      <c r="B215" s="249" t="s">
        <v>745</v>
      </c>
      <c r="C215" s="264" t="s">
        <v>746</v>
      </c>
    </row>
    <row r="216" spans="1:3">
      <c r="A216" s="248">
        <v>11.15</v>
      </c>
      <c r="B216" s="249" t="s">
        <v>556</v>
      </c>
      <c r="C216" s="264" t="s">
        <v>557</v>
      </c>
    </row>
    <row r="217" spans="1:3">
      <c r="A217" s="248">
        <v>11.16</v>
      </c>
      <c r="B217" s="249" t="s">
        <v>558</v>
      </c>
      <c r="C217" s="264" t="s">
        <v>559</v>
      </c>
    </row>
    <row r="218" spans="1:3">
      <c r="A218" s="248">
        <v>11.17</v>
      </c>
      <c r="B218" s="249" t="s">
        <v>560</v>
      </c>
      <c r="C218" s="264" t="s">
        <v>561</v>
      </c>
    </row>
    <row r="219" spans="1:3">
      <c r="A219" s="248">
        <v>11.18</v>
      </c>
      <c r="B219" s="249" t="s">
        <v>562</v>
      </c>
      <c r="C219" s="264" t="s">
        <v>563</v>
      </c>
    </row>
    <row r="220" spans="1:3" ht="22.5">
      <c r="A220" s="248">
        <v>11.19</v>
      </c>
      <c r="B220" s="249" t="s">
        <v>564</v>
      </c>
      <c r="C220" s="264" t="s">
        <v>668</v>
      </c>
    </row>
    <row r="221" spans="1:3" ht="22.5">
      <c r="A221" s="248">
        <v>11.2</v>
      </c>
      <c r="B221" s="249" t="s">
        <v>565</v>
      </c>
      <c r="C221" s="264" t="s">
        <v>669</v>
      </c>
    </row>
    <row r="222" spans="1:3" s="241" customFormat="1">
      <c r="A222" s="248">
        <v>11.21</v>
      </c>
      <c r="B222" s="249" t="s">
        <v>566</v>
      </c>
      <c r="C222" s="264" t="s">
        <v>567</v>
      </c>
    </row>
    <row r="223" spans="1:3">
      <c r="A223" s="248">
        <v>11.22</v>
      </c>
      <c r="B223" s="249" t="s">
        <v>568</v>
      </c>
      <c r="C223" s="264" t="s">
        <v>569</v>
      </c>
    </row>
    <row r="224" spans="1:3">
      <c r="A224" s="248">
        <v>11.23</v>
      </c>
      <c r="B224" s="249" t="s">
        <v>570</v>
      </c>
      <c r="C224" s="264" t="s">
        <v>571</v>
      </c>
    </row>
    <row r="225" spans="1:3">
      <c r="A225" s="248">
        <v>11.24</v>
      </c>
      <c r="B225" s="249" t="s">
        <v>572</v>
      </c>
      <c r="C225" s="264" t="s">
        <v>573</v>
      </c>
    </row>
    <row r="226" spans="1:3">
      <c r="A226" s="248">
        <v>11.25</v>
      </c>
      <c r="B226" s="266" t="s">
        <v>574</v>
      </c>
      <c r="C226" s="267" t="s">
        <v>575</v>
      </c>
    </row>
    <row r="227" spans="1:3" ht="12" thickBot="1">
      <c r="A227" s="569" t="s">
        <v>688</v>
      </c>
      <c r="B227" s="570"/>
      <c r="C227" s="571"/>
    </row>
    <row r="228" spans="1:3" ht="12.75" thickTop="1" thickBot="1">
      <c r="A228" s="572" t="s">
        <v>533</v>
      </c>
      <c r="B228" s="572"/>
      <c r="C228" s="572"/>
    </row>
    <row r="229" spans="1:3">
      <c r="A229" s="242" t="s">
        <v>576</v>
      </c>
      <c r="B229" s="250" t="s">
        <v>577</v>
      </c>
      <c r="C229" s="573" t="s">
        <v>578</v>
      </c>
    </row>
    <row r="230" spans="1:3">
      <c r="A230" s="240" t="s">
        <v>579</v>
      </c>
      <c r="B230" s="246" t="s">
        <v>580</v>
      </c>
      <c r="C230" s="563"/>
    </row>
    <row r="231" spans="1:3">
      <c r="A231" s="240" t="s">
        <v>581</v>
      </c>
      <c r="B231" s="246" t="s">
        <v>582</v>
      </c>
      <c r="C231" s="563"/>
    </row>
    <row r="232" spans="1:3">
      <c r="A232" s="240" t="s">
        <v>583</v>
      </c>
      <c r="B232" s="246" t="s">
        <v>584</v>
      </c>
      <c r="C232" s="563"/>
    </row>
    <row r="233" spans="1:3">
      <c r="A233" s="240" t="s">
        <v>585</v>
      </c>
      <c r="B233" s="246" t="s">
        <v>586</v>
      </c>
      <c r="C233" s="563"/>
    </row>
    <row r="234" spans="1:3">
      <c r="A234" s="240" t="s">
        <v>587</v>
      </c>
      <c r="B234" s="246" t="s">
        <v>588</v>
      </c>
      <c r="C234" s="264" t="s">
        <v>589</v>
      </c>
    </row>
    <row r="235" spans="1:3" ht="22.5">
      <c r="A235" s="240" t="s">
        <v>590</v>
      </c>
      <c r="B235" s="246" t="s">
        <v>591</v>
      </c>
      <c r="C235" s="264" t="s">
        <v>592</v>
      </c>
    </row>
    <row r="236" spans="1:3">
      <c r="A236" s="240" t="s">
        <v>593</v>
      </c>
      <c r="B236" s="246" t="s">
        <v>594</v>
      </c>
      <c r="C236" s="264" t="s">
        <v>595</v>
      </c>
    </row>
    <row r="237" spans="1:3">
      <c r="A237" s="240" t="s">
        <v>596</v>
      </c>
      <c r="B237" s="246" t="s">
        <v>597</v>
      </c>
      <c r="C237" s="563" t="s">
        <v>598</v>
      </c>
    </row>
    <row r="238" spans="1:3">
      <c r="A238" s="240" t="s">
        <v>599</v>
      </c>
      <c r="B238" s="246" t="s">
        <v>600</v>
      </c>
      <c r="C238" s="563"/>
    </row>
    <row r="239" spans="1:3">
      <c r="A239" s="240" t="s">
        <v>601</v>
      </c>
      <c r="B239" s="246" t="s">
        <v>602</v>
      </c>
      <c r="C239" s="563"/>
    </row>
    <row r="240" spans="1:3">
      <c r="A240" s="240" t="s">
        <v>603</v>
      </c>
      <c r="B240" s="246" t="s">
        <v>604</v>
      </c>
      <c r="C240" s="563" t="s">
        <v>578</v>
      </c>
    </row>
    <row r="241" spans="1:3">
      <c r="A241" s="240" t="s">
        <v>605</v>
      </c>
      <c r="B241" s="246" t="s">
        <v>606</v>
      </c>
      <c r="C241" s="563"/>
    </row>
    <row r="242" spans="1:3">
      <c r="A242" s="240" t="s">
        <v>607</v>
      </c>
      <c r="B242" s="246" t="s">
        <v>608</v>
      </c>
      <c r="C242" s="563"/>
    </row>
    <row r="243" spans="1:3" s="241" customFormat="1">
      <c r="A243" s="240" t="s">
        <v>609</v>
      </c>
      <c r="B243" s="246" t="s">
        <v>610</v>
      </c>
      <c r="C243" s="563"/>
    </row>
    <row r="244" spans="1:3">
      <c r="A244" s="240" t="s">
        <v>611</v>
      </c>
      <c r="B244" s="246" t="s">
        <v>612</v>
      </c>
      <c r="C244" s="563"/>
    </row>
    <row r="245" spans="1:3">
      <c r="A245" s="240" t="s">
        <v>613</v>
      </c>
      <c r="B245" s="246" t="s">
        <v>614</v>
      </c>
      <c r="C245" s="563"/>
    </row>
    <row r="246" spans="1:3">
      <c r="A246" s="240" t="s">
        <v>615</v>
      </c>
      <c r="B246" s="246" t="s">
        <v>616</v>
      </c>
      <c r="C246" s="563"/>
    </row>
    <row r="247" spans="1:3">
      <c r="A247" s="240" t="s">
        <v>617</v>
      </c>
      <c r="B247" s="246" t="s">
        <v>618</v>
      </c>
      <c r="C247" s="563"/>
    </row>
    <row r="248" spans="1:3" s="241" customFormat="1" ht="12" thickBot="1">
      <c r="A248" s="558" t="s">
        <v>689</v>
      </c>
      <c r="B248" s="559"/>
      <c r="C248" s="560"/>
    </row>
    <row r="249" spans="1:3" ht="12.75" thickTop="1" thickBot="1">
      <c r="A249" s="555" t="s">
        <v>619</v>
      </c>
      <c r="B249" s="555"/>
      <c r="C249" s="555"/>
    </row>
    <row r="250" spans="1:3">
      <c r="A250" s="240">
        <v>13.1</v>
      </c>
      <c r="B250" s="556" t="s">
        <v>620</v>
      </c>
      <c r="C250" s="557"/>
    </row>
    <row r="251" spans="1:3" ht="33.75">
      <c r="A251" s="240" t="s">
        <v>621</v>
      </c>
      <c r="B251" s="249" t="s">
        <v>622</v>
      </c>
      <c r="C251" s="244" t="s">
        <v>623</v>
      </c>
    </row>
    <row r="252" spans="1:3" ht="101.25">
      <c r="A252" s="240" t="s">
        <v>624</v>
      </c>
      <c r="B252" s="249" t="s">
        <v>625</v>
      </c>
      <c r="C252" s="244" t="s">
        <v>626</v>
      </c>
    </row>
    <row r="253" spans="1:3" ht="12" thickBot="1">
      <c r="A253" s="558" t="s">
        <v>690</v>
      </c>
      <c r="B253" s="559"/>
      <c r="C253" s="560"/>
    </row>
    <row r="254" spans="1:3" ht="12.75" thickTop="1" thickBot="1">
      <c r="A254" s="555" t="s">
        <v>619</v>
      </c>
      <c r="B254" s="555"/>
      <c r="C254" s="555"/>
    </row>
    <row r="255" spans="1:3">
      <c r="A255" s="240">
        <v>14.1</v>
      </c>
      <c r="B255" s="556" t="s">
        <v>627</v>
      </c>
      <c r="C255" s="557"/>
    </row>
    <row r="256" spans="1:3" ht="22.5">
      <c r="A256" s="240" t="s">
        <v>628</v>
      </c>
      <c r="B256" s="249" t="s">
        <v>629</v>
      </c>
      <c r="C256" s="244" t="s">
        <v>630</v>
      </c>
    </row>
    <row r="257" spans="1:3" ht="45">
      <c r="A257" s="240" t="s">
        <v>631</v>
      </c>
      <c r="B257" s="249" t="s">
        <v>632</v>
      </c>
      <c r="C257" s="244" t="s">
        <v>633</v>
      </c>
    </row>
    <row r="258" spans="1:3" ht="12" customHeight="1">
      <c r="A258" s="240" t="s">
        <v>634</v>
      </c>
      <c r="B258" s="249" t="s">
        <v>635</v>
      </c>
      <c r="C258" s="244" t="s">
        <v>636</v>
      </c>
    </row>
    <row r="259" spans="1:3" ht="33.75">
      <c r="A259" s="240" t="s">
        <v>637</v>
      </c>
      <c r="B259" s="249" t="s">
        <v>638</v>
      </c>
      <c r="C259" s="244" t="s">
        <v>639</v>
      </c>
    </row>
    <row r="260" spans="1:3" ht="11.25" customHeight="1">
      <c r="A260" s="240" t="s">
        <v>640</v>
      </c>
      <c r="B260" s="249" t="s">
        <v>641</v>
      </c>
      <c r="C260" s="244" t="s">
        <v>642</v>
      </c>
    </row>
    <row r="261" spans="1:3" ht="56.25">
      <c r="A261" s="240" t="s">
        <v>643</v>
      </c>
      <c r="B261" s="249" t="s">
        <v>644</v>
      </c>
      <c r="C261" s="244" t="s">
        <v>645</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01" sqref="C101"/>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80" zoomScaleNormal="80" workbookViewId="0">
      <pane xSplit="1" ySplit="5" topLeftCell="B7" activePane="bottomRight" state="frozen"/>
      <selection activeCell="K21" sqref="K21"/>
      <selection pane="topRight" activeCell="K21" sqref="K21"/>
      <selection pane="bottomLeft" activeCell="K21" sqref="K21"/>
      <selection pane="bottomRight" activeCell="C7" sqref="C7"/>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226</v>
      </c>
      <c r="B1" s="494" t="s">
        <v>867</v>
      </c>
    </row>
    <row r="2" spans="1:8">
      <c r="A2" s="18" t="s">
        <v>227</v>
      </c>
      <c r="B2" s="495">
        <v>43281</v>
      </c>
      <c r="C2" s="30"/>
      <c r="D2" s="19"/>
      <c r="E2" s="19"/>
      <c r="F2" s="19"/>
      <c r="G2" s="19"/>
      <c r="H2" s="1"/>
    </row>
    <row r="3" spans="1:8">
      <c r="A3" s="18"/>
      <c r="C3" s="30"/>
      <c r="D3" s="19"/>
      <c r="E3" s="19"/>
      <c r="F3" s="19"/>
      <c r="G3" s="19"/>
      <c r="H3" s="1"/>
    </row>
    <row r="4" spans="1:8" ht="16.5" thickBot="1">
      <c r="A4" s="77" t="s">
        <v>648</v>
      </c>
      <c r="B4" s="217" t="s">
        <v>261</v>
      </c>
      <c r="C4" s="218"/>
      <c r="D4" s="219"/>
      <c r="E4" s="219"/>
      <c r="F4" s="219"/>
      <c r="G4" s="219"/>
      <c r="H4" s="1"/>
    </row>
    <row r="5" spans="1:8" ht="15">
      <c r="A5" s="359" t="s">
        <v>27</v>
      </c>
      <c r="B5" s="360"/>
      <c r="C5" s="496">
        <f>B2</f>
        <v>43281</v>
      </c>
      <c r="D5" s="497">
        <f>EOMONTH(C5,-3)</f>
        <v>43190</v>
      </c>
      <c r="E5" s="497">
        <f t="shared" ref="E5:G5" si="0">EOMONTH(D5,-3)</f>
        <v>43100</v>
      </c>
      <c r="F5" s="497">
        <f t="shared" si="0"/>
        <v>43008</v>
      </c>
      <c r="G5" s="498">
        <f t="shared" si="0"/>
        <v>42916</v>
      </c>
    </row>
    <row r="6" spans="1:8" ht="15">
      <c r="A6" s="130"/>
      <c r="B6" s="33" t="s">
        <v>223</v>
      </c>
      <c r="C6" s="361"/>
      <c r="D6" s="361"/>
      <c r="E6" s="361"/>
      <c r="F6" s="361"/>
      <c r="G6" s="362"/>
    </row>
    <row r="7" spans="1:8" ht="15">
      <c r="A7" s="130"/>
      <c r="B7" s="34" t="s">
        <v>228</v>
      </c>
      <c r="C7" s="361"/>
      <c r="D7" s="361"/>
      <c r="E7" s="361"/>
      <c r="F7" s="361"/>
      <c r="G7" s="362"/>
    </row>
    <row r="8" spans="1:8" ht="15">
      <c r="A8" s="131">
        <v>1</v>
      </c>
      <c r="B8" s="265" t="s">
        <v>24</v>
      </c>
      <c r="C8" s="274">
        <v>41237419.509999998</v>
      </c>
      <c r="D8" s="275">
        <v>34936229.299999997</v>
      </c>
      <c r="E8" s="275">
        <v>33820834.350000001</v>
      </c>
      <c r="F8" s="275">
        <v>32840362.059999984</v>
      </c>
      <c r="G8" s="276">
        <v>31480919.399999999</v>
      </c>
    </row>
    <row r="9" spans="1:8" ht="15">
      <c r="A9" s="131">
        <v>2</v>
      </c>
      <c r="B9" s="265" t="s">
        <v>125</v>
      </c>
      <c r="C9" s="274">
        <v>41237419.509999998</v>
      </c>
      <c r="D9" s="275">
        <v>34936229.299999997</v>
      </c>
      <c r="E9" s="275">
        <v>33820834.350000001</v>
      </c>
      <c r="F9" s="275">
        <v>32840362.059999984</v>
      </c>
      <c r="G9" s="276">
        <v>31480919.399999999</v>
      </c>
    </row>
    <row r="10" spans="1:8" ht="15">
      <c r="A10" s="131">
        <v>3</v>
      </c>
      <c r="B10" s="265" t="s">
        <v>89</v>
      </c>
      <c r="C10" s="274">
        <v>50019083.437560417</v>
      </c>
      <c r="D10" s="275">
        <v>42743570.912944682</v>
      </c>
      <c r="E10" s="275">
        <v>42001341.256271437</v>
      </c>
      <c r="F10" s="275">
        <v>41284796.264301218</v>
      </c>
      <c r="G10" s="276">
        <v>39925334.627502687</v>
      </c>
    </row>
    <row r="11" spans="1:8" ht="15">
      <c r="A11" s="130"/>
      <c r="B11" s="33" t="s">
        <v>224</v>
      </c>
      <c r="C11" s="361"/>
      <c r="D11" s="361"/>
      <c r="E11" s="361"/>
      <c r="F11" s="361"/>
      <c r="G11" s="362"/>
    </row>
    <row r="12" spans="1:8" ht="29.25" customHeight="1">
      <c r="A12" s="131">
        <v>4</v>
      </c>
      <c r="B12" s="265" t="s">
        <v>670</v>
      </c>
      <c r="C12" s="399">
        <v>278816788.25570059</v>
      </c>
      <c r="D12" s="275">
        <v>266201723.41401586</v>
      </c>
      <c r="E12" s="275">
        <v>265267660.78378496</v>
      </c>
      <c r="F12" s="275">
        <v>290666350.60385072</v>
      </c>
      <c r="G12" s="276">
        <v>303248402.59305793</v>
      </c>
    </row>
    <row r="13" spans="1:8" ht="15">
      <c r="A13" s="130"/>
      <c r="B13" s="33" t="s">
        <v>126</v>
      </c>
      <c r="C13" s="361"/>
      <c r="D13" s="361"/>
      <c r="E13" s="361"/>
      <c r="F13" s="361"/>
      <c r="G13" s="362"/>
    </row>
    <row r="14" spans="1:8" s="3" customFormat="1" ht="15">
      <c r="A14" s="131"/>
      <c r="B14" s="34" t="s">
        <v>833</v>
      </c>
      <c r="C14" s="361"/>
      <c r="D14" s="361"/>
      <c r="E14" s="361"/>
      <c r="F14" s="361"/>
      <c r="G14" s="362"/>
    </row>
    <row r="15" spans="1:8" ht="15">
      <c r="A15" s="129">
        <v>5</v>
      </c>
      <c r="B15" s="32" t="s">
        <v>834</v>
      </c>
      <c r="C15" s="477">
        <v>0.14790149390926022</v>
      </c>
      <c r="D15" s="478">
        <v>0.1312396811408493</v>
      </c>
      <c r="E15" s="478">
        <v>0.12749701282873971</v>
      </c>
      <c r="F15" s="478">
        <v>0.11298301984999332</v>
      </c>
      <c r="G15" s="479">
        <v>0.10381231733063932</v>
      </c>
    </row>
    <row r="16" spans="1:8" ht="15" customHeight="1">
      <c r="A16" s="129">
        <v>6</v>
      </c>
      <c r="B16" s="32" t="s">
        <v>835</v>
      </c>
      <c r="C16" s="477">
        <v>0.14790149390926022</v>
      </c>
      <c r="D16" s="478">
        <v>0.1312396811408493</v>
      </c>
      <c r="E16" s="478">
        <v>0.12749701282873971</v>
      </c>
      <c r="F16" s="478">
        <v>0.11298301984999332</v>
      </c>
      <c r="G16" s="479">
        <v>0.10381231733063932</v>
      </c>
    </row>
    <row r="17" spans="1:7" ht="15">
      <c r="A17" s="129">
        <v>7</v>
      </c>
      <c r="B17" s="32" t="s">
        <v>836</v>
      </c>
      <c r="C17" s="477">
        <v>0.17939767454637032</v>
      </c>
      <c r="D17" s="478">
        <v>0.16056834781068205</v>
      </c>
      <c r="E17" s="478">
        <v>0.15833570188001922</v>
      </c>
      <c r="F17" s="478">
        <v>0.14203500397804314</v>
      </c>
      <c r="G17" s="479">
        <v>0.13165884563975827</v>
      </c>
    </row>
    <row r="18" spans="1:7" ht="15">
      <c r="A18" s="130"/>
      <c r="B18" s="33" t="s">
        <v>6</v>
      </c>
      <c r="C18" s="361"/>
      <c r="D18" s="361"/>
      <c r="E18" s="361"/>
      <c r="F18" s="361"/>
      <c r="G18" s="362"/>
    </row>
    <row r="19" spans="1:7" ht="15" customHeight="1">
      <c r="A19" s="132">
        <v>8</v>
      </c>
      <c r="B19" s="35" t="s">
        <v>7</v>
      </c>
      <c r="C19" s="480">
        <v>0.19510520649122132</v>
      </c>
      <c r="D19" s="481">
        <v>0.19394997056809868</v>
      </c>
      <c r="E19" s="481">
        <v>0.19326036176604694</v>
      </c>
      <c r="F19" s="481">
        <v>0.19327196055073156</v>
      </c>
      <c r="G19" s="482">
        <v>0.19297997933787453</v>
      </c>
    </row>
    <row r="20" spans="1:7" ht="15">
      <c r="A20" s="132">
        <v>9</v>
      </c>
      <c r="B20" s="35" t="s">
        <v>8</v>
      </c>
      <c r="C20" s="480">
        <v>7.2484372114360887E-2</v>
      </c>
      <c r="D20" s="481">
        <v>7.0282809828850892E-2</v>
      </c>
      <c r="E20" s="481">
        <v>7.1935514327224739E-2</v>
      </c>
      <c r="F20" s="481">
        <v>7.2044196267038965E-2</v>
      </c>
      <c r="G20" s="482">
        <v>7.1258481233279047E-2</v>
      </c>
    </row>
    <row r="21" spans="1:7" ht="15">
      <c r="A21" s="132">
        <v>10</v>
      </c>
      <c r="B21" s="35" t="s">
        <v>9</v>
      </c>
      <c r="C21" s="480">
        <v>3.821923575240934E-2</v>
      </c>
      <c r="D21" s="481">
        <v>4.0057285311354454E-2</v>
      </c>
      <c r="E21" s="481">
        <v>3.155244057283426E-2</v>
      </c>
      <c r="F21" s="481">
        <v>3.1584712619606291E-2</v>
      </c>
      <c r="G21" s="482">
        <v>3.1841658330233655E-2</v>
      </c>
    </row>
    <row r="22" spans="1:7" ht="15">
      <c r="A22" s="132">
        <v>11</v>
      </c>
      <c r="B22" s="35" t="s">
        <v>262</v>
      </c>
      <c r="C22" s="480">
        <v>0.1226208343768604</v>
      </c>
      <c r="D22" s="481">
        <v>0.12366716073924777</v>
      </c>
      <c r="E22" s="481">
        <v>0.1213248474388222</v>
      </c>
      <c r="F22" s="481">
        <v>0.12122776428369264</v>
      </c>
      <c r="G22" s="482">
        <v>0.1217214981045955</v>
      </c>
    </row>
    <row r="23" spans="1:7" ht="15">
      <c r="A23" s="132">
        <v>12</v>
      </c>
      <c r="B23" s="35" t="s">
        <v>10</v>
      </c>
      <c r="C23" s="480">
        <v>9.5475348098983531E-3</v>
      </c>
      <c r="D23" s="481">
        <v>8.4216094562788533E-3</v>
      </c>
      <c r="E23" s="481">
        <v>7.5286657330818525E-3</v>
      </c>
      <c r="F23" s="481">
        <v>6.2436558403787595E-3</v>
      </c>
      <c r="G23" s="482">
        <v>7.6396592329861803E-4</v>
      </c>
    </row>
    <row r="24" spans="1:7" ht="15">
      <c r="A24" s="132">
        <v>13</v>
      </c>
      <c r="B24" s="35" t="s">
        <v>11</v>
      </c>
      <c r="C24" s="480">
        <v>7.3344845017574989E-2</v>
      </c>
      <c r="D24" s="481">
        <v>6.6633969045214667E-2</v>
      </c>
      <c r="E24" s="481">
        <v>6.2195200882509405E-2</v>
      </c>
      <c r="F24" s="481">
        <v>5.1671233555589065E-2</v>
      </c>
      <c r="G24" s="482">
        <v>6.3003038576269071E-3</v>
      </c>
    </row>
    <row r="25" spans="1:7" ht="15">
      <c r="A25" s="130"/>
      <c r="B25" s="33" t="s">
        <v>12</v>
      </c>
      <c r="C25" s="483"/>
      <c r="D25" s="483"/>
      <c r="E25" s="483"/>
      <c r="F25" s="483"/>
      <c r="G25" s="484"/>
    </row>
    <row r="26" spans="1:7" ht="15">
      <c r="A26" s="132">
        <v>14</v>
      </c>
      <c r="B26" s="35" t="s">
        <v>13</v>
      </c>
      <c r="C26" s="480">
        <v>3.5808515963642741E-2</v>
      </c>
      <c r="D26" s="481">
        <v>3.6252370377193914E-2</v>
      </c>
      <c r="E26" s="481">
        <v>3.7435292705985473E-2</v>
      </c>
      <c r="F26" s="481">
        <v>3.3818930382067444E-2</v>
      </c>
      <c r="G26" s="482">
        <v>3.3370228326366165E-2</v>
      </c>
    </row>
    <row r="27" spans="1:7" ht="15" customHeight="1">
      <c r="A27" s="132">
        <v>15</v>
      </c>
      <c r="B27" s="35" t="s">
        <v>14</v>
      </c>
      <c r="C27" s="480">
        <v>3.7242386271493372E-2</v>
      </c>
      <c r="D27" s="481">
        <v>3.8803559253782607E-2</v>
      </c>
      <c r="E27" s="481">
        <v>3.8561439685140912E-2</v>
      </c>
      <c r="F27" s="481">
        <v>3.7186621159452836E-2</v>
      </c>
      <c r="G27" s="482">
        <v>3.7123914093422569E-2</v>
      </c>
    </row>
    <row r="28" spans="1:7" ht="15">
      <c r="A28" s="132">
        <v>16</v>
      </c>
      <c r="B28" s="35" t="s">
        <v>15</v>
      </c>
      <c r="C28" s="480">
        <v>0.12928572786638637</v>
      </c>
      <c r="D28" s="481">
        <v>0.16208366947178909</v>
      </c>
      <c r="E28" s="481">
        <v>0.21977225869661279</v>
      </c>
      <c r="F28" s="481">
        <v>0.27006417155911538</v>
      </c>
      <c r="G28" s="482">
        <v>0.30737389109926033</v>
      </c>
    </row>
    <row r="29" spans="1:7" ht="15" customHeight="1">
      <c r="A29" s="132">
        <v>17</v>
      </c>
      <c r="B29" s="35" t="s">
        <v>16</v>
      </c>
      <c r="C29" s="480">
        <v>0.19893944057912846</v>
      </c>
      <c r="D29" s="481">
        <v>0.22471531044096704</v>
      </c>
      <c r="E29" s="481">
        <v>0.27028167010320514</v>
      </c>
      <c r="F29" s="481">
        <v>0.30221929197641595</v>
      </c>
      <c r="G29" s="482">
        <v>0.32791767051552828</v>
      </c>
    </row>
    <row r="30" spans="1:7" ht="15">
      <c r="A30" s="132">
        <v>18</v>
      </c>
      <c r="B30" s="35" t="s">
        <v>17</v>
      </c>
      <c r="C30" s="480">
        <v>6.7157271151551179E-2</v>
      </c>
      <c r="D30" s="481">
        <v>1.2736924624926173E-2</v>
      </c>
      <c r="E30" s="481">
        <v>8.9656592018577494E-2</v>
      </c>
      <c r="F30" s="481">
        <v>7.4939712338052564E-2</v>
      </c>
      <c r="G30" s="482">
        <v>0.12066116433270482</v>
      </c>
    </row>
    <row r="31" spans="1:7" ht="15" customHeight="1">
      <c r="A31" s="130"/>
      <c r="B31" s="33" t="s">
        <v>18</v>
      </c>
      <c r="C31" s="483"/>
      <c r="D31" s="483"/>
      <c r="E31" s="483"/>
      <c r="F31" s="483"/>
      <c r="G31" s="484"/>
    </row>
    <row r="32" spans="1:7" ht="15" customHeight="1">
      <c r="A32" s="132">
        <v>19</v>
      </c>
      <c r="B32" s="35" t="s">
        <v>19</v>
      </c>
      <c r="C32" s="480">
        <v>0.16096057588875784</v>
      </c>
      <c r="D32" s="480">
        <v>0.13418743863487154</v>
      </c>
      <c r="E32" s="480">
        <v>0.15536053069834105</v>
      </c>
      <c r="F32" s="480">
        <v>0.15439769613865104</v>
      </c>
      <c r="G32" s="485">
        <v>0.138984720858364</v>
      </c>
    </row>
    <row r="33" spans="1:7" ht="15" customHeight="1">
      <c r="A33" s="132">
        <v>20</v>
      </c>
      <c r="B33" s="35" t="s">
        <v>20</v>
      </c>
      <c r="C33" s="480">
        <v>0.31052000173522087</v>
      </c>
      <c r="D33" s="480">
        <v>0.37505180590807913</v>
      </c>
      <c r="E33" s="480">
        <v>0.42747239786939306</v>
      </c>
      <c r="F33" s="480">
        <v>0.41249815870005752</v>
      </c>
      <c r="G33" s="485">
        <v>0.40806862435211788</v>
      </c>
    </row>
    <row r="34" spans="1:7" ht="15" customHeight="1">
      <c r="A34" s="132">
        <v>21</v>
      </c>
      <c r="B34" s="277" t="s">
        <v>21</v>
      </c>
      <c r="C34" s="480">
        <v>7.2346985096633759E-2</v>
      </c>
      <c r="D34" s="480">
        <v>7.5224893482043892E-2</v>
      </c>
      <c r="E34" s="480">
        <v>8.0900607737410909E-2</v>
      </c>
      <c r="F34" s="480">
        <v>9.7321253630401991E-2</v>
      </c>
      <c r="G34" s="485">
        <v>0.15285193476617193</v>
      </c>
    </row>
    <row r="35" spans="1:7" ht="15" customHeight="1">
      <c r="A35" s="363"/>
      <c r="B35" s="33" t="s">
        <v>832</v>
      </c>
      <c r="C35" s="361"/>
      <c r="D35" s="361"/>
      <c r="E35" s="361"/>
      <c r="F35" s="361"/>
      <c r="G35" s="362"/>
    </row>
    <row r="36" spans="1:7" ht="15" customHeight="1">
      <c r="A36" s="132">
        <v>22</v>
      </c>
      <c r="B36" s="358" t="s">
        <v>816</v>
      </c>
      <c r="C36" s="491">
        <v>46771416.965025008</v>
      </c>
      <c r="D36" s="486">
        <v>38943284.442725003</v>
      </c>
      <c r="E36" s="486">
        <v>38507032.212624997</v>
      </c>
      <c r="F36" s="486"/>
      <c r="G36" s="487"/>
    </row>
    <row r="37" spans="1:7" ht="15">
      <c r="A37" s="132">
        <v>23</v>
      </c>
      <c r="B37" s="35" t="s">
        <v>817</v>
      </c>
      <c r="C37" s="491">
        <v>28812806.214115329</v>
      </c>
      <c r="D37" s="486">
        <v>16516725.680910829</v>
      </c>
      <c r="E37" s="488">
        <v>10737893.598902501</v>
      </c>
      <c r="F37" s="488"/>
      <c r="G37" s="489"/>
    </row>
    <row r="38" spans="1:7" thickBot="1">
      <c r="A38" s="133">
        <v>24</v>
      </c>
      <c r="B38" s="278" t="s">
        <v>815</v>
      </c>
      <c r="C38" s="492">
        <v>1.6232857229335682</v>
      </c>
      <c r="D38" s="490">
        <v>2.3578089988945945</v>
      </c>
      <c r="E38" s="490">
        <v>3.5860880775127746</v>
      </c>
      <c r="F38" s="279"/>
      <c r="G38" s="280"/>
    </row>
    <row r="39" spans="1:7">
      <c r="A39" s="21"/>
    </row>
    <row r="40" spans="1:7" ht="39.75">
      <c r="B40" s="357" t="s">
        <v>837</v>
      </c>
    </row>
    <row r="41" spans="1:7" ht="65.25">
      <c r="B41" s="414" t="s">
        <v>831</v>
      </c>
      <c r="D41" s="384"/>
      <c r="E41" s="384"/>
      <c r="F41" s="384"/>
      <c r="G41" s="38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80" zoomScaleNormal="80" workbookViewId="0">
      <pane xSplit="1" ySplit="5" topLeftCell="B41" activePane="bottomRight" state="frozen"/>
      <selection activeCell="K21" sqref="K21"/>
      <selection pane="topRight" activeCell="K21" sqref="K21"/>
      <selection pane="bottomLeft" activeCell="K21" sqref="K21"/>
      <selection pane="bottomRight" activeCell="C7" sqref="C7:H41"/>
    </sheetView>
  </sheetViews>
  <sheetFormatPr defaultRowHeight="15"/>
  <cols>
    <col min="1" max="1" width="9.5703125" style="2" bestFit="1" customWidth="1"/>
    <col min="2" max="2" width="55.140625" style="2" bestFit="1" customWidth="1"/>
    <col min="3" max="3" width="12.42578125" style="2" bestFit="1" customWidth="1"/>
    <col min="4" max="4" width="13.140625" style="2" bestFit="1" customWidth="1"/>
    <col min="5" max="6" width="12.42578125" style="2" bestFit="1" customWidth="1"/>
    <col min="7" max="7" width="13.140625" style="2" customWidth="1"/>
    <col min="8" max="8" width="12.42578125" style="2" bestFit="1" customWidth="1"/>
  </cols>
  <sheetData>
    <row r="1" spans="1:8" ht="15.75">
      <c r="A1" s="18" t="s">
        <v>226</v>
      </c>
      <c r="B1" s="494" t="str">
        <f>'1. key ratios'!B1</f>
        <v>ფინკა ბანკი საქართველო</v>
      </c>
    </row>
    <row r="2" spans="1:8" ht="15.75">
      <c r="A2" s="18" t="s">
        <v>227</v>
      </c>
      <c r="B2" s="495">
        <f>'1. key ratios'!B2</f>
        <v>43281</v>
      </c>
    </row>
    <row r="3" spans="1:8" ht="15.75">
      <c r="A3" s="18"/>
    </row>
    <row r="4" spans="1:8" ht="16.5" thickBot="1">
      <c r="A4" s="36" t="s">
        <v>649</v>
      </c>
      <c r="B4" s="78" t="s">
        <v>282</v>
      </c>
      <c r="C4" s="36"/>
      <c r="D4" s="37"/>
      <c r="E4" s="37"/>
      <c r="F4" s="38"/>
      <c r="G4" s="38"/>
      <c r="H4" s="39" t="s">
        <v>130</v>
      </c>
    </row>
    <row r="5" spans="1:8" ht="15.75">
      <c r="A5" s="40"/>
      <c r="B5" s="41"/>
      <c r="C5" s="501" t="s">
        <v>232</v>
      </c>
      <c r="D5" s="502"/>
      <c r="E5" s="503"/>
      <c r="F5" s="501" t="s">
        <v>233</v>
      </c>
      <c r="G5" s="502"/>
      <c r="H5" s="504"/>
    </row>
    <row r="6" spans="1:8" ht="15.75">
      <c r="A6" s="42" t="s">
        <v>27</v>
      </c>
      <c r="B6" s="43" t="s">
        <v>190</v>
      </c>
      <c r="C6" s="44" t="s">
        <v>28</v>
      </c>
      <c r="D6" s="44" t="s">
        <v>131</v>
      </c>
      <c r="E6" s="44" t="s">
        <v>69</v>
      </c>
      <c r="F6" s="44" t="s">
        <v>28</v>
      </c>
      <c r="G6" s="44" t="s">
        <v>131</v>
      </c>
      <c r="H6" s="45" t="s">
        <v>69</v>
      </c>
    </row>
    <row r="7" spans="1:8" ht="15.75">
      <c r="A7" s="42">
        <v>1</v>
      </c>
      <c r="B7" s="46" t="s">
        <v>191</v>
      </c>
      <c r="C7" s="281">
        <v>6385787.9699999997</v>
      </c>
      <c r="D7" s="281">
        <v>5719725.4699999997</v>
      </c>
      <c r="E7" s="282">
        <v>12105513.439999999</v>
      </c>
      <c r="F7" s="283">
        <v>6527068.6100000003</v>
      </c>
      <c r="G7" s="284">
        <v>7266364.9000000004</v>
      </c>
      <c r="H7" s="285">
        <v>13793433.510000002</v>
      </c>
    </row>
    <row r="8" spans="1:8" ht="15.75">
      <c r="A8" s="42">
        <v>2</v>
      </c>
      <c r="B8" s="46" t="s">
        <v>192</v>
      </c>
      <c r="C8" s="281">
        <v>8469681.3100000005</v>
      </c>
      <c r="D8" s="281">
        <v>15937889.24</v>
      </c>
      <c r="E8" s="282">
        <v>24407570.550000001</v>
      </c>
      <c r="F8" s="283">
        <v>5117559.82</v>
      </c>
      <c r="G8" s="284">
        <v>18352396.84</v>
      </c>
      <c r="H8" s="285">
        <v>23469956.66</v>
      </c>
    </row>
    <row r="9" spans="1:8" ht="15.75">
      <c r="A9" s="42">
        <v>3</v>
      </c>
      <c r="B9" s="46" t="s">
        <v>193</v>
      </c>
      <c r="C9" s="281">
        <v>286362.73</v>
      </c>
      <c r="D9" s="281">
        <v>10300721.25</v>
      </c>
      <c r="E9" s="282">
        <v>10587083.98</v>
      </c>
      <c r="F9" s="283">
        <v>562323.85</v>
      </c>
      <c r="G9" s="284">
        <v>2446842.58</v>
      </c>
      <c r="H9" s="285">
        <v>3009166.43</v>
      </c>
    </row>
    <row r="10" spans="1:8" ht="15.75">
      <c r="A10" s="42">
        <v>4</v>
      </c>
      <c r="B10" s="46" t="s">
        <v>222</v>
      </c>
      <c r="C10" s="281">
        <v>0</v>
      </c>
      <c r="D10" s="281">
        <v>0</v>
      </c>
      <c r="E10" s="282">
        <v>0</v>
      </c>
      <c r="F10" s="283">
        <v>0</v>
      </c>
      <c r="G10" s="284">
        <v>0</v>
      </c>
      <c r="H10" s="285">
        <v>0</v>
      </c>
    </row>
    <row r="11" spans="1:8" ht="15.75">
      <c r="A11" s="42">
        <v>5</v>
      </c>
      <c r="B11" s="46" t="s">
        <v>194</v>
      </c>
      <c r="C11" s="281">
        <v>17139610.859999999</v>
      </c>
      <c r="D11" s="281">
        <v>0</v>
      </c>
      <c r="E11" s="282">
        <v>17139610.859999999</v>
      </c>
      <c r="F11" s="283">
        <v>19019749.449999999</v>
      </c>
      <c r="G11" s="284">
        <v>0</v>
      </c>
      <c r="H11" s="285">
        <v>19019749.449999999</v>
      </c>
    </row>
    <row r="12" spans="1:8" ht="15.75">
      <c r="A12" s="42">
        <v>6.1</v>
      </c>
      <c r="B12" s="47" t="s">
        <v>195</v>
      </c>
      <c r="C12" s="281">
        <v>208396886.44999918</v>
      </c>
      <c r="D12" s="281">
        <v>30943265.790000021</v>
      </c>
      <c r="E12" s="282">
        <v>239340152.2399992</v>
      </c>
      <c r="F12" s="283">
        <v>159760961.32000035</v>
      </c>
      <c r="G12" s="284">
        <v>70898783.190000087</v>
      </c>
      <c r="H12" s="285">
        <v>230659744.51000044</v>
      </c>
    </row>
    <row r="13" spans="1:8" ht="15.75">
      <c r="A13" s="42">
        <v>6.2</v>
      </c>
      <c r="B13" s="47" t="s">
        <v>196</v>
      </c>
      <c r="C13" s="281">
        <v>-6791219.000000082</v>
      </c>
      <c r="D13" s="281">
        <v>-2122379.3999999985</v>
      </c>
      <c r="E13" s="282">
        <v>-8913598.4000000805</v>
      </c>
      <c r="F13" s="283">
        <v>-5229549.8200000497</v>
      </c>
      <c r="G13" s="284">
        <v>-3333442.7200000058</v>
      </c>
      <c r="H13" s="285">
        <v>-8562992.540000055</v>
      </c>
    </row>
    <row r="14" spans="1:8" ht="15.75">
      <c r="A14" s="42">
        <v>6</v>
      </c>
      <c r="B14" s="46" t="s">
        <v>197</v>
      </c>
      <c r="C14" s="282">
        <v>201605667.44999909</v>
      </c>
      <c r="D14" s="282">
        <v>28820886.390000023</v>
      </c>
      <c r="E14" s="282">
        <v>230426553.83999914</v>
      </c>
      <c r="F14" s="282">
        <v>154531411.5000003</v>
      </c>
      <c r="G14" s="282">
        <v>67565340.470000088</v>
      </c>
      <c r="H14" s="285">
        <v>222096751.97000039</v>
      </c>
    </row>
    <row r="15" spans="1:8" ht="15.75">
      <c r="A15" s="42">
        <v>7</v>
      </c>
      <c r="B15" s="46" t="s">
        <v>198</v>
      </c>
      <c r="C15" s="281">
        <v>4734598.79</v>
      </c>
      <c r="D15" s="281">
        <v>326812.84000000003</v>
      </c>
      <c r="E15" s="282">
        <v>5061411.63</v>
      </c>
      <c r="F15" s="283">
        <v>3346190.93</v>
      </c>
      <c r="G15" s="284">
        <v>845249.6100000001</v>
      </c>
      <c r="H15" s="285">
        <v>4191440.54</v>
      </c>
    </row>
    <row r="16" spans="1:8" ht="15.75">
      <c r="A16" s="42">
        <v>8</v>
      </c>
      <c r="B16" s="46" t="s">
        <v>199</v>
      </c>
      <c r="C16" s="281">
        <v>185860</v>
      </c>
      <c r="D16" s="281">
        <v>0</v>
      </c>
      <c r="E16" s="282">
        <v>185860</v>
      </c>
      <c r="F16" s="283">
        <v>202399</v>
      </c>
      <c r="G16" s="284">
        <v>0</v>
      </c>
      <c r="H16" s="285">
        <v>202399</v>
      </c>
    </row>
    <row r="17" spans="1:8" ht="15.75">
      <c r="A17" s="42">
        <v>9</v>
      </c>
      <c r="B17" s="46" t="s">
        <v>200</v>
      </c>
      <c r="C17" s="281">
        <v>0</v>
      </c>
      <c r="D17" s="281">
        <v>0</v>
      </c>
      <c r="E17" s="282">
        <v>0</v>
      </c>
      <c r="F17" s="283">
        <v>0</v>
      </c>
      <c r="G17" s="284">
        <v>0</v>
      </c>
      <c r="H17" s="285">
        <v>0</v>
      </c>
    </row>
    <row r="18" spans="1:8" ht="15.75">
      <c r="A18" s="42">
        <v>10</v>
      </c>
      <c r="B18" s="46" t="s">
        <v>201</v>
      </c>
      <c r="C18" s="281">
        <v>7191073.3500000015</v>
      </c>
      <c r="D18" s="281">
        <v>0</v>
      </c>
      <c r="E18" s="282">
        <v>7191073.3500000015</v>
      </c>
      <c r="F18" s="283">
        <v>6755600.9000000004</v>
      </c>
      <c r="G18" s="284">
        <v>0</v>
      </c>
      <c r="H18" s="285">
        <v>6755600.9000000004</v>
      </c>
    </row>
    <row r="19" spans="1:8" ht="15.75">
      <c r="A19" s="42">
        <v>11</v>
      </c>
      <c r="B19" s="46" t="s">
        <v>202</v>
      </c>
      <c r="C19" s="281">
        <v>2043988.6199999999</v>
      </c>
      <c r="D19" s="281">
        <v>494129.35</v>
      </c>
      <c r="E19" s="282">
        <v>2538117.9699999997</v>
      </c>
      <c r="F19" s="283">
        <v>1952772.51</v>
      </c>
      <c r="G19" s="284">
        <v>137925.31</v>
      </c>
      <c r="H19" s="285">
        <v>2090697.82</v>
      </c>
    </row>
    <row r="20" spans="1:8" ht="15.75">
      <c r="A20" s="42">
        <v>12</v>
      </c>
      <c r="B20" s="48" t="s">
        <v>203</v>
      </c>
      <c r="C20" s="282">
        <v>248042631.07999909</v>
      </c>
      <c r="D20" s="282">
        <v>61600164.540000029</v>
      </c>
      <c r="E20" s="282">
        <v>309642795.61999911</v>
      </c>
      <c r="F20" s="282">
        <v>198015076.57000029</v>
      </c>
      <c r="G20" s="282">
        <v>96614119.710000098</v>
      </c>
      <c r="H20" s="285">
        <v>294629196.28000039</v>
      </c>
    </row>
    <row r="21" spans="1:8" ht="15.75">
      <c r="A21" s="42"/>
      <c r="B21" s="43" t="s">
        <v>220</v>
      </c>
      <c r="C21" s="286"/>
      <c r="D21" s="286"/>
      <c r="E21" s="286"/>
      <c r="F21" s="287"/>
      <c r="G21" s="288"/>
      <c r="H21" s="289"/>
    </row>
    <row r="22" spans="1:8" ht="15.75">
      <c r="A22" s="42">
        <v>13</v>
      </c>
      <c r="B22" s="46" t="s">
        <v>204</v>
      </c>
      <c r="C22" s="281">
        <v>15000000</v>
      </c>
      <c r="D22" s="281">
        <v>0</v>
      </c>
      <c r="E22" s="282">
        <v>15000000</v>
      </c>
      <c r="F22" s="283">
        <v>3000000</v>
      </c>
      <c r="G22" s="284">
        <v>4212600</v>
      </c>
      <c r="H22" s="285">
        <v>7212600</v>
      </c>
    </row>
    <row r="23" spans="1:8" ht="15.75">
      <c r="A23" s="42">
        <v>14</v>
      </c>
      <c r="B23" s="46" t="s">
        <v>205</v>
      </c>
      <c r="C23" s="281">
        <v>4457555.3200002238</v>
      </c>
      <c r="D23" s="281">
        <v>1457556.769999987</v>
      </c>
      <c r="E23" s="282">
        <v>5915112.0900002103</v>
      </c>
      <c r="F23" s="283">
        <v>10978586.300000314</v>
      </c>
      <c r="G23" s="284">
        <v>2355302.0500000091</v>
      </c>
      <c r="H23" s="285">
        <v>13333888.350000322</v>
      </c>
    </row>
    <row r="24" spans="1:8" ht="15.75">
      <c r="A24" s="42">
        <v>15</v>
      </c>
      <c r="B24" s="46" t="s">
        <v>206</v>
      </c>
      <c r="C24" s="281">
        <v>9069860.3399998918</v>
      </c>
      <c r="D24" s="281">
        <v>7416750.2899999861</v>
      </c>
      <c r="E24" s="282">
        <v>16486610.629999878</v>
      </c>
      <c r="F24" s="283">
        <v>22627179.749999974</v>
      </c>
      <c r="G24" s="284">
        <v>9073574.5899999849</v>
      </c>
      <c r="H24" s="285">
        <v>31700754.339999959</v>
      </c>
    </row>
    <row r="25" spans="1:8" ht="15.75">
      <c r="A25" s="42">
        <v>16</v>
      </c>
      <c r="B25" s="46" t="s">
        <v>207</v>
      </c>
      <c r="C25" s="281">
        <v>53556527.459999993</v>
      </c>
      <c r="D25" s="281">
        <v>31027030.759999957</v>
      </c>
      <c r="E25" s="282">
        <v>84583558.219999954</v>
      </c>
      <c r="F25" s="283">
        <v>26124357.5</v>
      </c>
      <c r="G25" s="284">
        <v>25314600.579999994</v>
      </c>
      <c r="H25" s="285">
        <v>51438958.079999998</v>
      </c>
    </row>
    <row r="26" spans="1:8" ht="15.75">
      <c r="A26" s="42">
        <v>17</v>
      </c>
      <c r="B26" s="46" t="s">
        <v>208</v>
      </c>
      <c r="C26" s="286">
        <v>0</v>
      </c>
      <c r="D26" s="286"/>
      <c r="E26" s="282">
        <v>0</v>
      </c>
      <c r="F26" s="287">
        <v>20000000</v>
      </c>
      <c r="G26" s="288">
        <v>0</v>
      </c>
      <c r="H26" s="285">
        <v>20000000</v>
      </c>
    </row>
    <row r="27" spans="1:8" ht="15.75">
      <c r="A27" s="42">
        <v>18</v>
      </c>
      <c r="B27" s="46" t="s">
        <v>209</v>
      </c>
      <c r="C27" s="281">
        <v>92375607.230000004</v>
      </c>
      <c r="D27" s="281">
        <v>35139599.969999999</v>
      </c>
      <c r="E27" s="282">
        <v>127515207.2</v>
      </c>
      <c r="F27" s="283">
        <v>65475295.310000002</v>
      </c>
      <c r="G27" s="284">
        <v>57917232</v>
      </c>
      <c r="H27" s="285">
        <v>123392527.31</v>
      </c>
    </row>
    <row r="28" spans="1:8" ht="15.75">
      <c r="A28" s="42">
        <v>19</v>
      </c>
      <c r="B28" s="46" t="s">
        <v>210</v>
      </c>
      <c r="C28" s="281">
        <v>3576225.4799999995</v>
      </c>
      <c r="D28" s="281">
        <v>1034493.3799999999</v>
      </c>
      <c r="E28" s="282">
        <v>4610718.8599999994</v>
      </c>
      <c r="F28" s="283">
        <v>2174746.2799999998</v>
      </c>
      <c r="G28" s="284">
        <v>1521625.23</v>
      </c>
      <c r="H28" s="285">
        <v>3696371.51</v>
      </c>
    </row>
    <row r="29" spans="1:8" ht="15.75">
      <c r="A29" s="42">
        <v>20</v>
      </c>
      <c r="B29" s="46" t="s">
        <v>132</v>
      </c>
      <c r="C29" s="281">
        <v>5617643.459999999</v>
      </c>
      <c r="D29" s="281">
        <v>507264.92</v>
      </c>
      <c r="E29" s="282">
        <v>6124908.379999999</v>
      </c>
      <c r="F29" s="283">
        <v>3809115.4600000004</v>
      </c>
      <c r="G29" s="284">
        <v>605006.13</v>
      </c>
      <c r="H29" s="285">
        <v>4414121.5900000008</v>
      </c>
    </row>
    <row r="30" spans="1:8" ht="15.75">
      <c r="A30" s="42">
        <v>21</v>
      </c>
      <c r="B30" s="46" t="s">
        <v>211</v>
      </c>
      <c r="C30" s="281">
        <v>0</v>
      </c>
      <c r="D30" s="281">
        <v>6129000</v>
      </c>
      <c r="E30" s="282">
        <v>6129000</v>
      </c>
      <c r="F30" s="283">
        <v>0</v>
      </c>
      <c r="G30" s="284">
        <v>5295840</v>
      </c>
      <c r="H30" s="285">
        <v>5295840</v>
      </c>
    </row>
    <row r="31" spans="1:8" ht="15.75">
      <c r="A31" s="42">
        <v>22</v>
      </c>
      <c r="B31" s="48" t="s">
        <v>212</v>
      </c>
      <c r="C31" s="282">
        <v>183653419.29000011</v>
      </c>
      <c r="D31" s="282">
        <v>82711696.089999929</v>
      </c>
      <c r="E31" s="282">
        <v>266365115.38000005</v>
      </c>
      <c r="F31" s="282">
        <v>154189280.60000029</v>
      </c>
      <c r="G31" s="282">
        <v>106295780.57999998</v>
      </c>
      <c r="H31" s="285">
        <v>260485061.18000028</v>
      </c>
    </row>
    <row r="32" spans="1:8" ht="15.75">
      <c r="A32" s="42"/>
      <c r="B32" s="43" t="s">
        <v>221</v>
      </c>
      <c r="C32" s="286"/>
      <c r="D32" s="286"/>
      <c r="E32" s="281"/>
      <c r="F32" s="287"/>
      <c r="G32" s="288"/>
      <c r="H32" s="289"/>
    </row>
    <row r="33" spans="1:8" ht="15.75">
      <c r="A33" s="42">
        <v>23</v>
      </c>
      <c r="B33" s="46" t="s">
        <v>213</v>
      </c>
      <c r="C33" s="281">
        <v>25643199.989999998</v>
      </c>
      <c r="D33" s="286">
        <v>0</v>
      </c>
      <c r="E33" s="282">
        <v>25643199.989999998</v>
      </c>
      <c r="F33" s="283">
        <v>20213599.989999998</v>
      </c>
      <c r="G33" s="288">
        <v>0</v>
      </c>
      <c r="H33" s="285">
        <v>20213599.989999998</v>
      </c>
    </row>
    <row r="34" spans="1:8" ht="15.75">
      <c r="A34" s="42">
        <v>24</v>
      </c>
      <c r="B34" s="46" t="s">
        <v>214</v>
      </c>
      <c r="C34" s="281">
        <v>0</v>
      </c>
      <c r="D34" s="286">
        <v>0</v>
      </c>
      <c r="E34" s="282">
        <v>0</v>
      </c>
      <c r="F34" s="283">
        <v>0</v>
      </c>
      <c r="G34" s="288">
        <v>0</v>
      </c>
      <c r="H34" s="285">
        <v>0</v>
      </c>
    </row>
    <row r="35" spans="1:8" ht="15.75">
      <c r="A35" s="42">
        <v>25</v>
      </c>
      <c r="B35" s="47" t="s">
        <v>215</v>
      </c>
      <c r="C35" s="281">
        <v>0</v>
      </c>
      <c r="D35" s="286">
        <v>0</v>
      </c>
      <c r="E35" s="282">
        <v>0</v>
      </c>
      <c r="F35" s="283">
        <v>0</v>
      </c>
      <c r="G35" s="288">
        <v>0</v>
      </c>
      <c r="H35" s="285">
        <v>0</v>
      </c>
    </row>
    <row r="36" spans="1:8" ht="15.75">
      <c r="A36" s="42">
        <v>26</v>
      </c>
      <c r="B36" s="46" t="s">
        <v>216</v>
      </c>
      <c r="C36" s="281">
        <v>0</v>
      </c>
      <c r="D36" s="286">
        <v>0</v>
      </c>
      <c r="E36" s="282">
        <v>0</v>
      </c>
      <c r="F36" s="283">
        <v>0</v>
      </c>
      <c r="G36" s="288">
        <v>0</v>
      </c>
      <c r="H36" s="285">
        <v>0</v>
      </c>
    </row>
    <row r="37" spans="1:8" ht="15.75">
      <c r="A37" s="42">
        <v>27</v>
      </c>
      <c r="B37" s="46" t="s">
        <v>217</v>
      </c>
      <c r="C37" s="281">
        <v>0</v>
      </c>
      <c r="D37" s="286">
        <v>0</v>
      </c>
      <c r="E37" s="282">
        <v>0</v>
      </c>
      <c r="F37" s="283">
        <v>0</v>
      </c>
      <c r="G37" s="288">
        <v>0</v>
      </c>
      <c r="H37" s="285">
        <v>0</v>
      </c>
    </row>
    <row r="38" spans="1:8" ht="15.75">
      <c r="A38" s="42">
        <v>28</v>
      </c>
      <c r="B38" s="46" t="s">
        <v>218</v>
      </c>
      <c r="C38" s="281">
        <v>17634480.333000004</v>
      </c>
      <c r="D38" s="286">
        <v>0</v>
      </c>
      <c r="E38" s="282">
        <v>17634480.333000004</v>
      </c>
      <c r="F38" s="283">
        <v>13930534.799999997</v>
      </c>
      <c r="G38" s="288">
        <v>0</v>
      </c>
      <c r="H38" s="285">
        <v>13930534.799999997</v>
      </c>
    </row>
    <row r="39" spans="1:8" ht="15.75">
      <c r="A39" s="42">
        <v>29</v>
      </c>
      <c r="B39" s="46" t="s">
        <v>234</v>
      </c>
      <c r="C39" s="281">
        <v>0</v>
      </c>
      <c r="D39" s="286">
        <v>0</v>
      </c>
      <c r="E39" s="282">
        <v>0</v>
      </c>
      <c r="F39" s="283">
        <v>0</v>
      </c>
      <c r="G39" s="288">
        <v>0</v>
      </c>
      <c r="H39" s="285">
        <v>0</v>
      </c>
    </row>
    <row r="40" spans="1:8" ht="15.75">
      <c r="A40" s="42">
        <v>30</v>
      </c>
      <c r="B40" s="48" t="s">
        <v>219</v>
      </c>
      <c r="C40" s="281">
        <v>43277680.322999999</v>
      </c>
      <c r="D40" s="286">
        <v>0</v>
      </c>
      <c r="E40" s="282">
        <v>43277680.322999999</v>
      </c>
      <c r="F40" s="283">
        <v>34144134.789999992</v>
      </c>
      <c r="G40" s="288">
        <v>0</v>
      </c>
      <c r="H40" s="285">
        <v>34144134.789999992</v>
      </c>
    </row>
    <row r="41" spans="1:8" ht="16.5" thickBot="1">
      <c r="A41" s="49">
        <v>31</v>
      </c>
      <c r="B41" s="50" t="s">
        <v>235</v>
      </c>
      <c r="C41" s="290">
        <v>226931099.61300009</v>
      </c>
      <c r="D41" s="290">
        <v>82711696.089999929</v>
      </c>
      <c r="E41" s="290">
        <v>309642795.70300001</v>
      </c>
      <c r="F41" s="290">
        <v>188333415.39000028</v>
      </c>
      <c r="G41" s="290">
        <v>106295780.57999998</v>
      </c>
      <c r="H41" s="291">
        <v>294629195.97000027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80" zoomScaleNormal="80" workbookViewId="0">
      <pane xSplit="1" ySplit="6" topLeftCell="B67" activePane="bottomRight" state="frozen"/>
      <selection activeCell="K21" sqref="K21"/>
      <selection pane="topRight" activeCell="K21" sqref="K21"/>
      <selection pane="bottomLeft" activeCell="K21" sqref="K21"/>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226</v>
      </c>
      <c r="B1" s="494" t="str">
        <f>'1. key ratios'!B1</f>
        <v>ფინკა ბანკი საქართველო</v>
      </c>
      <c r="C1" s="17"/>
    </row>
    <row r="2" spans="1:8" ht="15.75">
      <c r="A2" s="18" t="s">
        <v>227</v>
      </c>
      <c r="B2" s="495">
        <f>'1. key ratios'!B2</f>
        <v>43281</v>
      </c>
      <c r="C2" s="30"/>
      <c r="D2" s="19"/>
      <c r="E2" s="19"/>
      <c r="F2" s="19"/>
      <c r="G2" s="19"/>
      <c r="H2" s="19"/>
    </row>
    <row r="3" spans="1:8" ht="15.75">
      <c r="A3" s="18"/>
      <c r="B3" s="17"/>
      <c r="C3" s="30"/>
      <c r="D3" s="19"/>
      <c r="E3" s="19"/>
      <c r="F3" s="19"/>
      <c r="G3" s="19"/>
      <c r="H3" s="19"/>
    </row>
    <row r="4" spans="1:8" ht="16.5" thickBot="1">
      <c r="A4" s="52" t="s">
        <v>650</v>
      </c>
      <c r="B4" s="31" t="s">
        <v>260</v>
      </c>
      <c r="C4" s="38"/>
      <c r="D4" s="38"/>
      <c r="E4" s="38"/>
      <c r="F4" s="52"/>
      <c r="G4" s="52"/>
      <c r="H4" s="53" t="s">
        <v>130</v>
      </c>
    </row>
    <row r="5" spans="1:8" ht="15.75">
      <c r="A5" s="134"/>
      <c r="B5" s="135"/>
      <c r="C5" s="501" t="s">
        <v>232</v>
      </c>
      <c r="D5" s="502"/>
      <c r="E5" s="503"/>
      <c r="F5" s="501" t="s">
        <v>233</v>
      </c>
      <c r="G5" s="502"/>
      <c r="H5" s="504"/>
    </row>
    <row r="6" spans="1:8" ht="30.75" customHeight="1">
      <c r="A6" s="136" t="s">
        <v>27</v>
      </c>
      <c r="B6" s="54"/>
      <c r="C6" s="55" t="s">
        <v>28</v>
      </c>
      <c r="D6" s="55" t="s">
        <v>133</v>
      </c>
      <c r="E6" s="55" t="s">
        <v>69</v>
      </c>
      <c r="F6" s="55" t="s">
        <v>28</v>
      </c>
      <c r="G6" s="55" t="s">
        <v>133</v>
      </c>
      <c r="H6" s="137" t="s">
        <v>69</v>
      </c>
    </row>
    <row r="7" spans="1:8">
      <c r="A7" s="138"/>
      <c r="B7" s="57" t="s">
        <v>129</v>
      </c>
      <c r="C7" s="58"/>
      <c r="D7" s="58"/>
      <c r="E7" s="58"/>
      <c r="F7" s="58"/>
      <c r="G7" s="58"/>
      <c r="H7" s="139"/>
    </row>
    <row r="8" spans="1:8" ht="15.75">
      <c r="A8" s="138">
        <v>1</v>
      </c>
      <c r="B8" s="59" t="s">
        <v>134</v>
      </c>
      <c r="C8" s="292">
        <v>217449.41999999998</v>
      </c>
      <c r="D8" s="292">
        <v>109200.66</v>
      </c>
      <c r="E8" s="282">
        <v>326650.07999999996</v>
      </c>
      <c r="F8" s="292">
        <v>181274.89</v>
      </c>
      <c r="G8" s="292">
        <v>34931.25</v>
      </c>
      <c r="H8" s="293">
        <v>216206.14</v>
      </c>
    </row>
    <row r="9" spans="1:8" ht="15.75">
      <c r="A9" s="138">
        <v>2</v>
      </c>
      <c r="B9" s="59" t="s">
        <v>135</v>
      </c>
      <c r="C9" s="294">
        <v>24088048.32</v>
      </c>
      <c r="D9" s="294">
        <v>2427726.8629999999</v>
      </c>
      <c r="E9" s="282">
        <v>26515775.182999998</v>
      </c>
      <c r="F9" s="294">
        <v>18973605.23</v>
      </c>
      <c r="G9" s="294">
        <v>5625782.8700000001</v>
      </c>
      <c r="H9" s="293">
        <v>24599388.100000001</v>
      </c>
    </row>
    <row r="10" spans="1:8" ht="15.75">
      <c r="A10" s="138">
        <v>2.1</v>
      </c>
      <c r="B10" s="60" t="s">
        <v>136</v>
      </c>
      <c r="C10" s="292">
        <v>4981.6400000000003</v>
      </c>
      <c r="D10" s="292">
        <v>0</v>
      </c>
      <c r="E10" s="282">
        <v>4981.6400000000003</v>
      </c>
      <c r="F10" s="292">
        <v>0</v>
      </c>
      <c r="G10" s="292">
        <v>0</v>
      </c>
      <c r="H10" s="293">
        <v>0</v>
      </c>
    </row>
    <row r="11" spans="1:8" ht="15.75">
      <c r="A11" s="138">
        <v>2.2000000000000002</v>
      </c>
      <c r="B11" s="60" t="s">
        <v>137</v>
      </c>
      <c r="C11" s="292">
        <v>285896.5</v>
      </c>
      <c r="D11" s="292">
        <v>445413.48840000015</v>
      </c>
      <c r="E11" s="282">
        <v>731309.98840000015</v>
      </c>
      <c r="F11" s="292">
        <v>103075.00000000003</v>
      </c>
      <c r="G11" s="292">
        <v>344570.27139999997</v>
      </c>
      <c r="H11" s="293">
        <v>447645.27139999997</v>
      </c>
    </row>
    <row r="12" spans="1:8" ht="15.75">
      <c r="A12" s="138">
        <v>2.2999999999999998</v>
      </c>
      <c r="B12" s="60" t="s">
        <v>138</v>
      </c>
      <c r="C12" s="292">
        <v>14682.590000000002</v>
      </c>
      <c r="D12" s="292">
        <v>333.18309999999997</v>
      </c>
      <c r="E12" s="282">
        <v>15015.773100000002</v>
      </c>
      <c r="F12" s="292">
        <v>5825.34</v>
      </c>
      <c r="G12" s="292">
        <v>1728.6016</v>
      </c>
      <c r="H12" s="293">
        <v>7553.9416000000001</v>
      </c>
    </row>
    <row r="13" spans="1:8" ht="15.75">
      <c r="A13" s="138">
        <v>2.4</v>
      </c>
      <c r="B13" s="60" t="s">
        <v>139</v>
      </c>
      <c r="C13" s="292">
        <v>9675.4000000000015</v>
      </c>
      <c r="D13" s="292">
        <v>18665.511900000001</v>
      </c>
      <c r="E13" s="282">
        <v>28340.911900000003</v>
      </c>
      <c r="F13" s="292">
        <v>16400.79</v>
      </c>
      <c r="G13" s="292">
        <v>20887.553699999997</v>
      </c>
      <c r="H13" s="293">
        <v>37288.343699999998</v>
      </c>
    </row>
    <row r="14" spans="1:8" ht="15.75">
      <c r="A14" s="138">
        <v>2.5</v>
      </c>
      <c r="B14" s="60" t="s">
        <v>140</v>
      </c>
      <c r="C14" s="292">
        <v>9401.59</v>
      </c>
      <c r="D14" s="292">
        <v>6171.0676999999996</v>
      </c>
      <c r="E14" s="282">
        <v>15572.6577</v>
      </c>
      <c r="F14" s="292">
        <v>4253.75</v>
      </c>
      <c r="G14" s="292">
        <v>8566.9838</v>
      </c>
      <c r="H14" s="293">
        <v>12820.7338</v>
      </c>
    </row>
    <row r="15" spans="1:8" ht="15.75">
      <c r="A15" s="138">
        <v>2.6</v>
      </c>
      <c r="B15" s="60" t="s">
        <v>141</v>
      </c>
      <c r="C15" s="292">
        <v>24968.82</v>
      </c>
      <c r="D15" s="292">
        <v>40808.830300000001</v>
      </c>
      <c r="E15" s="282">
        <v>65777.650300000008</v>
      </c>
      <c r="F15" s="292">
        <v>17732.590000000004</v>
      </c>
      <c r="G15" s="292">
        <v>22343.1446</v>
      </c>
      <c r="H15" s="293">
        <v>40075.734600000003</v>
      </c>
    </row>
    <row r="16" spans="1:8" ht="15.75">
      <c r="A16" s="138">
        <v>2.7</v>
      </c>
      <c r="B16" s="60" t="s">
        <v>142</v>
      </c>
      <c r="C16" s="292">
        <v>8080.6399999999994</v>
      </c>
      <c r="D16" s="292">
        <v>10984.0393</v>
      </c>
      <c r="E16" s="282">
        <v>19064.6793</v>
      </c>
      <c r="F16" s="292">
        <v>1794.23</v>
      </c>
      <c r="G16" s="292">
        <v>8227.869200000001</v>
      </c>
      <c r="H16" s="293">
        <v>10022.099200000001</v>
      </c>
    </row>
    <row r="17" spans="1:8" ht="15.75">
      <c r="A17" s="138">
        <v>2.8</v>
      </c>
      <c r="B17" s="60" t="s">
        <v>143</v>
      </c>
      <c r="C17" s="292">
        <v>23725016.210000001</v>
      </c>
      <c r="D17" s="292">
        <v>1897621.26</v>
      </c>
      <c r="E17" s="282">
        <v>25622637.470000003</v>
      </c>
      <c r="F17" s="292">
        <v>18822366.390000001</v>
      </c>
      <c r="G17" s="292">
        <v>5216941.41</v>
      </c>
      <c r="H17" s="293">
        <v>24039307.800000001</v>
      </c>
    </row>
    <row r="18" spans="1:8" ht="15.75">
      <c r="A18" s="138">
        <v>2.9</v>
      </c>
      <c r="B18" s="60" t="s">
        <v>144</v>
      </c>
      <c r="C18" s="292">
        <v>5344.9300000000012</v>
      </c>
      <c r="D18" s="292">
        <v>7729.4822999999997</v>
      </c>
      <c r="E18" s="282">
        <v>13074.4123</v>
      </c>
      <c r="F18" s="292">
        <v>2157.14</v>
      </c>
      <c r="G18" s="292">
        <v>2517.0356999999999</v>
      </c>
      <c r="H18" s="293">
        <v>4674.1756999999998</v>
      </c>
    </row>
    <row r="19" spans="1:8" ht="15.75">
      <c r="A19" s="138">
        <v>3</v>
      </c>
      <c r="B19" s="59" t="s">
        <v>145</v>
      </c>
      <c r="C19" s="292">
        <v>1063679.5899999999</v>
      </c>
      <c r="D19" s="292">
        <v>363084.04</v>
      </c>
      <c r="E19" s="282">
        <v>1426763.63</v>
      </c>
      <c r="F19" s="292">
        <v>1039103.7200000001</v>
      </c>
      <c r="G19" s="292">
        <v>580946.16</v>
      </c>
      <c r="H19" s="293">
        <v>1620049.8800000001</v>
      </c>
    </row>
    <row r="20" spans="1:8" ht="15.75">
      <c r="A20" s="138">
        <v>4</v>
      </c>
      <c r="B20" s="59" t="s">
        <v>146</v>
      </c>
      <c r="C20" s="292">
        <v>538033.71</v>
      </c>
      <c r="D20" s="292">
        <v>0</v>
      </c>
      <c r="E20" s="282">
        <v>538033.71</v>
      </c>
      <c r="F20" s="292">
        <v>667690.75</v>
      </c>
      <c r="G20" s="292">
        <v>0</v>
      </c>
      <c r="H20" s="293">
        <v>667690.75</v>
      </c>
    </row>
    <row r="21" spans="1:8" ht="15.75">
      <c r="A21" s="138">
        <v>5</v>
      </c>
      <c r="B21" s="59" t="s">
        <v>147</v>
      </c>
      <c r="C21" s="292">
        <v>0</v>
      </c>
      <c r="D21" s="292">
        <v>0</v>
      </c>
      <c r="E21" s="282">
        <v>0</v>
      </c>
      <c r="F21" s="292">
        <v>0</v>
      </c>
      <c r="G21" s="292">
        <v>0</v>
      </c>
      <c r="H21" s="293">
        <v>0</v>
      </c>
    </row>
    <row r="22" spans="1:8" ht="15.75">
      <c r="A22" s="138">
        <v>6</v>
      </c>
      <c r="B22" s="61" t="s">
        <v>148</v>
      </c>
      <c r="C22" s="294">
        <v>25907211.040000003</v>
      </c>
      <c r="D22" s="294">
        <v>2900011.5630000001</v>
      </c>
      <c r="E22" s="282">
        <v>28807222.603000004</v>
      </c>
      <c r="F22" s="294">
        <v>20861674.59</v>
      </c>
      <c r="G22" s="294">
        <v>6241660.2800000003</v>
      </c>
      <c r="H22" s="293">
        <v>27103334.870000001</v>
      </c>
    </row>
    <row r="23" spans="1:8" ht="15.75">
      <c r="A23" s="138"/>
      <c r="B23" s="57" t="s">
        <v>127</v>
      </c>
      <c r="C23" s="292"/>
      <c r="D23" s="292"/>
      <c r="E23" s="281"/>
      <c r="F23" s="292"/>
      <c r="G23" s="292"/>
      <c r="H23" s="295"/>
    </row>
    <row r="24" spans="1:8" ht="15.75">
      <c r="A24" s="138">
        <v>7</v>
      </c>
      <c r="B24" s="59" t="s">
        <v>149</v>
      </c>
      <c r="C24" s="292">
        <v>338872.06999999983</v>
      </c>
      <c r="D24" s="292">
        <v>73995.330500000273</v>
      </c>
      <c r="E24" s="282">
        <v>412867.40050000011</v>
      </c>
      <c r="F24" s="292">
        <v>2195685.1800000002</v>
      </c>
      <c r="G24" s="292">
        <v>80500.859300000258</v>
      </c>
      <c r="H24" s="293">
        <v>2276186.0393000003</v>
      </c>
    </row>
    <row r="25" spans="1:8" ht="15.75">
      <c r="A25" s="138">
        <v>8</v>
      </c>
      <c r="B25" s="59" t="s">
        <v>150</v>
      </c>
      <c r="C25" s="292">
        <v>2775168.56</v>
      </c>
      <c r="D25" s="292">
        <v>688354.62949999969</v>
      </c>
      <c r="E25" s="282">
        <v>3463523.1894999999</v>
      </c>
      <c r="F25" s="292">
        <v>1184234.7000000014</v>
      </c>
      <c r="G25" s="292">
        <v>758944.18069999979</v>
      </c>
      <c r="H25" s="293">
        <v>1943178.880700001</v>
      </c>
    </row>
    <row r="26" spans="1:8" ht="15.75">
      <c r="A26" s="138">
        <v>9</v>
      </c>
      <c r="B26" s="59" t="s">
        <v>151</v>
      </c>
      <c r="C26" s="292">
        <v>187691.78</v>
      </c>
      <c r="D26" s="292">
        <v>12446.31</v>
      </c>
      <c r="E26" s="282">
        <v>200138.09</v>
      </c>
      <c r="F26" s="292">
        <v>37135.33</v>
      </c>
      <c r="G26" s="292">
        <v>23343.37</v>
      </c>
      <c r="H26" s="293">
        <v>60478.7</v>
      </c>
    </row>
    <row r="27" spans="1:8" ht="15.75">
      <c r="A27" s="138">
        <v>10</v>
      </c>
      <c r="B27" s="59" t="s">
        <v>152</v>
      </c>
      <c r="C27" s="292">
        <v>841205.48</v>
      </c>
      <c r="D27" s="292">
        <v>0</v>
      </c>
      <c r="E27" s="282">
        <v>841205.48</v>
      </c>
      <c r="F27" s="292">
        <v>1001698.63</v>
      </c>
      <c r="G27" s="292">
        <v>0</v>
      </c>
      <c r="H27" s="293">
        <v>1001698.63</v>
      </c>
    </row>
    <row r="28" spans="1:8" ht="15.75">
      <c r="A28" s="138">
        <v>11</v>
      </c>
      <c r="B28" s="59" t="s">
        <v>153</v>
      </c>
      <c r="C28" s="292">
        <v>4270923.2500000009</v>
      </c>
      <c r="D28" s="292">
        <v>1513637.42</v>
      </c>
      <c r="E28" s="282">
        <v>5784560.6700000009</v>
      </c>
      <c r="F28" s="292">
        <v>2704865.14</v>
      </c>
      <c r="G28" s="292">
        <v>2021586.63</v>
      </c>
      <c r="H28" s="293">
        <v>4726451.7699999996</v>
      </c>
    </row>
    <row r="29" spans="1:8" ht="15.75">
      <c r="A29" s="138">
        <v>12</v>
      </c>
      <c r="B29" s="59" t="s">
        <v>154</v>
      </c>
      <c r="C29" s="292">
        <v>0</v>
      </c>
      <c r="D29" s="292">
        <v>0</v>
      </c>
      <c r="E29" s="282">
        <v>0</v>
      </c>
      <c r="F29" s="292">
        <v>0</v>
      </c>
      <c r="G29" s="292">
        <v>0</v>
      </c>
      <c r="H29" s="293">
        <v>0</v>
      </c>
    </row>
    <row r="30" spans="1:8" ht="15.75">
      <c r="A30" s="138">
        <v>13</v>
      </c>
      <c r="B30" s="62" t="s">
        <v>155</v>
      </c>
      <c r="C30" s="294">
        <v>8413861.1400000006</v>
      </c>
      <c r="D30" s="294">
        <v>2288433.69</v>
      </c>
      <c r="E30" s="282">
        <v>10702294.83</v>
      </c>
      <c r="F30" s="294">
        <v>7123618.9800000023</v>
      </c>
      <c r="G30" s="294">
        <v>2884375.04</v>
      </c>
      <c r="H30" s="293">
        <v>10007994.020000003</v>
      </c>
    </row>
    <row r="31" spans="1:8" ht="15.75">
      <c r="A31" s="138">
        <v>14</v>
      </c>
      <c r="B31" s="62" t="s">
        <v>156</v>
      </c>
      <c r="C31" s="294">
        <v>17493349.900000002</v>
      </c>
      <c r="D31" s="294">
        <v>611577.87300000014</v>
      </c>
      <c r="E31" s="282">
        <v>18104927.773000002</v>
      </c>
      <c r="F31" s="294">
        <v>13738055.609999998</v>
      </c>
      <c r="G31" s="294">
        <v>3357285.24</v>
      </c>
      <c r="H31" s="293">
        <v>17095340.849999998</v>
      </c>
    </row>
    <row r="32" spans="1:8">
      <c r="A32" s="138"/>
      <c r="B32" s="57"/>
      <c r="C32" s="296"/>
      <c r="D32" s="296"/>
      <c r="E32" s="296"/>
      <c r="F32" s="296"/>
      <c r="G32" s="296"/>
      <c r="H32" s="297"/>
    </row>
    <row r="33" spans="1:8" ht="15.75">
      <c r="A33" s="138"/>
      <c r="B33" s="57" t="s">
        <v>157</v>
      </c>
      <c r="C33" s="292"/>
      <c r="D33" s="292"/>
      <c r="E33" s="281"/>
      <c r="F33" s="292"/>
      <c r="G33" s="292"/>
      <c r="H33" s="295"/>
    </row>
    <row r="34" spans="1:8" ht="15.75">
      <c r="A34" s="138">
        <v>15</v>
      </c>
      <c r="B34" s="56" t="s">
        <v>128</v>
      </c>
      <c r="C34" s="298">
        <v>2325290.9</v>
      </c>
      <c r="D34" s="298">
        <v>-1854198.71</v>
      </c>
      <c r="E34" s="282">
        <v>471092.18999999994</v>
      </c>
      <c r="F34" s="298">
        <v>1868310.54</v>
      </c>
      <c r="G34" s="298">
        <v>-2399081.5999999996</v>
      </c>
      <c r="H34" s="293">
        <v>-530771.05999999959</v>
      </c>
    </row>
    <row r="35" spans="1:8" ht="15.75">
      <c r="A35" s="138">
        <v>15.1</v>
      </c>
      <c r="B35" s="60" t="s">
        <v>158</v>
      </c>
      <c r="C35" s="292">
        <v>3523589.75</v>
      </c>
      <c r="D35" s="292">
        <v>105843.75</v>
      </c>
      <c r="E35" s="282">
        <v>3629433.5</v>
      </c>
      <c r="F35" s="292">
        <v>2864420.5</v>
      </c>
      <c r="G35" s="292">
        <v>201919.81</v>
      </c>
      <c r="H35" s="293">
        <v>3066340.31</v>
      </c>
    </row>
    <row r="36" spans="1:8" ht="15.75">
      <c r="A36" s="138">
        <v>15.2</v>
      </c>
      <c r="B36" s="60" t="s">
        <v>159</v>
      </c>
      <c r="C36" s="292">
        <v>1198298.8500000001</v>
      </c>
      <c r="D36" s="292">
        <v>1960042.46</v>
      </c>
      <c r="E36" s="282">
        <v>3158341.31</v>
      </c>
      <c r="F36" s="292">
        <v>996109.96</v>
      </c>
      <c r="G36" s="292">
        <v>2601001.4099999997</v>
      </c>
      <c r="H36" s="293">
        <v>3597111.3699999996</v>
      </c>
    </row>
    <row r="37" spans="1:8" ht="15.75">
      <c r="A37" s="138">
        <v>16</v>
      </c>
      <c r="B37" s="59" t="s">
        <v>160</v>
      </c>
      <c r="C37" s="292">
        <v>0</v>
      </c>
      <c r="D37" s="292">
        <v>0</v>
      </c>
      <c r="E37" s="282">
        <v>0</v>
      </c>
      <c r="F37" s="292">
        <v>0</v>
      </c>
      <c r="G37" s="292">
        <v>0</v>
      </c>
      <c r="H37" s="293">
        <v>0</v>
      </c>
    </row>
    <row r="38" spans="1:8" ht="15.75">
      <c r="A38" s="138">
        <v>17</v>
      </c>
      <c r="B38" s="59" t="s">
        <v>161</v>
      </c>
      <c r="C38" s="292">
        <v>0</v>
      </c>
      <c r="D38" s="292">
        <v>0</v>
      </c>
      <c r="E38" s="282">
        <v>0</v>
      </c>
      <c r="F38" s="292">
        <v>0</v>
      </c>
      <c r="G38" s="292">
        <v>0</v>
      </c>
      <c r="H38" s="293">
        <v>0</v>
      </c>
    </row>
    <row r="39" spans="1:8" ht="15.75">
      <c r="A39" s="138">
        <v>18</v>
      </c>
      <c r="B39" s="59" t="s">
        <v>162</v>
      </c>
      <c r="C39" s="292">
        <v>0</v>
      </c>
      <c r="D39" s="292">
        <v>0</v>
      </c>
      <c r="E39" s="282">
        <v>0</v>
      </c>
      <c r="F39" s="292">
        <v>0</v>
      </c>
      <c r="G39" s="292">
        <v>0</v>
      </c>
      <c r="H39" s="293">
        <v>0</v>
      </c>
    </row>
    <row r="40" spans="1:8" ht="15.75">
      <c r="A40" s="138">
        <v>19</v>
      </c>
      <c r="B40" s="59" t="s">
        <v>163</v>
      </c>
      <c r="C40" s="292">
        <v>296315.67</v>
      </c>
      <c r="D40" s="292">
        <v>0</v>
      </c>
      <c r="E40" s="282">
        <v>296315.67</v>
      </c>
      <c r="F40" s="292">
        <v>318859.50999999995</v>
      </c>
      <c r="G40" s="292">
        <v>0</v>
      </c>
      <c r="H40" s="293">
        <v>318859.50999999995</v>
      </c>
    </row>
    <row r="41" spans="1:8" ht="15.75">
      <c r="A41" s="138">
        <v>20</v>
      </c>
      <c r="B41" s="59" t="s">
        <v>164</v>
      </c>
      <c r="C41" s="292">
        <v>-1549132.3900000006</v>
      </c>
      <c r="D41" s="292">
        <v>0</v>
      </c>
      <c r="E41" s="282">
        <v>-1549132.3900000006</v>
      </c>
      <c r="F41" s="292">
        <v>-439501.87000000005</v>
      </c>
      <c r="G41" s="292">
        <v>0</v>
      </c>
      <c r="H41" s="293">
        <v>-439501.87000000005</v>
      </c>
    </row>
    <row r="42" spans="1:8" ht="15.75">
      <c r="A42" s="138">
        <v>21</v>
      </c>
      <c r="B42" s="59" t="s">
        <v>165</v>
      </c>
      <c r="C42" s="292">
        <v>-1914.1399999999999</v>
      </c>
      <c r="D42" s="292">
        <v>0</v>
      </c>
      <c r="E42" s="282">
        <v>-1914.1399999999999</v>
      </c>
      <c r="F42" s="292">
        <v>5210.92</v>
      </c>
      <c r="G42" s="292">
        <v>0</v>
      </c>
      <c r="H42" s="293">
        <v>5210.92</v>
      </c>
    </row>
    <row r="43" spans="1:8" ht="15.75">
      <c r="A43" s="138">
        <v>22</v>
      </c>
      <c r="B43" s="59" t="s">
        <v>166</v>
      </c>
      <c r="C43" s="292">
        <v>0</v>
      </c>
      <c r="D43" s="292">
        <v>0</v>
      </c>
      <c r="E43" s="282">
        <v>0</v>
      </c>
      <c r="F43" s="292">
        <v>0</v>
      </c>
      <c r="G43" s="292">
        <v>0</v>
      </c>
      <c r="H43" s="293">
        <v>0</v>
      </c>
    </row>
    <row r="44" spans="1:8" ht="15.75">
      <c r="A44" s="138">
        <v>23</v>
      </c>
      <c r="B44" s="59" t="s">
        <v>167</v>
      </c>
      <c r="C44" s="292">
        <v>254403.7</v>
      </c>
      <c r="D44" s="292">
        <v>9385.31</v>
      </c>
      <c r="E44" s="282">
        <v>263789.01</v>
      </c>
      <c r="F44" s="292">
        <v>297594.21000000002</v>
      </c>
      <c r="G44" s="292">
        <v>214304.28999999998</v>
      </c>
      <c r="H44" s="293">
        <v>511898.5</v>
      </c>
    </row>
    <row r="45" spans="1:8" ht="15.75">
      <c r="A45" s="138">
        <v>24</v>
      </c>
      <c r="B45" s="62" t="s">
        <v>168</v>
      </c>
      <c r="C45" s="294">
        <v>1324963.7399999993</v>
      </c>
      <c r="D45" s="294">
        <v>-1844813.4</v>
      </c>
      <c r="E45" s="282">
        <v>-519849.66000000061</v>
      </c>
      <c r="F45" s="294">
        <v>2050473.3099999996</v>
      </c>
      <c r="G45" s="294">
        <v>-2184777.3099999996</v>
      </c>
      <c r="H45" s="293">
        <v>-134304</v>
      </c>
    </row>
    <row r="46" spans="1:8">
      <c r="A46" s="138"/>
      <c r="B46" s="57" t="s">
        <v>169</v>
      </c>
      <c r="C46" s="292"/>
      <c r="D46" s="292"/>
      <c r="E46" s="292"/>
      <c r="F46" s="292"/>
      <c r="G46" s="292"/>
      <c r="H46" s="299"/>
    </row>
    <row r="47" spans="1:8" ht="15.75">
      <c r="A47" s="138">
        <v>25</v>
      </c>
      <c r="B47" s="59" t="s">
        <v>170</v>
      </c>
      <c r="C47" s="292">
        <v>69365.47</v>
      </c>
      <c r="D47" s="292">
        <v>24027.49</v>
      </c>
      <c r="E47" s="282">
        <v>93392.960000000006</v>
      </c>
      <c r="F47" s="292">
        <v>40317.339999999997</v>
      </c>
      <c r="G47" s="292">
        <v>0</v>
      </c>
      <c r="H47" s="293">
        <v>40317.339999999997</v>
      </c>
    </row>
    <row r="48" spans="1:8" ht="15.75">
      <c r="A48" s="138">
        <v>26</v>
      </c>
      <c r="B48" s="59" t="s">
        <v>171</v>
      </c>
      <c r="C48" s="292">
        <v>991820.6399999999</v>
      </c>
      <c r="D48" s="292">
        <v>80035.23</v>
      </c>
      <c r="E48" s="282">
        <v>1071855.8699999999</v>
      </c>
      <c r="F48" s="292">
        <v>294900.98</v>
      </c>
      <c r="G48" s="292">
        <v>37776.910000000003</v>
      </c>
      <c r="H48" s="293">
        <v>332677.89</v>
      </c>
    </row>
    <row r="49" spans="1:9" ht="15.75">
      <c r="A49" s="138">
        <v>27</v>
      </c>
      <c r="B49" s="59" t="s">
        <v>172</v>
      </c>
      <c r="C49" s="292">
        <v>7535208.7200000007</v>
      </c>
      <c r="D49" s="292">
        <v>0</v>
      </c>
      <c r="E49" s="282">
        <v>7535208.7200000007</v>
      </c>
      <c r="F49" s="292">
        <v>7651077.4400000004</v>
      </c>
      <c r="G49" s="292">
        <v>0</v>
      </c>
      <c r="H49" s="293">
        <v>7651077.4400000004</v>
      </c>
    </row>
    <row r="50" spans="1:9" ht="15.75">
      <c r="A50" s="138">
        <v>28</v>
      </c>
      <c r="B50" s="59" t="s">
        <v>310</v>
      </c>
      <c r="C50" s="292">
        <v>30890.14</v>
      </c>
      <c r="D50" s="292">
        <v>0</v>
      </c>
      <c r="E50" s="282">
        <v>30890.14</v>
      </c>
      <c r="F50" s="292">
        <v>30134.13</v>
      </c>
      <c r="G50" s="292">
        <v>0</v>
      </c>
      <c r="H50" s="293">
        <v>30134.13</v>
      </c>
    </row>
    <row r="51" spans="1:9" ht="15.75">
      <c r="A51" s="138">
        <v>29</v>
      </c>
      <c r="B51" s="59" t="s">
        <v>173</v>
      </c>
      <c r="C51" s="292">
        <v>1257831</v>
      </c>
      <c r="D51" s="292">
        <v>0</v>
      </c>
      <c r="E51" s="282">
        <v>1257831</v>
      </c>
      <c r="F51" s="292">
        <v>1227197.82</v>
      </c>
      <c r="G51" s="292">
        <v>0</v>
      </c>
      <c r="H51" s="293">
        <v>1227197.82</v>
      </c>
    </row>
    <row r="52" spans="1:9" ht="15.75">
      <c r="A52" s="138">
        <v>30</v>
      </c>
      <c r="B52" s="59" t="s">
        <v>174</v>
      </c>
      <c r="C52" s="292">
        <v>3411238.6799999997</v>
      </c>
      <c r="D52" s="292">
        <v>92649.090000000011</v>
      </c>
      <c r="E52" s="282">
        <v>3503887.7699999996</v>
      </c>
      <c r="F52" s="292">
        <v>3487876.86</v>
      </c>
      <c r="G52" s="292">
        <v>154001.44</v>
      </c>
      <c r="H52" s="293">
        <v>3641878.3</v>
      </c>
    </row>
    <row r="53" spans="1:9" ht="15.75">
      <c r="A53" s="138">
        <v>31</v>
      </c>
      <c r="B53" s="62" t="s">
        <v>175</v>
      </c>
      <c r="C53" s="294">
        <v>13296354.65</v>
      </c>
      <c r="D53" s="294">
        <v>196711.81</v>
      </c>
      <c r="E53" s="282">
        <v>13493066.460000001</v>
      </c>
      <c r="F53" s="294">
        <v>12731504.57</v>
      </c>
      <c r="G53" s="294">
        <v>191778.35</v>
      </c>
      <c r="H53" s="293">
        <v>12923282.92</v>
      </c>
    </row>
    <row r="54" spans="1:9" ht="15.75">
      <c r="A54" s="138">
        <v>32</v>
      </c>
      <c r="B54" s="62" t="s">
        <v>176</v>
      </c>
      <c r="C54" s="294">
        <v>-11971390.91</v>
      </c>
      <c r="D54" s="294">
        <v>-2041525.21</v>
      </c>
      <c r="E54" s="282">
        <v>-14012916.120000001</v>
      </c>
      <c r="F54" s="294">
        <v>-10681031.260000002</v>
      </c>
      <c r="G54" s="294">
        <v>-2376555.6599999997</v>
      </c>
      <c r="H54" s="293">
        <v>-13057586.920000002</v>
      </c>
    </row>
    <row r="55" spans="1:9">
      <c r="A55" s="138"/>
      <c r="B55" s="57"/>
      <c r="C55" s="296"/>
      <c r="D55" s="296"/>
      <c r="E55" s="296"/>
      <c r="F55" s="296"/>
      <c r="G55" s="296"/>
      <c r="H55" s="297"/>
    </row>
    <row r="56" spans="1:9" ht="15.75">
      <c r="A56" s="138">
        <v>33</v>
      </c>
      <c r="B56" s="62" t="s">
        <v>177</v>
      </c>
      <c r="C56" s="294">
        <v>5521958.9900000021</v>
      </c>
      <c r="D56" s="294">
        <v>-1429947.3369999998</v>
      </c>
      <c r="E56" s="282">
        <v>4092011.6530000023</v>
      </c>
      <c r="F56" s="294">
        <v>3057024.3499999959</v>
      </c>
      <c r="G56" s="294">
        <v>980729.58000000054</v>
      </c>
      <c r="H56" s="293">
        <v>4037753.9299999964</v>
      </c>
    </row>
    <row r="57" spans="1:9">
      <c r="A57" s="138"/>
      <c r="B57" s="57"/>
      <c r="C57" s="296"/>
      <c r="D57" s="296"/>
      <c r="E57" s="296"/>
      <c r="F57" s="296"/>
      <c r="G57" s="296"/>
      <c r="H57" s="297"/>
    </row>
    <row r="58" spans="1:9" ht="15.75">
      <c r="A58" s="138">
        <v>34</v>
      </c>
      <c r="B58" s="59" t="s">
        <v>178</v>
      </c>
      <c r="C58" s="292">
        <v>2562241.63</v>
      </c>
      <c r="D58" s="292">
        <v>0</v>
      </c>
      <c r="E58" s="282">
        <v>2562241.63</v>
      </c>
      <c r="F58" s="292">
        <v>3705652.4</v>
      </c>
      <c r="G58" s="292">
        <v>0</v>
      </c>
      <c r="H58" s="293">
        <v>3705652.4</v>
      </c>
    </row>
    <row r="59" spans="1:9" s="216" customFormat="1" ht="15.75">
      <c r="A59" s="138">
        <v>35</v>
      </c>
      <c r="B59" s="56" t="s">
        <v>179</v>
      </c>
      <c r="C59" s="300">
        <v>0</v>
      </c>
      <c r="D59" s="300">
        <v>0</v>
      </c>
      <c r="E59" s="301">
        <v>0</v>
      </c>
      <c r="F59" s="302">
        <v>0</v>
      </c>
      <c r="G59" s="302">
        <v>0</v>
      </c>
      <c r="H59" s="303">
        <v>0</v>
      </c>
      <c r="I59" s="215"/>
    </row>
    <row r="60" spans="1:9" ht="15.75">
      <c r="A60" s="138">
        <v>36</v>
      </c>
      <c r="B60" s="59" t="s">
        <v>180</v>
      </c>
      <c r="C60" s="292">
        <v>18744</v>
      </c>
      <c r="D60" s="292">
        <v>0</v>
      </c>
      <c r="E60" s="282">
        <v>18744</v>
      </c>
      <c r="F60" s="292">
        <v>28866</v>
      </c>
      <c r="G60" s="292">
        <v>0</v>
      </c>
      <c r="H60" s="293">
        <v>28866</v>
      </c>
    </row>
    <row r="61" spans="1:9" ht="15.75">
      <c r="A61" s="138">
        <v>37</v>
      </c>
      <c r="B61" s="62" t="s">
        <v>181</v>
      </c>
      <c r="C61" s="294">
        <v>2580985.63</v>
      </c>
      <c r="D61" s="294">
        <v>0</v>
      </c>
      <c r="E61" s="282">
        <v>2580985.63</v>
      </c>
      <c r="F61" s="294">
        <v>3734518.4</v>
      </c>
      <c r="G61" s="294">
        <v>0</v>
      </c>
      <c r="H61" s="293">
        <v>3734518.4</v>
      </c>
    </row>
    <row r="62" spans="1:9">
      <c r="A62" s="138"/>
      <c r="B62" s="63"/>
      <c r="C62" s="292"/>
      <c r="D62" s="292"/>
      <c r="E62" s="292"/>
      <c r="F62" s="292"/>
      <c r="G62" s="292"/>
      <c r="H62" s="299"/>
    </row>
    <row r="63" spans="1:9" ht="15.75">
      <c r="A63" s="138">
        <v>38</v>
      </c>
      <c r="B63" s="64" t="s">
        <v>311</v>
      </c>
      <c r="C63" s="294">
        <v>2940973.3600000022</v>
      </c>
      <c r="D63" s="294">
        <v>-1429947.3369999998</v>
      </c>
      <c r="E63" s="282">
        <v>1511026.0230000024</v>
      </c>
      <c r="F63" s="294">
        <v>-677494.050000004</v>
      </c>
      <c r="G63" s="294">
        <v>980729.58000000054</v>
      </c>
      <c r="H63" s="293">
        <v>303235.52999999654</v>
      </c>
    </row>
    <row r="64" spans="1:9" ht="15.75">
      <c r="A64" s="136">
        <v>39</v>
      </c>
      <c r="B64" s="59" t="s">
        <v>182</v>
      </c>
      <c r="C64" s="304">
        <v>101923.88</v>
      </c>
      <c r="D64" s="304">
        <v>0</v>
      </c>
      <c r="E64" s="282">
        <v>101923.88</v>
      </c>
      <c r="F64" s="304">
        <v>193619.46</v>
      </c>
      <c r="G64" s="304">
        <v>0</v>
      </c>
      <c r="H64" s="293">
        <v>193619.46</v>
      </c>
    </row>
    <row r="65" spans="1:8" ht="15.75">
      <c r="A65" s="138">
        <v>40</v>
      </c>
      <c r="B65" s="62" t="s">
        <v>183</v>
      </c>
      <c r="C65" s="294">
        <v>2839049.4800000023</v>
      </c>
      <c r="D65" s="294">
        <v>-1429947.3369999998</v>
      </c>
      <c r="E65" s="282">
        <v>1409102.1430000025</v>
      </c>
      <c r="F65" s="294">
        <v>-871113.51000000397</v>
      </c>
      <c r="G65" s="294">
        <v>980729.58000000054</v>
      </c>
      <c r="H65" s="293">
        <v>109616.06999999657</v>
      </c>
    </row>
    <row r="66" spans="1:8" ht="15.75">
      <c r="A66" s="136">
        <v>41</v>
      </c>
      <c r="B66" s="59" t="s">
        <v>184</v>
      </c>
      <c r="C66" s="304">
        <v>588.37999999999988</v>
      </c>
      <c r="D66" s="304">
        <v>0</v>
      </c>
      <c r="E66" s="282">
        <v>588.37999999999988</v>
      </c>
      <c r="F66" s="304">
        <v>-2319.84</v>
      </c>
      <c r="G66" s="304">
        <v>0</v>
      </c>
      <c r="H66" s="293">
        <v>-2319.84</v>
      </c>
    </row>
    <row r="67" spans="1:8" ht="16.5" thickBot="1">
      <c r="A67" s="140">
        <v>42</v>
      </c>
      <c r="B67" s="141" t="s">
        <v>185</v>
      </c>
      <c r="C67" s="305">
        <v>2839637.8600000022</v>
      </c>
      <c r="D67" s="305">
        <v>-1429947.3369999998</v>
      </c>
      <c r="E67" s="290">
        <v>1409690.5230000024</v>
      </c>
      <c r="F67" s="305">
        <v>-873433.35000000393</v>
      </c>
      <c r="G67" s="305">
        <v>980729.58000000054</v>
      </c>
      <c r="H67" s="306">
        <v>107296.22999999661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5" zoomScale="80" zoomScaleNormal="80" workbookViewId="0">
      <selection activeCell="C7" sqref="C7:H53"/>
    </sheetView>
  </sheetViews>
  <sheetFormatPr defaultRowHeight="15"/>
  <cols>
    <col min="1" max="1" width="9.5703125" bestFit="1" customWidth="1"/>
    <col min="2" max="2" width="72.28515625" customWidth="1"/>
    <col min="3" max="8" width="12.7109375" customWidth="1"/>
  </cols>
  <sheetData>
    <row r="1" spans="1:8">
      <c r="A1" s="2" t="s">
        <v>226</v>
      </c>
      <c r="B1" s="494" t="str">
        <f>'1. key ratios'!B1</f>
        <v>ფინკა ბანკი საქართველო</v>
      </c>
    </row>
    <row r="2" spans="1:8">
      <c r="A2" s="2" t="s">
        <v>227</v>
      </c>
      <c r="B2" s="495">
        <f>'1. key ratios'!B2</f>
        <v>43281</v>
      </c>
    </row>
    <row r="3" spans="1:8">
      <c r="A3" s="2"/>
    </row>
    <row r="4" spans="1:8" ht="16.5" thickBot="1">
      <c r="A4" s="2" t="s">
        <v>651</v>
      </c>
      <c r="B4" s="2"/>
      <c r="C4" s="225"/>
      <c r="D4" s="225"/>
      <c r="E4" s="225"/>
      <c r="F4" s="226"/>
      <c r="G4" s="226"/>
      <c r="H4" s="227" t="s">
        <v>130</v>
      </c>
    </row>
    <row r="5" spans="1:8" ht="15.75">
      <c r="A5" s="505" t="s">
        <v>27</v>
      </c>
      <c r="B5" s="507" t="s">
        <v>283</v>
      </c>
      <c r="C5" s="509" t="s">
        <v>232</v>
      </c>
      <c r="D5" s="509"/>
      <c r="E5" s="509"/>
      <c r="F5" s="509" t="s">
        <v>233</v>
      </c>
      <c r="G5" s="509"/>
      <c r="H5" s="510"/>
    </row>
    <row r="6" spans="1:8">
      <c r="A6" s="506"/>
      <c r="B6" s="508"/>
      <c r="C6" s="44" t="s">
        <v>28</v>
      </c>
      <c r="D6" s="44" t="s">
        <v>131</v>
      </c>
      <c r="E6" s="44" t="s">
        <v>69</v>
      </c>
      <c r="F6" s="44" t="s">
        <v>28</v>
      </c>
      <c r="G6" s="44" t="s">
        <v>131</v>
      </c>
      <c r="H6" s="45" t="s">
        <v>69</v>
      </c>
    </row>
    <row r="7" spans="1:8" s="3" customFormat="1" ht="15.75">
      <c r="A7" s="228">
        <v>1</v>
      </c>
      <c r="B7" s="229" t="s">
        <v>790</v>
      </c>
      <c r="C7" s="284">
        <v>587733.15</v>
      </c>
      <c r="D7" s="284">
        <v>60977.57</v>
      </c>
      <c r="E7" s="307">
        <v>648710.72</v>
      </c>
      <c r="F7" s="284">
        <v>517704.45</v>
      </c>
      <c r="G7" s="284">
        <v>110278.79</v>
      </c>
      <c r="H7" s="285">
        <v>627983.24</v>
      </c>
    </row>
    <row r="8" spans="1:8" s="3" customFormat="1" ht="15.75">
      <c r="A8" s="228">
        <v>1.1000000000000001</v>
      </c>
      <c r="B8" s="230" t="s">
        <v>315</v>
      </c>
      <c r="C8" s="284">
        <v>0</v>
      </c>
      <c r="D8" s="284">
        <v>0</v>
      </c>
      <c r="E8" s="307">
        <v>0</v>
      </c>
      <c r="F8" s="284">
        <v>0</v>
      </c>
      <c r="G8" s="284">
        <v>0</v>
      </c>
      <c r="H8" s="285">
        <v>0</v>
      </c>
    </row>
    <row r="9" spans="1:8" s="3" customFormat="1" ht="15.75">
      <c r="A9" s="228">
        <v>1.2</v>
      </c>
      <c r="B9" s="230" t="s">
        <v>316</v>
      </c>
      <c r="C9" s="284">
        <v>0</v>
      </c>
      <c r="D9" s="284">
        <v>0</v>
      </c>
      <c r="E9" s="307">
        <v>0</v>
      </c>
      <c r="F9" s="284">
        <v>0</v>
      </c>
      <c r="G9" s="284">
        <v>0</v>
      </c>
      <c r="H9" s="285">
        <v>0</v>
      </c>
    </row>
    <row r="10" spans="1:8" s="3" customFormat="1" ht="15.75">
      <c r="A10" s="228">
        <v>1.3</v>
      </c>
      <c r="B10" s="230" t="s">
        <v>317</v>
      </c>
      <c r="C10" s="284">
        <v>587733.15</v>
      </c>
      <c r="D10" s="284">
        <v>60977.57</v>
      </c>
      <c r="E10" s="307">
        <v>648710.72</v>
      </c>
      <c r="F10" s="284">
        <v>517704.45</v>
      </c>
      <c r="G10" s="284">
        <v>110278.79</v>
      </c>
      <c r="H10" s="285">
        <v>627983.24</v>
      </c>
    </row>
    <row r="11" spans="1:8" s="3" customFormat="1" ht="15.75">
      <c r="A11" s="228">
        <v>1.4</v>
      </c>
      <c r="B11" s="230" t="s">
        <v>318</v>
      </c>
      <c r="C11" s="284">
        <v>0</v>
      </c>
      <c r="D11" s="284">
        <v>0</v>
      </c>
      <c r="E11" s="307">
        <v>0</v>
      </c>
      <c r="F11" s="284">
        <v>0</v>
      </c>
      <c r="G11" s="284">
        <v>0</v>
      </c>
      <c r="H11" s="285">
        <v>0</v>
      </c>
    </row>
    <row r="12" spans="1:8" s="3" customFormat="1" ht="29.25" customHeight="1">
      <c r="A12" s="228">
        <v>2</v>
      </c>
      <c r="B12" s="229" t="s">
        <v>319</v>
      </c>
      <c r="C12" s="284">
        <v>0</v>
      </c>
      <c r="D12" s="284">
        <v>0</v>
      </c>
      <c r="E12" s="307">
        <v>0</v>
      </c>
      <c r="F12" s="284">
        <v>0</v>
      </c>
      <c r="G12" s="284">
        <v>0</v>
      </c>
      <c r="H12" s="285">
        <v>0</v>
      </c>
    </row>
    <row r="13" spans="1:8" s="3" customFormat="1" ht="25.5">
      <c r="A13" s="228">
        <v>3</v>
      </c>
      <c r="B13" s="229" t="s">
        <v>320</v>
      </c>
      <c r="C13" s="284">
        <v>16194000</v>
      </c>
      <c r="D13" s="284">
        <v>986735.27</v>
      </c>
      <c r="E13" s="307">
        <v>17180735.27</v>
      </c>
      <c r="F13" s="284">
        <v>18581000</v>
      </c>
      <c r="G13" s="284">
        <v>987500</v>
      </c>
      <c r="H13" s="285">
        <v>19568500</v>
      </c>
    </row>
    <row r="14" spans="1:8" s="3" customFormat="1" ht="15.75">
      <c r="A14" s="228">
        <v>3.1</v>
      </c>
      <c r="B14" s="230" t="s">
        <v>321</v>
      </c>
      <c r="C14" s="284">
        <v>16194000</v>
      </c>
      <c r="D14" s="284">
        <v>986735.27</v>
      </c>
      <c r="E14" s="307">
        <v>17180735.27</v>
      </c>
      <c r="F14" s="284">
        <v>18581000</v>
      </c>
      <c r="G14" s="284">
        <v>987500</v>
      </c>
      <c r="H14" s="285">
        <v>19568500</v>
      </c>
    </row>
    <row r="15" spans="1:8" s="3" customFormat="1" ht="15.75">
      <c r="A15" s="228">
        <v>3.2</v>
      </c>
      <c r="B15" s="230" t="s">
        <v>322</v>
      </c>
      <c r="C15" s="284">
        <v>0</v>
      </c>
      <c r="D15" s="284">
        <v>0</v>
      </c>
      <c r="E15" s="307">
        <v>0</v>
      </c>
      <c r="F15" s="284">
        <v>0</v>
      </c>
      <c r="G15" s="284">
        <v>0</v>
      </c>
      <c r="H15" s="285">
        <v>0</v>
      </c>
    </row>
    <row r="16" spans="1:8" s="3" customFormat="1" ht="15.75">
      <c r="A16" s="228">
        <v>4</v>
      </c>
      <c r="B16" s="229" t="s">
        <v>323</v>
      </c>
      <c r="C16" s="284">
        <v>550585639.77000022</v>
      </c>
      <c r="D16" s="284">
        <v>120865553.21999969</v>
      </c>
      <c r="E16" s="307">
        <v>671451192.98999989</v>
      </c>
      <c r="F16" s="284">
        <v>337422933.22999942</v>
      </c>
      <c r="G16" s="284">
        <v>206304992.3999998</v>
      </c>
      <c r="H16" s="285">
        <v>543727925.62999916</v>
      </c>
    </row>
    <row r="17" spans="1:8" s="3" customFormat="1" ht="15.75">
      <c r="A17" s="228">
        <v>4.0999999999999996</v>
      </c>
      <c r="B17" s="230" t="s">
        <v>324</v>
      </c>
      <c r="C17" s="284">
        <v>550585639.77000022</v>
      </c>
      <c r="D17" s="284">
        <v>120865553.21999969</v>
      </c>
      <c r="E17" s="307">
        <v>671451192.98999989</v>
      </c>
      <c r="F17" s="284">
        <v>337422933.22999942</v>
      </c>
      <c r="G17" s="284">
        <v>206304992.3999998</v>
      </c>
      <c r="H17" s="285">
        <v>543727925.62999916</v>
      </c>
    </row>
    <row r="18" spans="1:8" s="3" customFormat="1" ht="15.75">
      <c r="A18" s="228">
        <v>4.2</v>
      </c>
      <c r="B18" s="230" t="s">
        <v>325</v>
      </c>
      <c r="C18" s="284">
        <v>0</v>
      </c>
      <c r="D18" s="284">
        <v>0</v>
      </c>
      <c r="E18" s="307">
        <v>0</v>
      </c>
      <c r="F18" s="284">
        <v>0</v>
      </c>
      <c r="G18" s="284">
        <v>0</v>
      </c>
      <c r="H18" s="285">
        <v>0</v>
      </c>
    </row>
    <row r="19" spans="1:8" s="3" customFormat="1" ht="25.5">
      <c r="A19" s="228">
        <v>5</v>
      </c>
      <c r="B19" s="229" t="s">
        <v>326</v>
      </c>
      <c r="C19" s="284">
        <v>52806738.289999999</v>
      </c>
      <c r="D19" s="284">
        <v>63090469.710000038</v>
      </c>
      <c r="E19" s="307">
        <v>115897208.00000003</v>
      </c>
      <c r="F19" s="284">
        <v>29623373.699999999</v>
      </c>
      <c r="G19" s="284">
        <v>104066023.56000003</v>
      </c>
      <c r="H19" s="285">
        <v>133689397.26000004</v>
      </c>
    </row>
    <row r="20" spans="1:8" s="3" customFormat="1" ht="15.75">
      <c r="A20" s="228">
        <v>5.0999999999999996</v>
      </c>
      <c r="B20" s="230" t="s">
        <v>327</v>
      </c>
      <c r="C20" s="284">
        <v>269433.65000000002</v>
      </c>
      <c r="D20" s="284">
        <v>178859.85</v>
      </c>
      <c r="E20" s="307">
        <v>448293.5</v>
      </c>
      <c r="F20" s="284">
        <v>175973.20000000007</v>
      </c>
      <c r="G20" s="284">
        <v>294234.68</v>
      </c>
      <c r="H20" s="285">
        <v>470207.88000000006</v>
      </c>
    </row>
    <row r="21" spans="1:8" s="3" customFormat="1" ht="15.75">
      <c r="A21" s="228">
        <v>5.2</v>
      </c>
      <c r="B21" s="230" t="s">
        <v>328</v>
      </c>
      <c r="C21" s="284">
        <v>0</v>
      </c>
      <c r="D21" s="284">
        <v>0</v>
      </c>
      <c r="E21" s="307">
        <v>0</v>
      </c>
      <c r="F21" s="284">
        <v>0</v>
      </c>
      <c r="G21" s="284">
        <v>0</v>
      </c>
      <c r="H21" s="285">
        <v>0</v>
      </c>
    </row>
    <row r="22" spans="1:8" s="3" customFormat="1" ht="15.75">
      <c r="A22" s="228">
        <v>5.3</v>
      </c>
      <c r="B22" s="230" t="s">
        <v>329</v>
      </c>
      <c r="C22" s="284">
        <v>52344238.640000001</v>
      </c>
      <c r="D22" s="284">
        <v>62692191.660000034</v>
      </c>
      <c r="E22" s="307">
        <v>115036430.30000004</v>
      </c>
      <c r="F22" s="284">
        <v>29238800.5</v>
      </c>
      <c r="G22" s="284">
        <v>103462182.04000002</v>
      </c>
      <c r="H22" s="285">
        <v>132700982.54000002</v>
      </c>
    </row>
    <row r="23" spans="1:8" s="3" customFormat="1" ht="15.75">
      <c r="A23" s="228" t="s">
        <v>330</v>
      </c>
      <c r="B23" s="231" t="s">
        <v>331</v>
      </c>
      <c r="C23" s="284">
        <v>43023101.240000002</v>
      </c>
      <c r="D23" s="284">
        <v>47608755.50000003</v>
      </c>
      <c r="E23" s="307">
        <v>90631856.740000039</v>
      </c>
      <c r="F23" s="284">
        <v>21369408</v>
      </c>
      <c r="G23" s="284">
        <v>76558090.510000035</v>
      </c>
      <c r="H23" s="285">
        <v>97927498.510000035</v>
      </c>
    </row>
    <row r="24" spans="1:8" s="3" customFormat="1" ht="15.75">
      <c r="A24" s="228" t="s">
        <v>332</v>
      </c>
      <c r="B24" s="231" t="s">
        <v>333</v>
      </c>
      <c r="C24" s="284">
        <v>4128766</v>
      </c>
      <c r="D24" s="284">
        <v>7371510.0999999996</v>
      </c>
      <c r="E24" s="307">
        <v>11500276.1</v>
      </c>
      <c r="F24" s="284">
        <v>2932614</v>
      </c>
      <c r="G24" s="284">
        <v>13708871.620000001</v>
      </c>
      <c r="H24" s="285">
        <v>16641485.620000001</v>
      </c>
    </row>
    <row r="25" spans="1:8" s="3" customFormat="1" ht="15.75">
      <c r="A25" s="228" t="s">
        <v>334</v>
      </c>
      <c r="B25" s="232" t="s">
        <v>335</v>
      </c>
      <c r="C25" s="284">
        <v>0</v>
      </c>
      <c r="D25" s="284">
        <v>0</v>
      </c>
      <c r="E25" s="307">
        <v>0</v>
      </c>
      <c r="F25" s="284">
        <v>0</v>
      </c>
      <c r="G25" s="284">
        <v>0</v>
      </c>
      <c r="H25" s="285">
        <v>0</v>
      </c>
    </row>
    <row r="26" spans="1:8" s="3" customFormat="1" ht="15.75">
      <c r="A26" s="228" t="s">
        <v>336</v>
      </c>
      <c r="B26" s="231" t="s">
        <v>337</v>
      </c>
      <c r="C26" s="284">
        <v>5166787.3999999994</v>
      </c>
      <c r="D26" s="284">
        <v>7004646.8099999996</v>
      </c>
      <c r="E26" s="307">
        <v>12171434.209999999</v>
      </c>
      <c r="F26" s="284">
        <v>4725730.5</v>
      </c>
      <c r="G26" s="284">
        <v>12070725.309999995</v>
      </c>
      <c r="H26" s="285">
        <v>16796455.809999995</v>
      </c>
    </row>
    <row r="27" spans="1:8" s="3" customFormat="1" ht="15.75">
      <c r="A27" s="228" t="s">
        <v>338</v>
      </c>
      <c r="B27" s="231" t="s">
        <v>339</v>
      </c>
      <c r="C27" s="284">
        <v>25584</v>
      </c>
      <c r="D27" s="284">
        <v>707279.25</v>
      </c>
      <c r="E27" s="307">
        <v>732863.25</v>
      </c>
      <c r="F27" s="284">
        <v>211048</v>
      </c>
      <c r="G27" s="284">
        <v>1124494.6000000001</v>
      </c>
      <c r="H27" s="285">
        <v>1335542.6000000001</v>
      </c>
    </row>
    <row r="28" spans="1:8" s="3" customFormat="1" ht="15.75">
      <c r="A28" s="228">
        <v>5.4</v>
      </c>
      <c r="B28" s="230" t="s">
        <v>340</v>
      </c>
      <c r="C28" s="284">
        <v>193066</v>
      </c>
      <c r="D28" s="284">
        <v>219418.2</v>
      </c>
      <c r="E28" s="307">
        <v>412484.2</v>
      </c>
      <c r="F28" s="284">
        <v>208600</v>
      </c>
      <c r="G28" s="284">
        <v>309606.83999999997</v>
      </c>
      <c r="H28" s="285">
        <v>518206.83999999997</v>
      </c>
    </row>
    <row r="29" spans="1:8" s="3" customFormat="1" ht="15.75">
      <c r="A29" s="228">
        <v>5.5</v>
      </c>
      <c r="B29" s="230" t="s">
        <v>341</v>
      </c>
      <c r="C29" s="284">
        <v>0</v>
      </c>
      <c r="D29" s="284">
        <v>0</v>
      </c>
      <c r="E29" s="307">
        <v>0</v>
      </c>
      <c r="F29" s="284">
        <v>0</v>
      </c>
      <c r="G29" s="284">
        <v>0</v>
      </c>
      <c r="H29" s="285">
        <v>0</v>
      </c>
    </row>
    <row r="30" spans="1:8" s="3" customFormat="1" ht="15.75">
      <c r="A30" s="228">
        <v>5.6</v>
      </c>
      <c r="B30" s="230" t="s">
        <v>342</v>
      </c>
      <c r="C30" s="284">
        <v>0</v>
      </c>
      <c r="D30" s="284">
        <v>0</v>
      </c>
      <c r="E30" s="307">
        <v>0</v>
      </c>
      <c r="F30" s="284">
        <v>0</v>
      </c>
      <c r="G30" s="284">
        <v>0</v>
      </c>
      <c r="H30" s="285">
        <v>0</v>
      </c>
    </row>
    <row r="31" spans="1:8" s="3" customFormat="1" ht="15.75">
      <c r="A31" s="228">
        <v>5.7</v>
      </c>
      <c r="B31" s="230" t="s">
        <v>343</v>
      </c>
      <c r="C31" s="284">
        <v>0</v>
      </c>
      <c r="D31" s="284">
        <v>0</v>
      </c>
      <c r="E31" s="307">
        <v>0</v>
      </c>
      <c r="F31" s="284">
        <v>0</v>
      </c>
      <c r="G31" s="284">
        <v>0</v>
      </c>
      <c r="H31" s="285">
        <v>0</v>
      </c>
    </row>
    <row r="32" spans="1:8" s="3" customFormat="1" ht="15.75">
      <c r="A32" s="228">
        <v>6</v>
      </c>
      <c r="B32" s="229" t="s">
        <v>344</v>
      </c>
      <c r="C32" s="284">
        <v>-2148750</v>
      </c>
      <c r="D32" s="284">
        <v>0</v>
      </c>
      <c r="E32" s="307">
        <v>-2148750</v>
      </c>
      <c r="F32" s="284">
        <v>-276460</v>
      </c>
      <c r="G32" s="284">
        <v>0</v>
      </c>
      <c r="H32" s="285">
        <v>-276460</v>
      </c>
    </row>
    <row r="33" spans="1:8" s="3" customFormat="1" ht="25.5">
      <c r="A33" s="228">
        <v>6.1</v>
      </c>
      <c r="B33" s="230" t="s">
        <v>791</v>
      </c>
      <c r="C33" s="284">
        <v>21305900</v>
      </c>
      <c r="D33" s="284">
        <v>0</v>
      </c>
      <c r="E33" s="307">
        <v>21305900</v>
      </c>
      <c r="F33" s="284">
        <v>8216220</v>
      </c>
      <c r="G33" s="284">
        <v>0</v>
      </c>
      <c r="H33" s="285">
        <v>8216220</v>
      </c>
    </row>
    <row r="34" spans="1:8" s="3" customFormat="1" ht="25.5">
      <c r="A34" s="228">
        <v>6.2</v>
      </c>
      <c r="B34" s="230" t="s">
        <v>345</v>
      </c>
      <c r="C34" s="284">
        <v>-23454650</v>
      </c>
      <c r="D34" s="284">
        <v>0</v>
      </c>
      <c r="E34" s="307">
        <v>-23454650</v>
      </c>
      <c r="F34" s="284">
        <v>-8492680</v>
      </c>
      <c r="G34" s="284">
        <v>0</v>
      </c>
      <c r="H34" s="285">
        <v>-8492680</v>
      </c>
    </row>
    <row r="35" spans="1:8" s="3" customFormat="1" ht="25.5">
      <c r="A35" s="228">
        <v>6.3</v>
      </c>
      <c r="B35" s="230" t="s">
        <v>346</v>
      </c>
      <c r="C35" s="284">
        <v>0</v>
      </c>
      <c r="D35" s="284">
        <v>0</v>
      </c>
      <c r="E35" s="307">
        <v>0</v>
      </c>
      <c r="F35" s="284">
        <v>0</v>
      </c>
      <c r="G35" s="284">
        <v>0</v>
      </c>
      <c r="H35" s="285">
        <v>0</v>
      </c>
    </row>
    <row r="36" spans="1:8" s="3" customFormat="1" ht="15.75">
      <c r="A36" s="228">
        <v>6.4</v>
      </c>
      <c r="B36" s="230" t="s">
        <v>347</v>
      </c>
      <c r="C36" s="284">
        <v>0</v>
      </c>
      <c r="D36" s="284">
        <v>0</v>
      </c>
      <c r="E36" s="307">
        <v>0</v>
      </c>
      <c r="F36" s="284">
        <v>0</v>
      </c>
      <c r="G36" s="284">
        <v>0</v>
      </c>
      <c r="H36" s="285">
        <v>0</v>
      </c>
    </row>
    <row r="37" spans="1:8" s="3" customFormat="1" ht="15.75">
      <c r="A37" s="228">
        <v>6.5</v>
      </c>
      <c r="B37" s="230" t="s">
        <v>348</v>
      </c>
      <c r="C37" s="284">
        <v>0</v>
      </c>
      <c r="D37" s="284">
        <v>0</v>
      </c>
      <c r="E37" s="307">
        <v>0</v>
      </c>
      <c r="F37" s="284">
        <v>0</v>
      </c>
      <c r="G37" s="284">
        <v>0</v>
      </c>
      <c r="H37" s="285">
        <v>0</v>
      </c>
    </row>
    <row r="38" spans="1:8" s="3" customFormat="1" ht="25.5">
      <c r="A38" s="228">
        <v>6.6</v>
      </c>
      <c r="B38" s="230" t="s">
        <v>349</v>
      </c>
      <c r="C38" s="284">
        <v>0</v>
      </c>
      <c r="D38" s="284">
        <v>0</v>
      </c>
      <c r="E38" s="307">
        <v>0</v>
      </c>
      <c r="F38" s="284">
        <v>0</v>
      </c>
      <c r="G38" s="284">
        <v>0</v>
      </c>
      <c r="H38" s="285">
        <v>0</v>
      </c>
    </row>
    <row r="39" spans="1:8" s="3" customFormat="1" ht="25.5">
      <c r="A39" s="228">
        <v>6.7</v>
      </c>
      <c r="B39" s="230" t="s">
        <v>350</v>
      </c>
      <c r="C39" s="284">
        <v>0</v>
      </c>
      <c r="D39" s="284">
        <v>0</v>
      </c>
      <c r="E39" s="307">
        <v>0</v>
      </c>
      <c r="F39" s="284">
        <v>0</v>
      </c>
      <c r="G39" s="284">
        <v>0</v>
      </c>
      <c r="H39" s="285">
        <v>0</v>
      </c>
    </row>
    <row r="40" spans="1:8" s="3" customFormat="1" ht="15.75">
      <c r="A40" s="228">
        <v>7</v>
      </c>
      <c r="B40" s="229" t="s">
        <v>351</v>
      </c>
      <c r="C40" s="284">
        <v>20338966.420000002</v>
      </c>
      <c r="D40" s="284">
        <v>9242927.3665999994</v>
      </c>
      <c r="E40" s="307">
        <v>29581893.786600001</v>
      </c>
      <c r="F40" s="284">
        <v>14163671.079999998</v>
      </c>
      <c r="G40" s="284">
        <v>8487342.5199999996</v>
      </c>
      <c r="H40" s="285">
        <v>22651013.599999998</v>
      </c>
    </row>
    <row r="41" spans="1:8" s="3" customFormat="1" ht="25.5">
      <c r="A41" s="228">
        <v>7.1</v>
      </c>
      <c r="B41" s="230" t="s">
        <v>352</v>
      </c>
      <c r="C41" s="284">
        <v>1736112.1200000027</v>
      </c>
      <c r="D41" s="284">
        <v>420948.34999999986</v>
      </c>
      <c r="E41" s="307">
        <v>2157060.4700000025</v>
      </c>
      <c r="F41" s="284">
        <v>1147739.0799999998</v>
      </c>
      <c r="G41" s="284">
        <v>470856.05</v>
      </c>
      <c r="H41" s="285">
        <v>1618595.13</v>
      </c>
    </row>
    <row r="42" spans="1:8" s="3" customFormat="1" ht="25.5">
      <c r="A42" s="228">
        <v>7.2</v>
      </c>
      <c r="B42" s="230" t="s">
        <v>353</v>
      </c>
      <c r="C42" s="284">
        <v>327184.90999999997</v>
      </c>
      <c r="D42" s="284">
        <v>23249.846599999997</v>
      </c>
      <c r="E42" s="307">
        <v>350434.75659999996</v>
      </c>
      <c r="F42" s="284">
        <v>180807.15999999977</v>
      </c>
      <c r="G42" s="284">
        <v>37029.139199999983</v>
      </c>
      <c r="H42" s="285">
        <v>217836.29919999975</v>
      </c>
    </row>
    <row r="43" spans="1:8" s="3" customFormat="1" ht="25.5">
      <c r="A43" s="228">
        <v>7.3</v>
      </c>
      <c r="B43" s="230" t="s">
        <v>354</v>
      </c>
      <c r="C43" s="284">
        <v>14270948.279999999</v>
      </c>
      <c r="D43" s="284">
        <v>7469826.4700000007</v>
      </c>
      <c r="E43" s="307">
        <v>21740774.75</v>
      </c>
      <c r="F43" s="284">
        <v>11161944.859999999</v>
      </c>
      <c r="G43" s="284">
        <v>7166389.6200000001</v>
      </c>
      <c r="H43" s="285">
        <v>18328334.48</v>
      </c>
    </row>
    <row r="44" spans="1:8" s="3" customFormat="1" ht="25.5">
      <c r="A44" s="228">
        <v>7.4</v>
      </c>
      <c r="B44" s="230" t="s">
        <v>355</v>
      </c>
      <c r="C44" s="284">
        <v>4004721.11</v>
      </c>
      <c r="D44" s="284">
        <v>1328902.7000000002</v>
      </c>
      <c r="E44" s="307">
        <v>5333623.8100000005</v>
      </c>
      <c r="F44" s="284">
        <v>3001726.2199999997</v>
      </c>
      <c r="G44" s="284">
        <v>1320952.8999999999</v>
      </c>
      <c r="H44" s="285">
        <v>4322679.1199999992</v>
      </c>
    </row>
    <row r="45" spans="1:8" s="3" customFormat="1" ht="15.75">
      <c r="A45" s="228">
        <v>8</v>
      </c>
      <c r="B45" s="229" t="s">
        <v>356</v>
      </c>
      <c r="C45" s="284">
        <v>996084</v>
      </c>
      <c r="D45" s="284">
        <v>2593352.4926399998</v>
      </c>
      <c r="E45" s="307">
        <v>3589436.4926399998</v>
      </c>
      <c r="F45" s="284">
        <v>0</v>
      </c>
      <c r="G45" s="284">
        <v>1314331.2</v>
      </c>
      <c r="H45" s="285">
        <v>1314331.2</v>
      </c>
    </row>
    <row r="46" spans="1:8" s="3" customFormat="1" ht="15.75">
      <c r="A46" s="228">
        <v>8.1</v>
      </c>
      <c r="B46" s="230" t="s">
        <v>357</v>
      </c>
      <c r="C46" s="284">
        <v>996084</v>
      </c>
      <c r="D46" s="284">
        <v>1797161.7482460416</v>
      </c>
      <c r="E46" s="307">
        <v>2793245.7482460416</v>
      </c>
      <c r="F46" s="284">
        <v>0</v>
      </c>
      <c r="G46" s="284">
        <v>0</v>
      </c>
      <c r="H46" s="285">
        <v>0</v>
      </c>
    </row>
    <row r="47" spans="1:8" s="3" customFormat="1" ht="15.75">
      <c r="A47" s="228">
        <v>8.1999999999999993</v>
      </c>
      <c r="B47" s="230" t="s">
        <v>358</v>
      </c>
      <c r="C47" s="284"/>
      <c r="D47" s="284">
        <v>562016.99604279408</v>
      </c>
      <c r="E47" s="307">
        <v>562016.99604279408</v>
      </c>
      <c r="F47" s="284">
        <v>0</v>
      </c>
      <c r="G47" s="284">
        <v>606614.4</v>
      </c>
      <c r="H47" s="285">
        <v>606614.4</v>
      </c>
    </row>
    <row r="48" spans="1:8" s="3" customFormat="1" ht="15.75">
      <c r="A48" s="228">
        <v>8.3000000000000007</v>
      </c>
      <c r="B48" s="230" t="s">
        <v>359</v>
      </c>
      <c r="C48" s="284"/>
      <c r="D48" s="284">
        <v>234173.74835116416</v>
      </c>
      <c r="E48" s="307">
        <v>234173.74835116416</v>
      </c>
      <c r="F48" s="284">
        <v>0</v>
      </c>
      <c r="G48" s="284">
        <v>606614.4</v>
      </c>
      <c r="H48" s="285">
        <v>606614.4</v>
      </c>
    </row>
    <row r="49" spans="1:8" s="3" customFormat="1" ht="15.75">
      <c r="A49" s="228">
        <v>8.4</v>
      </c>
      <c r="B49" s="230" t="s">
        <v>360</v>
      </c>
      <c r="C49" s="284"/>
      <c r="D49" s="284"/>
      <c r="E49" s="307">
        <v>0</v>
      </c>
      <c r="F49" s="284">
        <v>0</v>
      </c>
      <c r="G49" s="284">
        <v>101102.39999999999</v>
      </c>
      <c r="H49" s="285">
        <v>101102.39999999999</v>
      </c>
    </row>
    <row r="50" spans="1:8" s="3" customFormat="1" ht="15.75">
      <c r="A50" s="228">
        <v>8.5</v>
      </c>
      <c r="B50" s="230" t="s">
        <v>361</v>
      </c>
      <c r="C50" s="284"/>
      <c r="D50" s="284"/>
      <c r="E50" s="307">
        <v>0</v>
      </c>
      <c r="F50" s="284">
        <v>0</v>
      </c>
      <c r="G50" s="284">
        <v>0</v>
      </c>
      <c r="H50" s="285">
        <v>0</v>
      </c>
    </row>
    <row r="51" spans="1:8" s="3" customFormat="1" ht="15.75">
      <c r="A51" s="228">
        <v>8.6</v>
      </c>
      <c r="B51" s="230" t="s">
        <v>362</v>
      </c>
      <c r="C51" s="284"/>
      <c r="D51" s="284"/>
      <c r="E51" s="307">
        <v>0</v>
      </c>
      <c r="F51" s="284">
        <v>0</v>
      </c>
      <c r="G51" s="284">
        <v>0</v>
      </c>
      <c r="H51" s="285">
        <v>0</v>
      </c>
    </row>
    <row r="52" spans="1:8" s="3" customFormat="1" ht="15.75">
      <c r="A52" s="228">
        <v>8.6999999999999993</v>
      </c>
      <c r="B52" s="230" t="s">
        <v>363</v>
      </c>
      <c r="C52" s="284"/>
      <c r="D52" s="284"/>
      <c r="E52" s="307">
        <v>0</v>
      </c>
      <c r="F52" s="284">
        <v>0</v>
      </c>
      <c r="G52" s="284">
        <v>0</v>
      </c>
      <c r="H52" s="285">
        <v>0</v>
      </c>
    </row>
    <row r="53" spans="1:8" s="3" customFormat="1" ht="26.25" thickBot="1">
      <c r="A53" s="233">
        <v>9</v>
      </c>
      <c r="B53" s="234" t="s">
        <v>364</v>
      </c>
      <c r="C53" s="308"/>
      <c r="D53" s="308"/>
      <c r="E53" s="309">
        <v>0</v>
      </c>
      <c r="F53" s="308">
        <v>0</v>
      </c>
      <c r="G53" s="308">
        <v>0</v>
      </c>
      <c r="H53" s="29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80" zoomScaleNormal="80" workbookViewId="0">
      <pane xSplit="1" ySplit="4" topLeftCell="B5" activePane="bottomRight" state="frozen"/>
      <selection activeCell="K21" sqref="K21"/>
      <selection pane="topRight" activeCell="K21" sqref="K21"/>
      <selection pane="bottomLeft" activeCell="K21" sqref="K21"/>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226</v>
      </c>
      <c r="B1" s="494" t="str">
        <f>'1. key ratios'!B1</f>
        <v>ფინკა ბანკი საქართველო</v>
      </c>
      <c r="C1" s="17"/>
      <c r="D1" s="384"/>
    </row>
    <row r="2" spans="1:8" ht="15">
      <c r="A2" s="18" t="s">
        <v>227</v>
      </c>
      <c r="B2" s="495">
        <f>'1. key ratios'!B2</f>
        <v>43281</v>
      </c>
      <c r="C2" s="30"/>
      <c r="D2" s="19"/>
      <c r="E2" s="12"/>
      <c r="F2" s="12"/>
      <c r="G2" s="12"/>
      <c r="H2" s="12"/>
    </row>
    <row r="3" spans="1:8" ht="15">
      <c r="A3" s="18"/>
      <c r="B3" s="17"/>
      <c r="C3" s="30"/>
      <c r="D3" s="19"/>
      <c r="E3" s="12"/>
      <c r="F3" s="12"/>
      <c r="G3" s="12"/>
      <c r="H3" s="12"/>
    </row>
    <row r="4" spans="1:8" ht="15" customHeight="1" thickBot="1">
      <c r="A4" s="222" t="s">
        <v>652</v>
      </c>
      <c r="B4" s="223" t="s">
        <v>225</v>
      </c>
      <c r="C4" s="222"/>
      <c r="D4" s="224" t="s">
        <v>130</v>
      </c>
    </row>
    <row r="5" spans="1:8" ht="15" customHeight="1">
      <c r="A5" s="220" t="s">
        <v>27</v>
      </c>
      <c r="B5" s="221"/>
      <c r="C5" s="496">
        <f>B2</f>
        <v>43281</v>
      </c>
      <c r="D5" s="497">
        <f>EOMONTH(B2,-3)</f>
        <v>43190</v>
      </c>
    </row>
    <row r="6" spans="1:8" ht="15" customHeight="1">
      <c r="A6" s="415">
        <v>1</v>
      </c>
      <c r="B6" s="416" t="s">
        <v>230</v>
      </c>
      <c r="C6" s="417">
        <f>C7+C9+C10</f>
        <v>212213114.2048336</v>
      </c>
      <c r="D6" s="418">
        <f>D7+D9+D10</f>
        <v>199652929.03557488</v>
      </c>
    </row>
    <row r="7" spans="1:8" ht="15" customHeight="1">
      <c r="A7" s="415">
        <v>1.1000000000000001</v>
      </c>
      <c r="B7" s="419" t="s">
        <v>22</v>
      </c>
      <c r="C7" s="420">
        <v>210910982.1628336</v>
      </c>
      <c r="D7" s="421">
        <v>197999759.45397487</v>
      </c>
    </row>
    <row r="8" spans="1:8" ht="25.5">
      <c r="A8" s="415" t="s">
        <v>290</v>
      </c>
      <c r="B8" s="422" t="s">
        <v>646</v>
      </c>
      <c r="C8" s="420">
        <v>339041.72</v>
      </c>
      <c r="D8" s="421">
        <v>401858.23</v>
      </c>
    </row>
    <row r="9" spans="1:8" ht="14.25">
      <c r="A9" s="415">
        <v>1.2</v>
      </c>
      <c r="B9" s="419" t="s">
        <v>23</v>
      </c>
      <c r="C9" s="420">
        <v>321492.04200000002</v>
      </c>
      <c r="D9" s="421">
        <v>301105.58159999998</v>
      </c>
    </row>
    <row r="10" spans="1:8" ht="28.5">
      <c r="A10" s="415">
        <v>1.3</v>
      </c>
      <c r="B10" s="424" t="s">
        <v>78</v>
      </c>
      <c r="C10" s="423">
        <v>980640</v>
      </c>
      <c r="D10" s="421">
        <v>1352064</v>
      </c>
    </row>
    <row r="11" spans="1:8" ht="15" customHeight="1">
      <c r="A11" s="415">
        <v>2</v>
      </c>
      <c r="B11" s="416" t="s">
        <v>231</v>
      </c>
      <c r="C11" s="420">
        <v>623647.9429919977</v>
      </c>
      <c r="D11" s="421">
        <v>568768.27056599187</v>
      </c>
    </row>
    <row r="12" spans="1:8" ht="15" customHeight="1">
      <c r="A12" s="434">
        <v>3</v>
      </c>
      <c r="B12" s="435" t="s">
        <v>229</v>
      </c>
      <c r="C12" s="423">
        <v>65980026.107874997</v>
      </c>
      <c r="D12" s="436">
        <v>65980026.107874997</v>
      </c>
    </row>
    <row r="13" spans="1:8" ht="15" customHeight="1" thickBot="1">
      <c r="A13" s="143">
        <v>4</v>
      </c>
      <c r="B13" s="144" t="s">
        <v>291</v>
      </c>
      <c r="C13" s="310">
        <f>C6+C11+C12</f>
        <v>278816788.25570059</v>
      </c>
      <c r="D13" s="311">
        <f>D6+D11+D12</f>
        <v>266201723.41401586</v>
      </c>
    </row>
    <row r="14" spans="1:8">
      <c r="B14" s="24"/>
    </row>
    <row r="15" spans="1:8">
      <c r="B15" s="112"/>
    </row>
    <row r="16" spans="1:8">
      <c r="B16" s="112"/>
    </row>
    <row r="17" spans="2:2">
      <c r="B17" s="112"/>
    </row>
    <row r="18" spans="2:2">
      <c r="B18"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0"/>
  <sheetViews>
    <sheetView zoomScale="80" zoomScaleNormal="80" workbookViewId="0">
      <pane xSplit="1" ySplit="4" topLeftCell="B5" activePane="bottomRight" state="frozen"/>
      <selection activeCell="K21" sqref="K21"/>
      <selection pane="topRight" activeCell="K21" sqref="K21"/>
      <selection pane="bottomLeft" activeCell="K21" sqref="K21"/>
      <selection pane="bottomRight" activeCell="B23" sqref="B23:C27"/>
    </sheetView>
  </sheetViews>
  <sheetFormatPr defaultRowHeight="15"/>
  <cols>
    <col min="1" max="1" width="10.28515625" style="2" bestFit="1" customWidth="1"/>
    <col min="2" max="2" width="94.7109375" style="2" bestFit="1" customWidth="1"/>
    <col min="3" max="3" width="61.28515625" style="2" bestFit="1" customWidth="1"/>
  </cols>
  <sheetData>
    <row r="1" spans="1:3">
      <c r="A1" s="2" t="s">
        <v>226</v>
      </c>
      <c r="B1" s="494" t="str">
        <f>'1. key ratios'!B1</f>
        <v>ფინკა ბანკი საქართველო</v>
      </c>
    </row>
    <row r="2" spans="1:3">
      <c r="A2" s="2" t="s">
        <v>227</v>
      </c>
      <c r="B2" s="495">
        <f>'1. key ratios'!B2</f>
        <v>43281</v>
      </c>
    </row>
    <row r="4" spans="1:3" ht="16.5" customHeight="1" thickBot="1">
      <c r="A4" s="258" t="s">
        <v>653</v>
      </c>
      <c r="B4" s="66" t="s">
        <v>186</v>
      </c>
      <c r="C4" s="14"/>
    </row>
    <row r="5" spans="1:3" ht="15.75">
      <c r="A5" s="11"/>
      <c r="B5" s="511" t="s">
        <v>187</v>
      </c>
      <c r="C5" s="512"/>
    </row>
    <row r="6" spans="1:3">
      <c r="A6" s="468">
        <v>1</v>
      </c>
      <c r="B6" s="469" t="s">
        <v>844</v>
      </c>
      <c r="C6" s="69"/>
    </row>
    <row r="7" spans="1:3">
      <c r="A7" s="468">
        <v>2</v>
      </c>
      <c r="B7" s="469" t="s">
        <v>868</v>
      </c>
      <c r="C7" s="69"/>
    </row>
    <row r="8" spans="1:3">
      <c r="A8" s="468">
        <v>3</v>
      </c>
      <c r="B8" s="469" t="s">
        <v>845</v>
      </c>
      <c r="C8" s="69"/>
    </row>
    <row r="9" spans="1:3">
      <c r="A9" s="468">
        <v>4</v>
      </c>
      <c r="B9" s="469" t="s">
        <v>846</v>
      </c>
      <c r="C9" s="69"/>
    </row>
    <row r="10" spans="1:3">
      <c r="A10" s="468">
        <v>5</v>
      </c>
      <c r="B10" s="469" t="s">
        <v>847</v>
      </c>
      <c r="C10" s="69"/>
    </row>
    <row r="11" spans="1:3" ht="15.75">
      <c r="A11" s="15"/>
      <c r="B11" s="513"/>
      <c r="C11" s="514"/>
    </row>
    <row r="12" spans="1:3" ht="15.75">
      <c r="A12" s="15"/>
      <c r="B12" s="515" t="s">
        <v>188</v>
      </c>
      <c r="C12" s="516"/>
    </row>
    <row r="13" spans="1:3" ht="15.75">
      <c r="A13" s="468">
        <v>1</v>
      </c>
      <c r="B13" s="469" t="s">
        <v>848</v>
      </c>
      <c r="C13" s="67"/>
    </row>
    <row r="14" spans="1:3" ht="15.75">
      <c r="A14" s="468">
        <v>2</v>
      </c>
      <c r="B14" s="469" t="s">
        <v>849</v>
      </c>
      <c r="C14" s="67"/>
    </row>
    <row r="15" spans="1:3" ht="15.75">
      <c r="A15" s="468">
        <v>3</v>
      </c>
      <c r="B15" s="469" t="s">
        <v>850</v>
      </c>
      <c r="C15" s="67"/>
    </row>
    <row r="16" spans="1:3" ht="15.75">
      <c r="A16" s="468">
        <v>4</v>
      </c>
      <c r="B16" s="469" t="s">
        <v>851</v>
      </c>
      <c r="C16" s="67"/>
    </row>
    <row r="17" spans="1:3" ht="15.75">
      <c r="A17" s="15">
        <v>5</v>
      </c>
      <c r="B17" s="28"/>
      <c r="C17" s="67"/>
    </row>
    <row r="18" spans="1:3" ht="15.75" customHeight="1">
      <c r="A18" s="15"/>
      <c r="B18" s="28"/>
      <c r="C18" s="29"/>
    </row>
    <row r="19" spans="1:3" ht="30" customHeight="1">
      <c r="A19" s="15"/>
      <c r="B19" s="517" t="s">
        <v>189</v>
      </c>
      <c r="C19" s="518"/>
    </row>
    <row r="20" spans="1:3">
      <c r="A20" s="468">
        <v>1</v>
      </c>
      <c r="B20" s="469" t="s">
        <v>852</v>
      </c>
      <c r="C20" s="470">
        <v>1</v>
      </c>
    </row>
    <row r="21" spans="1:3" ht="15.75" customHeight="1">
      <c r="A21" s="15"/>
      <c r="B21" s="68"/>
      <c r="C21" s="69"/>
    </row>
    <row r="22" spans="1:3" ht="29.25" customHeight="1">
      <c r="A22" s="15"/>
      <c r="B22" s="517" t="s">
        <v>312</v>
      </c>
      <c r="C22" s="518"/>
    </row>
    <row r="23" spans="1:3">
      <c r="A23" s="468">
        <v>1</v>
      </c>
      <c r="B23" s="469" t="s">
        <v>853</v>
      </c>
      <c r="C23" s="474" t="s">
        <v>854</v>
      </c>
    </row>
    <row r="24" spans="1:3">
      <c r="A24" s="475">
        <v>2</v>
      </c>
      <c r="B24" s="469" t="s">
        <v>855</v>
      </c>
      <c r="C24" s="476" t="s">
        <v>856</v>
      </c>
    </row>
    <row r="25" spans="1:3">
      <c r="A25" s="475">
        <v>3</v>
      </c>
      <c r="B25" s="469" t="s">
        <v>857</v>
      </c>
      <c r="C25" s="476" t="s">
        <v>858</v>
      </c>
    </row>
    <row r="26" spans="1:3">
      <c r="A26" s="475">
        <v>4</v>
      </c>
      <c r="B26" s="469" t="s">
        <v>859</v>
      </c>
      <c r="C26" s="476" t="s">
        <v>860</v>
      </c>
    </row>
    <row r="27" spans="1:3">
      <c r="A27" s="475">
        <v>5</v>
      </c>
      <c r="B27" s="469" t="s">
        <v>861</v>
      </c>
      <c r="C27" s="474" t="s">
        <v>862</v>
      </c>
    </row>
    <row r="28" spans="1:3" ht="15.75">
      <c r="A28" s="471"/>
      <c r="B28" s="472"/>
      <c r="C28" s="473"/>
    </row>
    <row r="29" spans="1:3" ht="15.75">
      <c r="A29" s="471"/>
      <c r="B29" s="472"/>
      <c r="C29" s="473"/>
    </row>
    <row r="30" spans="1:3" ht="16.5" thickBot="1">
      <c r="A30" s="16"/>
      <c r="B30" s="70"/>
      <c r="C30" s="71"/>
    </row>
  </sheetData>
  <mergeCells count="5">
    <mergeCell ref="B5:C5"/>
    <mergeCell ref="B11:C11"/>
    <mergeCell ref="B12:C12"/>
    <mergeCell ref="B22:C22"/>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workbookViewId="0">
      <pane xSplit="1" ySplit="5" topLeftCell="B8" activePane="bottomRight" state="frozen"/>
      <selection activeCell="K21" sqref="K21"/>
      <selection pane="topRight" activeCell="K21" sqref="K21"/>
      <selection pane="bottomLeft" activeCell="K21" sqref="K21"/>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226</v>
      </c>
      <c r="B1" s="494" t="str">
        <f>'1. key ratios'!B1</f>
        <v>ფინკა ბანკი საქართველო</v>
      </c>
    </row>
    <row r="2" spans="1:7" s="22" customFormat="1" ht="15.75" customHeight="1">
      <c r="A2" s="22" t="s">
        <v>227</v>
      </c>
      <c r="B2" s="495">
        <f>'1. key ratios'!B2</f>
        <v>43281</v>
      </c>
    </row>
    <row r="3" spans="1:7" s="22" customFormat="1" ht="15.75" customHeight="1"/>
    <row r="4" spans="1:7" s="22" customFormat="1" ht="15.75" customHeight="1" thickBot="1">
      <c r="A4" s="259" t="s">
        <v>654</v>
      </c>
      <c r="B4" s="260" t="s">
        <v>301</v>
      </c>
      <c r="C4" s="199"/>
      <c r="D4" s="199"/>
      <c r="E4" s="200" t="s">
        <v>130</v>
      </c>
    </row>
    <row r="5" spans="1:7" s="127" customFormat="1" ht="17.45" customHeight="1">
      <c r="A5" s="401"/>
      <c r="B5" s="402"/>
      <c r="C5" s="198" t="s">
        <v>0</v>
      </c>
      <c r="D5" s="198" t="s">
        <v>1</v>
      </c>
      <c r="E5" s="403" t="s">
        <v>2</v>
      </c>
    </row>
    <row r="6" spans="1:7" s="166" customFormat="1" ht="14.45" customHeight="1">
      <c r="A6" s="404"/>
      <c r="B6" s="519" t="s">
        <v>269</v>
      </c>
      <c r="C6" s="519" t="s">
        <v>268</v>
      </c>
      <c r="D6" s="520" t="s">
        <v>267</v>
      </c>
      <c r="E6" s="521"/>
      <c r="G6"/>
    </row>
    <row r="7" spans="1:7" s="166" customFormat="1" ht="99.6" customHeight="1">
      <c r="A7" s="404"/>
      <c r="B7" s="519"/>
      <c r="C7" s="519"/>
      <c r="D7" s="397" t="s">
        <v>266</v>
      </c>
      <c r="E7" s="398" t="s">
        <v>829</v>
      </c>
      <c r="G7"/>
    </row>
    <row r="8" spans="1:7">
      <c r="A8" s="405">
        <v>1</v>
      </c>
      <c r="B8" s="406" t="s">
        <v>191</v>
      </c>
      <c r="C8" s="407">
        <v>12105513.439999999</v>
      </c>
      <c r="D8" s="407"/>
      <c r="E8" s="408">
        <v>12105513.439999999</v>
      </c>
    </row>
    <row r="9" spans="1:7">
      <c r="A9" s="405">
        <v>2</v>
      </c>
      <c r="B9" s="406" t="s">
        <v>192</v>
      </c>
      <c r="C9" s="407">
        <v>24407570.550000001</v>
      </c>
      <c r="D9" s="407"/>
      <c r="E9" s="408">
        <v>24407570.550000001</v>
      </c>
    </row>
    <row r="10" spans="1:7">
      <c r="A10" s="405">
        <v>3</v>
      </c>
      <c r="B10" s="406" t="s">
        <v>265</v>
      </c>
      <c r="C10" s="407">
        <v>10587083.98</v>
      </c>
      <c r="D10" s="407"/>
      <c r="E10" s="408">
        <v>10587083.98</v>
      </c>
    </row>
    <row r="11" spans="1:7" ht="25.5">
      <c r="A11" s="405">
        <v>4</v>
      </c>
      <c r="B11" s="406" t="s">
        <v>222</v>
      </c>
      <c r="C11" s="407">
        <v>0</v>
      </c>
      <c r="D11" s="407"/>
      <c r="E11" s="408">
        <v>0</v>
      </c>
    </row>
    <row r="12" spans="1:7">
      <c r="A12" s="405">
        <v>5</v>
      </c>
      <c r="B12" s="406" t="s">
        <v>194</v>
      </c>
      <c r="C12" s="407">
        <v>17139610.859999999</v>
      </c>
      <c r="D12" s="407"/>
      <c r="E12" s="408">
        <v>17139610.859999999</v>
      </c>
    </row>
    <row r="13" spans="1:7">
      <c r="A13" s="405">
        <v>6.1</v>
      </c>
      <c r="B13" s="406" t="s">
        <v>195</v>
      </c>
      <c r="C13" s="409">
        <v>239340152.2399992</v>
      </c>
      <c r="D13" s="407"/>
      <c r="E13" s="408">
        <v>239340152.2399992</v>
      </c>
    </row>
    <row r="14" spans="1:7">
      <c r="A14" s="405">
        <v>6.2</v>
      </c>
      <c r="B14" s="410" t="s">
        <v>196</v>
      </c>
      <c r="C14" s="409">
        <v>-8913598.4000000805</v>
      </c>
      <c r="D14" s="407"/>
      <c r="E14" s="408">
        <v>-8913598.4000000805</v>
      </c>
    </row>
    <row r="15" spans="1:7">
      <c r="A15" s="405">
        <v>6</v>
      </c>
      <c r="B15" s="406" t="s">
        <v>264</v>
      </c>
      <c r="C15" s="407">
        <v>230426553.83999914</v>
      </c>
      <c r="D15" s="407"/>
      <c r="E15" s="408">
        <v>230426553.83999914</v>
      </c>
    </row>
    <row r="16" spans="1:7" ht="25.5">
      <c r="A16" s="405">
        <v>7</v>
      </c>
      <c r="B16" s="406" t="s">
        <v>198</v>
      </c>
      <c r="C16" s="407">
        <v>5061411.63</v>
      </c>
      <c r="D16" s="407"/>
      <c r="E16" s="408">
        <v>5061411.63</v>
      </c>
    </row>
    <row r="17" spans="1:7">
      <c r="A17" s="405">
        <v>8</v>
      </c>
      <c r="B17" s="406" t="s">
        <v>199</v>
      </c>
      <c r="C17" s="407">
        <v>185860</v>
      </c>
      <c r="D17" s="407"/>
      <c r="E17" s="408">
        <v>185860</v>
      </c>
      <c r="F17" s="6"/>
      <c r="G17" s="6"/>
    </row>
    <row r="18" spans="1:7">
      <c r="A18" s="405">
        <v>9</v>
      </c>
      <c r="B18" s="406" t="s">
        <v>200</v>
      </c>
      <c r="C18" s="407">
        <v>0</v>
      </c>
      <c r="D18" s="407"/>
      <c r="E18" s="408">
        <v>0</v>
      </c>
      <c r="G18" s="6"/>
    </row>
    <row r="19" spans="1:7" ht="25.5">
      <c r="A19" s="405">
        <v>10</v>
      </c>
      <c r="B19" s="406" t="s">
        <v>201</v>
      </c>
      <c r="C19" s="407">
        <v>7191073.3500000015</v>
      </c>
      <c r="D19" s="407">
        <v>2040260.8200000003</v>
      </c>
      <c r="E19" s="408">
        <v>5150812.5300000012</v>
      </c>
      <c r="G19" s="6"/>
    </row>
    <row r="20" spans="1:7">
      <c r="A20" s="405">
        <v>11</v>
      </c>
      <c r="B20" s="406" t="s">
        <v>202</v>
      </c>
      <c r="C20" s="407">
        <v>2538117.9699999997</v>
      </c>
      <c r="D20" s="407"/>
      <c r="E20" s="408">
        <v>2538117.9699999997</v>
      </c>
    </row>
    <row r="21" spans="1:7" ht="51.75" thickBot="1">
      <c r="A21" s="411"/>
      <c r="B21" s="412" t="s">
        <v>792</v>
      </c>
      <c r="C21" s="356">
        <f>SUM(C8:C12, C15:C20)</f>
        <v>309642795.61999917</v>
      </c>
      <c r="D21" s="356">
        <f>SUM(D8:D12, D15:D20)</f>
        <v>2040260.8200000003</v>
      </c>
      <c r="E21" s="413">
        <f>SUM(E8:E12, E15:E20)</f>
        <v>307602534.79999912</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80" zoomScaleNormal="80" workbookViewId="0">
      <pane xSplit="1" ySplit="4" topLeftCell="B5" activePane="bottomRight" state="frozen"/>
      <selection activeCell="K21" sqref="K21"/>
      <selection pane="topRight" activeCell="K21" sqref="K21"/>
      <selection pane="bottomLeft" activeCell="K21" sqref="K21"/>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226</v>
      </c>
      <c r="B1" s="494" t="str">
        <f>'1. key ratios'!B1</f>
        <v>ფინკა ბანკი საქართველო</v>
      </c>
    </row>
    <row r="2" spans="1:6" s="22" customFormat="1" ht="15.75" customHeight="1">
      <c r="A2" s="22" t="s">
        <v>227</v>
      </c>
      <c r="B2" s="495">
        <f>'1. key ratios'!B2</f>
        <v>43281</v>
      </c>
      <c r="C2"/>
      <c r="D2"/>
      <c r="E2"/>
      <c r="F2"/>
    </row>
    <row r="3" spans="1:6" s="22" customFormat="1" ht="15.75" customHeight="1">
      <c r="C3"/>
      <c r="D3"/>
      <c r="E3"/>
      <c r="F3"/>
    </row>
    <row r="4" spans="1:6" s="22" customFormat="1" ht="26.25" thickBot="1">
      <c r="A4" s="22" t="s">
        <v>655</v>
      </c>
      <c r="B4" s="206" t="s">
        <v>305</v>
      </c>
      <c r="C4" s="200" t="s">
        <v>130</v>
      </c>
      <c r="D4"/>
      <c r="E4"/>
      <c r="F4"/>
    </row>
    <row r="5" spans="1:6" ht="26.25">
      <c r="A5" s="201">
        <v>1</v>
      </c>
      <c r="B5" s="202" t="s">
        <v>691</v>
      </c>
      <c r="C5" s="312">
        <f>'7. LI1'!E21</f>
        <v>307602534.79999912</v>
      </c>
    </row>
    <row r="6" spans="1:6" s="191" customFormat="1">
      <c r="A6" s="126">
        <v>2.1</v>
      </c>
      <c r="B6" s="208" t="s">
        <v>306</v>
      </c>
      <c r="C6" s="465">
        <v>648710.71799999999</v>
      </c>
    </row>
    <row r="7" spans="1:6" s="4" customFormat="1" ht="25.5" outlineLevel="1">
      <c r="A7" s="207">
        <v>2.2000000000000002</v>
      </c>
      <c r="B7" s="203" t="s">
        <v>307</v>
      </c>
      <c r="C7" s="466">
        <v>19612800</v>
      </c>
    </row>
    <row r="8" spans="1:6" s="4" customFormat="1" ht="26.25">
      <c r="A8" s="207">
        <v>3</v>
      </c>
      <c r="B8" s="204" t="s">
        <v>692</v>
      </c>
      <c r="C8" s="313">
        <f>SUM(C5:C7)</f>
        <v>327864045.51799911</v>
      </c>
    </row>
    <row r="9" spans="1:6" s="191" customFormat="1">
      <c r="A9" s="126">
        <v>4</v>
      </c>
      <c r="B9" s="211" t="s">
        <v>302</v>
      </c>
      <c r="C9" s="465">
        <v>4472361.7600000352</v>
      </c>
    </row>
    <row r="10" spans="1:6" s="4" customFormat="1" ht="25.5" outlineLevel="1">
      <c r="A10" s="207">
        <v>5.0999999999999996</v>
      </c>
      <c r="B10" s="203" t="s">
        <v>313</v>
      </c>
      <c r="C10" s="466">
        <v>-327218.67599999998</v>
      </c>
    </row>
    <row r="11" spans="1:6" s="4" customFormat="1" ht="25.5" outlineLevel="1">
      <c r="A11" s="207">
        <v>5.2</v>
      </c>
      <c r="B11" s="203" t="s">
        <v>314</v>
      </c>
      <c r="C11" s="466">
        <v>-18632160</v>
      </c>
    </row>
    <row r="12" spans="1:6" s="4" customFormat="1">
      <c r="A12" s="207">
        <v>6</v>
      </c>
      <c r="B12" s="209" t="s">
        <v>303</v>
      </c>
      <c r="C12" s="467">
        <v>0</v>
      </c>
    </row>
    <row r="13" spans="1:6" s="4" customFormat="1" ht="15.75" thickBot="1">
      <c r="A13" s="210">
        <v>7</v>
      </c>
      <c r="B13" s="205" t="s">
        <v>304</v>
      </c>
      <c r="C13" s="314">
        <f>SUM(C8:C12)</f>
        <v>313377028.60199916</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GY7lcBHpeWhqK7RPLHJW1x5r6Hf1X7sjC06EBA/9ZAE=</DigestValue>
    </Reference>
    <Reference Type="http://www.w3.org/2000/09/xmldsig#Object" URI="#idOfficeObject">
      <DigestMethod Algorithm="http://www.w3.org/2001/04/xmlenc#sha256"/>
      <DigestValue>S0WiwGOnhNosOw0fInut/WVdt0bAn/ISX0HJ7/H1L44=</DigestValue>
    </Reference>
    <Reference Type="http://uri.etsi.org/01903#SignedProperties" URI="#idSignedProperties">
      <Transforms>
        <Transform Algorithm="http://www.w3.org/TR/2001/REC-xml-c14n-20010315"/>
      </Transforms>
      <DigestMethod Algorithm="http://www.w3.org/2001/04/xmlenc#sha256"/>
      <DigestValue>uTbunOywmBFgbAMhNlCLY0ii5WaQsPurVW4FHdKa//M=</DigestValue>
    </Reference>
  </SignedInfo>
  <SignatureValue>PaARxS4s+tN738+qBVdM1UbHWLjsKS420bcigpBRDk5/FpAMvA5E1rqDnjLqcL5jRmmn8sQ6JG2g
+F9wcB0ajEEYYwbVljvYFBfXIaOwb1qedWZCKOFAilKCuZaHs/m0ci5BRzjo4Fvo5Tqk8+uhMPTy
dKppJvfg2ZbDYOkFmkDhoYEA+QYMPUZFuem8iHAQXvdChW9nS7acICI/BfYzt/ek/AQOx76eqlOc
ukwhZ0mr7ZbWsr7yFmFrdGelYAosz5y6gRBBcYiE0q7emnxk3I6K8mT4dGNEQ06texPY5AwrlQpi
hcbHZIokDJ0NbCHqlbsVMfoJSeyAqT6AxkIGTA==</SignatureValue>
  <KeyInfo>
    <X509Data>
      <X509Certificate>MIIGRjCCBS6gAwIBAgIKLcp3FgACAAAsITANBgkqhkiG9w0BAQsFADBKMRIwEAYKCZImiZPyLGQBGRYCZ2UxEzARBgoJkiaJk/IsZAEZFgNuYmcxHzAdBgNVBAMTFk5CRyBDbGFzcyAyIElOVCBTdWIgQ0EwHhcNMTcwODE0MTE0ODIyWhcNMTkwODE0MTE0ODIyWjBEMR8wHQYDVQQKExZGSU5DQSBCYW5rIEdlb3JnaWEgSlNDMSEwHwYDVQQDExhCRkcgLSBLZXRldmFuIE5hZGliYWlkemUwggEiMA0GCSqGSIb3DQEBAQUAA4IBDwAwggEKAoIBAQDYHrRW51lHU/B/UghMNGeazabOh6g1OwUdBw4S/e0zViuyyGGA80B8tUu+1lk7SuKNDjz7o03BNKWFNMQGQ3iHkjVPUsB9U5/KmRvlNtRvRhp4vXM14WyAE5ujIGwSlGyaBi/+i1xGFg006pFfELTW7H/44pOeTSZWam+B6iowRb6pTX0hsXnKR+wV53DWEbjgzLW1LduP6oupyj1GbdjySeqd5tIwY4C8a+kt+xs7mKsWW4hlJFoQ2bDvxmQxBGtdD9O2UD9RUkcLC1UjQl/Z4qoB+Z22FKPvoBEDgG/7SW1RszowbXPavDFaIDXiFPrU6FWRUDC78BEOL4ViBR49AgMBAAGjggMyMIIDLjA8BgkrBgEEAYI3FQcELzAtBiUrBgEEAYI3FQjmsmCDjfVEhoGZCYO4oUqDvoRxBIPEkTOEg4hdAgFkAgEdMB0GA1UdJQQWMBQGCCsGAQUFBwMCBggrBgEFBQcDBDALBgNVHQ8EBAMCB4AwJwYJKwYBBAGCNxUKBBowGDAKBggrBgEFBQcDAjAKBggrBgEFBQcDBDAdBgNVHQ4EFgQUqfbPNTfMJLB3olDXU7bquJZNO1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HNJH2csnPHfY2Q3aPZm2zSOF5zIcZXK7tTKvO9EAKm76MF0Uv35wFuDR2G81scFrN32/JZXsJxEZccZLgfHTGp7hiJiwqw3IRVNgr09pqPPt7cH1sJkKnPbczZq99iMV/N1EtVOIivpTMgJVGhhM43NevZoGpJ3q/fa0GvWrEItVQW2wbunE/H1BcCUuRxW+AnlhzU+TK2AUJBSEFYHEgbyL2DE5t9Uml4M4jrxcz1xxhc0gyMUssvM+LC5Gq0oSfP+Ciiur/jziU8plqJb5cwUJ8tBmLt+qMIBiOWnrWuWY/pdwwXr7O/vVqA2+VsraR960oHGKweHDx5i6BA8xr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FQ3SpTr105tMFrvjBCpfLsa4lrkNbzcD5kfqHszPb3M=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3GQqd9gLrE6VLEHpIkAD7xrCdyS7R/CZcmKxlBCPS5g=</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X1iGGPnuBY7Oj7qv3SgFII/9vSr/CnDvCY898G4ykA4=</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aqc1kTXPuBgLOhBY5cakBYy3T44oom7AsUNqnoTflNk=</DigestValue>
      </Reference>
      <Reference URI="/xl/styles.xml?ContentType=application/vnd.openxmlformats-officedocument.spreadsheetml.styles+xml">
        <DigestMethod Algorithm="http://www.w3.org/2001/04/xmlenc#sha256"/>
        <DigestValue>NAJ6PPHYxe8oXRB5Z4OQf9blgc6SkazWeKMglkoPCWY=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CcHPuf4ZAx1OSC8bFKX7ueu1fbEIIgtTCQN6QJFeo7k=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wYHIfLQyw3RLvx7JNfFdNGoG1BJpz3ZiNC3O/4EB5rk=</DigestValue>
      </Reference>
      <Reference URI="/xl/worksheets/sheet10.xml?ContentType=application/vnd.openxmlformats-officedocument.spreadsheetml.worksheet+xml">
        <DigestMethod Algorithm="http://www.w3.org/2001/04/xmlenc#sha256"/>
        <DigestValue>BcB4Xzb7mgAnasVlM92trInCFU+ZYmDbd7YxeTAo17U=</DigestValue>
      </Reference>
      <Reference URI="/xl/worksheets/sheet11.xml?ContentType=application/vnd.openxmlformats-officedocument.spreadsheetml.worksheet+xml">
        <DigestMethod Algorithm="http://www.w3.org/2001/04/xmlenc#sha256"/>
        <DigestValue>VaFkx91J1j3UPz9QKGzd1iWOIACjRLvA1M5e69b6Ies=</DigestValue>
      </Reference>
      <Reference URI="/xl/worksheets/sheet12.xml?ContentType=application/vnd.openxmlformats-officedocument.spreadsheetml.worksheet+xml">
        <DigestMethod Algorithm="http://www.w3.org/2001/04/xmlenc#sha256"/>
        <DigestValue>Fk9W4lw7wOc+xXaM5DvY9ERAUyIqdfImKvuBcRxbJqc=</DigestValue>
      </Reference>
      <Reference URI="/xl/worksheets/sheet13.xml?ContentType=application/vnd.openxmlformats-officedocument.spreadsheetml.worksheet+xml">
        <DigestMethod Algorithm="http://www.w3.org/2001/04/xmlenc#sha256"/>
        <DigestValue>kEKylCHTAc7EfYD88+NiyLyYJAS2NKUUCJTslcG92ho=</DigestValue>
      </Reference>
      <Reference URI="/xl/worksheets/sheet14.xml?ContentType=application/vnd.openxmlformats-officedocument.spreadsheetml.worksheet+xml">
        <DigestMethod Algorithm="http://www.w3.org/2001/04/xmlenc#sha256"/>
        <DigestValue>OwWfHnVX3JZHeOaJwm4DW3gTK8htBq6NhEBDwsnMW5k=</DigestValue>
      </Reference>
      <Reference URI="/xl/worksheets/sheet15.xml?ContentType=application/vnd.openxmlformats-officedocument.spreadsheetml.worksheet+xml">
        <DigestMethod Algorithm="http://www.w3.org/2001/04/xmlenc#sha256"/>
        <DigestValue>K8TE8qK/weXXYwOlAvl+GIHMM1mXDpOoQU8SyVWVvRg=</DigestValue>
      </Reference>
      <Reference URI="/xl/worksheets/sheet16.xml?ContentType=application/vnd.openxmlformats-officedocument.spreadsheetml.worksheet+xml">
        <DigestMethod Algorithm="http://www.w3.org/2001/04/xmlenc#sha256"/>
        <DigestValue>mvZd1xEWup63UCkaPjF7Oh4tQUlGTXKrGfYeVzltFLI=</DigestValue>
      </Reference>
      <Reference URI="/xl/worksheets/sheet17.xml?ContentType=application/vnd.openxmlformats-officedocument.spreadsheetml.worksheet+xml">
        <DigestMethod Algorithm="http://www.w3.org/2001/04/xmlenc#sha256"/>
        <DigestValue>bhtGj8jrBcu3XJyJzqEQ2t+dEhsCcBUAQ2b0h/9RiaE=</DigestValue>
      </Reference>
      <Reference URI="/xl/worksheets/sheet18.xml?ContentType=application/vnd.openxmlformats-officedocument.spreadsheetml.worksheet+xml">
        <DigestMethod Algorithm="http://www.w3.org/2001/04/xmlenc#sha256"/>
        <DigestValue>6jzbLx8Z2fpgCdiitpgrg7mgtbKRQ+PM2ASR/WxT76k=</DigestValue>
      </Reference>
      <Reference URI="/xl/worksheets/sheet19.xml?ContentType=application/vnd.openxmlformats-officedocument.spreadsheetml.worksheet+xml">
        <DigestMethod Algorithm="http://www.w3.org/2001/04/xmlenc#sha256"/>
        <DigestValue>AopwfD+lEzTlkziol+ppOGqGzgGJU54sZU1WLbJGHss=</DigestValue>
      </Reference>
      <Reference URI="/xl/worksheets/sheet2.xml?ContentType=application/vnd.openxmlformats-officedocument.spreadsheetml.worksheet+xml">
        <DigestMethod Algorithm="http://www.w3.org/2001/04/xmlenc#sha256"/>
        <DigestValue>p0wY5NlZcUsvjMXQWpHAQ3scEoVEOZJ/gVFEG1coJh0=</DigestValue>
      </Reference>
      <Reference URI="/xl/worksheets/sheet3.xml?ContentType=application/vnd.openxmlformats-officedocument.spreadsheetml.worksheet+xml">
        <DigestMethod Algorithm="http://www.w3.org/2001/04/xmlenc#sha256"/>
        <DigestValue>yoS/Ymk9V4txA1uuPwYEs9LDhFLR2BsPZgzLJvmwg1o=</DigestValue>
      </Reference>
      <Reference URI="/xl/worksheets/sheet4.xml?ContentType=application/vnd.openxmlformats-officedocument.spreadsheetml.worksheet+xml">
        <DigestMethod Algorithm="http://www.w3.org/2001/04/xmlenc#sha256"/>
        <DigestValue>PbfohHNLg15aV7CdbyESnnHX1s2iRa4aclNyPGKxmeU=</DigestValue>
      </Reference>
      <Reference URI="/xl/worksheets/sheet5.xml?ContentType=application/vnd.openxmlformats-officedocument.spreadsheetml.worksheet+xml">
        <DigestMethod Algorithm="http://www.w3.org/2001/04/xmlenc#sha256"/>
        <DigestValue>8btMjJte2j8O21efqI2ahusxAF1wnfDioVY5wc1vW0g=</DigestValue>
      </Reference>
      <Reference URI="/xl/worksheets/sheet6.xml?ContentType=application/vnd.openxmlformats-officedocument.spreadsheetml.worksheet+xml">
        <DigestMethod Algorithm="http://www.w3.org/2001/04/xmlenc#sha256"/>
        <DigestValue>zxINPogWnU8k88WlHzXHy4RZT4kAQkogbW8Lsb1w2Dk=</DigestValue>
      </Reference>
      <Reference URI="/xl/worksheets/sheet7.xml?ContentType=application/vnd.openxmlformats-officedocument.spreadsheetml.worksheet+xml">
        <DigestMethod Algorithm="http://www.w3.org/2001/04/xmlenc#sha256"/>
        <DigestValue>Cylfk+jFOijnuZtxrVWH52aHP5SiyWWFYu8HgPRL9F0=</DigestValue>
      </Reference>
      <Reference URI="/xl/worksheets/sheet8.xml?ContentType=application/vnd.openxmlformats-officedocument.spreadsheetml.worksheet+xml">
        <DigestMethod Algorithm="http://www.w3.org/2001/04/xmlenc#sha256"/>
        <DigestValue>gIyaIlceCYW16KNot58mqabTVGyqYPzSHe9VeGbSd9c=</DigestValue>
      </Reference>
      <Reference URI="/xl/worksheets/sheet9.xml?ContentType=application/vnd.openxmlformats-officedocument.spreadsheetml.worksheet+xml">
        <DigestMethod Algorithm="http://www.w3.org/2001/04/xmlenc#sha256"/>
        <DigestValue>wg8/hGWUDdEVMjqmu7WC+EdctkYT9+4owT3kojmCSBs=</DigestValue>
      </Reference>
    </Manifest>
    <SignatureProperties>
      <SignatureProperty Id="idSignatureTime" Target="#idPackageSignature">
        <mdssi:SignatureTime xmlns:mdssi="http://schemas.openxmlformats.org/package/2006/digital-signature">
          <mdssi:Format>YYYY-MM-DDThh:mm:ssTZD</mdssi:Format>
          <mdssi:Value>2018-08-01T06:22:40Z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ელექტრონული ხელმოწერა</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2018-08-01T06:22:40Z</xd:SigningTime>
          <xd:SigningCertificate>
            <xd:Cert>
              <xd:CertDigest>
                <DigestMethod Algorithm="http://www.w3.org/2001/04/xmlenc#sha256"/>
                <DigestValue>ixQDD+Wnu8gVH5nOarGPCbt0f00DI+4lHvQK+ClksBY=</DigestValue>
              </xd:CertDigest>
              <xd:IssuerSerial>
                <X509IssuerName>CN=NBG Class 2 INT Sub CA, DC=nbg, DC=ge</X509IssuerName>
                <X509SerialNumber>216241315078171955047457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ელექტრონული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Y8XUTI1oCyzpkHDvvdRdkCvCVp+dohnAwrL1Ro1ugyw=</DigestValue>
    </Reference>
    <Reference Type="http://www.w3.org/2000/09/xmldsig#Object" URI="#idOfficeObject">
      <DigestMethod Algorithm="http://www.w3.org/2001/04/xmlenc#sha256"/>
      <DigestValue>gVji8p0L8e6oTc0wZgtCE0fhPIaOXRDSQUmizls1yUI=</DigestValue>
    </Reference>
    <Reference Type="http://uri.etsi.org/01903#SignedProperties" URI="#idSignedProperties">
      <Transforms>
        <Transform Algorithm="http://www.w3.org/TR/2001/REC-xml-c14n-20010315"/>
      </Transforms>
      <DigestMethod Algorithm="http://www.w3.org/2001/04/xmlenc#sha256"/>
      <DigestValue>qYvq6u8DJXXDjgxncr1NgmzAQxAL0tKUnyBeJ5YCwUQ=</DigestValue>
    </Reference>
  </SignedInfo>
  <SignatureValue>S8yaFAIqfA0k/i7RB/G348EOud34uqDttYVT9soT3LLP2yuPW9U4xXdeKffO56M6ZR3QcXn/pdL2
8xV/HhckMCLxLtiS4JYF0E1upbkOFZm5R4s2KFR24z5Jw9E8YOg2iuAg9bq894txthR4OST2Rn0R
4UUQaO1OcJqyQtI66fC7KrvAt6xEh0NRc1sqhXhrqt7qQDOmxm4oxEow/SqNZcWd96B0Jrovb4lF
duip3kSU53JhHw756ugOi6K46L5FM2bxffAV4YPzBBleOT9ksfZ39XBdLKPVgAuiFdTrhSpO24Sb
71xlUBX/RuEEdCOOsTe/q9bTzqfkVjeq4Fxbkw==</SignatureValue>
  <KeyInfo>
    <X509Data>
      <X509Certificate>MIIGQTCCBSmgAwIBAgIKfCI6twACAAAc8TANBgkqhkiG9w0BAQsFADBKMRIwEAYKCZImiZPyLGQBGRYCZ2UxEzARBgoJkiaJk/IsZAEZFgNuYmcxHzAdBgNVBAMTFk5CRyBDbGFzcyAyIElOVCBTdWIgQ0EwHhcNMTcwMjE1MTMzOTA3WhcNMTkwMjE1MTMzOTA3WjA/MR8wHQYDVQQKExZGSU5DQSBCYW5rIEdlb3JnaWEgSlNDMRwwGgYDVQQDExNCRkcgLSBOaW5vIFNoZXJhZHplMIIBIjANBgkqhkiG9w0BAQEFAAOCAQ8AMIIBCgKCAQEA2ncFR8Y/E7s4/WcwOOnmspFIHeq9aepCh6fy1k4qSPmzVy/uQIzC1rJUT+FYstWuePp5cSkqJ1l3TEmJC4oT/nQzhPdFzXOh971x2nlGf0xrxFVIAxou9Q3AG88o5obj1X9QxjmVyM5Z1yOCeFuWXqTGgQNrROz1YntGp83+yZWxCzEpWmwIsSms0IeHAM7+RLau9IoXHcVpY0MPb89DWvvDWARI2k/gmoXroIGkdp7Ajyk29aXRYyCH9UoJK3HTvGH5MgsVpUTo5yYxTTMbNsZHffIxBIjtuLpMkv9NwipvW3NW7DuhN8Er4H/ALNQ26qk44+vsVp5tUDgVHlfhFwIDAQABo4IDMjCCAy4wPAYJKwYBBAGCNxUHBC8wLQYlKwYBBAGCNxUI5rJgg431RIaBmQmDuKFKg76EcQSDxJEzhIOIXQIBZAIBHTAdBgNVHSUEFjAUBggrBgEFBQcDAgYIKwYBBQUHAwQwCwYDVR0PBAQDAgeAMCcGCSsGAQQBgjcVCgQaMBgwCgYIKwYBBQUHAwIwCgYIKwYBBQUHAwQwHQYDVR0OBBYEFNB2TuEbx0j8bPHenWpOgind+Ge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QPuD9gHKAmNcpHLK8ADFbLfPGA9MfUnakqwcQQXTPPzrLj6+UGgAyMnL9CfdRA3GccUHGviz0tBaXGeTCXgPNg0XnWz/5aaqeQbavkA0z5kQzkC/F3sQtYmwrJnyU0CDys/7ghrNygH6l8V2YVvlbGlR5+cfGXOcteb3/j82fxdSCnCgPOTcx7D6GB3JeVbrQA1ydGWKjIUHB+MuCGFajRNyeHrSEFp0Tye7NPh/O9kQiXGpqOMz3AAaWKxQYGrR3YD3ard64Jsha07JR41SyvMUz41NHYJsZaZeOC+S7PoXCokWTr2YzTfBIKTiCnv9YSdzt+OVF8kMfhdKLQBo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FQ3SpTr105tMFrvjBCpfLsa4lrkNbzcD5kfqHszPb3M=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3GQqd9gLrE6VLEHpIkAD7xrCdyS7R/CZcmKxlBCPS5g=</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X1iGGPnuBY7Oj7qv3SgFII/9vSr/CnDvCY898G4ykA4=</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aqc1kTXPuBgLOhBY5cakBYy3T44oom7AsUNqnoTflNk=</DigestValue>
      </Reference>
      <Reference URI="/xl/styles.xml?ContentType=application/vnd.openxmlformats-officedocument.spreadsheetml.styles+xml">
        <DigestMethod Algorithm="http://www.w3.org/2001/04/xmlenc#sha256"/>
        <DigestValue>NAJ6PPHYxe8oXRB5Z4OQf9blgc6SkazWeKMglkoPCWY=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CcHPuf4ZAx1OSC8bFKX7ueu1fbEIIgtTCQN6QJFeo7k=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wYHIfLQyw3RLvx7JNfFdNGoG1BJpz3ZiNC3O/4EB5rk=</DigestValue>
      </Reference>
      <Reference URI="/xl/worksheets/sheet10.xml?ContentType=application/vnd.openxmlformats-officedocument.spreadsheetml.worksheet+xml">
        <DigestMethod Algorithm="http://www.w3.org/2001/04/xmlenc#sha256"/>
        <DigestValue>BcB4Xzb7mgAnasVlM92trInCFU+ZYmDbd7YxeTAo17U=</DigestValue>
      </Reference>
      <Reference URI="/xl/worksheets/sheet11.xml?ContentType=application/vnd.openxmlformats-officedocument.spreadsheetml.worksheet+xml">
        <DigestMethod Algorithm="http://www.w3.org/2001/04/xmlenc#sha256"/>
        <DigestValue>VaFkx91J1j3UPz9QKGzd1iWOIACjRLvA1M5e69b6Ies=</DigestValue>
      </Reference>
      <Reference URI="/xl/worksheets/sheet12.xml?ContentType=application/vnd.openxmlformats-officedocument.spreadsheetml.worksheet+xml">
        <DigestMethod Algorithm="http://www.w3.org/2001/04/xmlenc#sha256"/>
        <DigestValue>Fk9W4lw7wOc+xXaM5DvY9ERAUyIqdfImKvuBcRxbJqc=</DigestValue>
      </Reference>
      <Reference URI="/xl/worksheets/sheet13.xml?ContentType=application/vnd.openxmlformats-officedocument.spreadsheetml.worksheet+xml">
        <DigestMethod Algorithm="http://www.w3.org/2001/04/xmlenc#sha256"/>
        <DigestValue>kEKylCHTAc7EfYD88+NiyLyYJAS2NKUUCJTslcG92ho=</DigestValue>
      </Reference>
      <Reference URI="/xl/worksheets/sheet14.xml?ContentType=application/vnd.openxmlformats-officedocument.spreadsheetml.worksheet+xml">
        <DigestMethod Algorithm="http://www.w3.org/2001/04/xmlenc#sha256"/>
        <DigestValue>OwWfHnVX3JZHeOaJwm4DW3gTK8htBq6NhEBDwsnMW5k=</DigestValue>
      </Reference>
      <Reference URI="/xl/worksheets/sheet15.xml?ContentType=application/vnd.openxmlformats-officedocument.spreadsheetml.worksheet+xml">
        <DigestMethod Algorithm="http://www.w3.org/2001/04/xmlenc#sha256"/>
        <DigestValue>K8TE8qK/weXXYwOlAvl+GIHMM1mXDpOoQU8SyVWVvRg=</DigestValue>
      </Reference>
      <Reference URI="/xl/worksheets/sheet16.xml?ContentType=application/vnd.openxmlformats-officedocument.spreadsheetml.worksheet+xml">
        <DigestMethod Algorithm="http://www.w3.org/2001/04/xmlenc#sha256"/>
        <DigestValue>mvZd1xEWup63UCkaPjF7Oh4tQUlGTXKrGfYeVzltFLI=</DigestValue>
      </Reference>
      <Reference URI="/xl/worksheets/sheet17.xml?ContentType=application/vnd.openxmlformats-officedocument.spreadsheetml.worksheet+xml">
        <DigestMethod Algorithm="http://www.w3.org/2001/04/xmlenc#sha256"/>
        <DigestValue>bhtGj8jrBcu3XJyJzqEQ2t+dEhsCcBUAQ2b0h/9RiaE=</DigestValue>
      </Reference>
      <Reference URI="/xl/worksheets/sheet18.xml?ContentType=application/vnd.openxmlformats-officedocument.spreadsheetml.worksheet+xml">
        <DigestMethod Algorithm="http://www.w3.org/2001/04/xmlenc#sha256"/>
        <DigestValue>6jzbLx8Z2fpgCdiitpgrg7mgtbKRQ+PM2ASR/WxT76k=</DigestValue>
      </Reference>
      <Reference URI="/xl/worksheets/sheet19.xml?ContentType=application/vnd.openxmlformats-officedocument.spreadsheetml.worksheet+xml">
        <DigestMethod Algorithm="http://www.w3.org/2001/04/xmlenc#sha256"/>
        <DigestValue>AopwfD+lEzTlkziol+ppOGqGzgGJU54sZU1WLbJGHss=</DigestValue>
      </Reference>
      <Reference URI="/xl/worksheets/sheet2.xml?ContentType=application/vnd.openxmlformats-officedocument.spreadsheetml.worksheet+xml">
        <DigestMethod Algorithm="http://www.w3.org/2001/04/xmlenc#sha256"/>
        <DigestValue>p0wY5NlZcUsvjMXQWpHAQ3scEoVEOZJ/gVFEG1coJh0=</DigestValue>
      </Reference>
      <Reference URI="/xl/worksheets/sheet3.xml?ContentType=application/vnd.openxmlformats-officedocument.spreadsheetml.worksheet+xml">
        <DigestMethod Algorithm="http://www.w3.org/2001/04/xmlenc#sha256"/>
        <DigestValue>yoS/Ymk9V4txA1uuPwYEs9LDhFLR2BsPZgzLJvmwg1o=</DigestValue>
      </Reference>
      <Reference URI="/xl/worksheets/sheet4.xml?ContentType=application/vnd.openxmlformats-officedocument.spreadsheetml.worksheet+xml">
        <DigestMethod Algorithm="http://www.w3.org/2001/04/xmlenc#sha256"/>
        <DigestValue>PbfohHNLg15aV7CdbyESnnHX1s2iRa4aclNyPGKxmeU=</DigestValue>
      </Reference>
      <Reference URI="/xl/worksheets/sheet5.xml?ContentType=application/vnd.openxmlformats-officedocument.spreadsheetml.worksheet+xml">
        <DigestMethod Algorithm="http://www.w3.org/2001/04/xmlenc#sha256"/>
        <DigestValue>8btMjJte2j8O21efqI2ahusxAF1wnfDioVY5wc1vW0g=</DigestValue>
      </Reference>
      <Reference URI="/xl/worksheets/sheet6.xml?ContentType=application/vnd.openxmlformats-officedocument.spreadsheetml.worksheet+xml">
        <DigestMethod Algorithm="http://www.w3.org/2001/04/xmlenc#sha256"/>
        <DigestValue>zxINPogWnU8k88WlHzXHy4RZT4kAQkogbW8Lsb1w2Dk=</DigestValue>
      </Reference>
      <Reference URI="/xl/worksheets/sheet7.xml?ContentType=application/vnd.openxmlformats-officedocument.spreadsheetml.worksheet+xml">
        <DigestMethod Algorithm="http://www.w3.org/2001/04/xmlenc#sha256"/>
        <DigestValue>Cylfk+jFOijnuZtxrVWH52aHP5SiyWWFYu8HgPRL9F0=</DigestValue>
      </Reference>
      <Reference URI="/xl/worksheets/sheet8.xml?ContentType=application/vnd.openxmlformats-officedocument.spreadsheetml.worksheet+xml">
        <DigestMethod Algorithm="http://www.w3.org/2001/04/xmlenc#sha256"/>
        <DigestValue>gIyaIlceCYW16KNot58mqabTVGyqYPzSHe9VeGbSd9c=</DigestValue>
      </Reference>
      <Reference URI="/xl/worksheets/sheet9.xml?ContentType=application/vnd.openxmlformats-officedocument.spreadsheetml.worksheet+xml">
        <DigestMethod Algorithm="http://www.w3.org/2001/04/xmlenc#sha256"/>
        <DigestValue>wg8/hGWUDdEVMjqmu7WC+EdctkYT9+4owT3kojmCSBs=</DigestValue>
      </Reference>
    </Manifest>
    <SignatureProperties>
      <SignatureProperty Id="idSignatureTime" Target="#idPackageSignature">
        <mdssi:SignatureTime xmlns:mdssi="http://schemas.openxmlformats.org/package/2006/digital-signature">
          <mdssi:Format>YYYY-MM-DDThh:mm:ssTZD</mdssi:Format>
          <mdssi:Value>2018-08-01T07:06:27Z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2018-08-01T07:06:27Z</xd:SigningTime>
          <xd:SigningCertificate>
            <xd:Cert>
              <xd:CertDigest>
                <DigestMethod Algorithm="http://www.w3.org/2001/04/xmlenc#sha256"/>
                <DigestValue>pSWRZRI6nyaw3adswJnG5NjsMmsbZVB87S9vk+fFm8E=</DigestValue>
              </xd:CertDigest>
              <xd:IssuerSerial>
                <X509IssuerName>CN=NBG Class 2 INT Sub CA, DC=nbg, DC=ge</X509IssuerName>
                <X509SerialNumber>586204864024725659065585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lpstr>Instruction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2018-08-01T10:42:33Z</dcterms:modified>
</cp:coreProperties>
</file>