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defaultThemeVersion="124226"/>
  <xr:revisionPtr revIDLastSave="0" documentId="13_ncr:1_{1CBA8756-AF8F-484E-ACBF-AB5EA9612C35}" xr6:coauthVersionLast="45" xr6:coauthVersionMax="45" xr10:uidLastSave="{00000000-0000-0000-0000-000000000000}"/>
  <bookViews>
    <workbookView xWindow="-108" yWindow="-108" windowWidth="15576" windowHeight="8832" tabRatio="846" firstSheet="7" activeTab="1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3" i="36" l="1"/>
  <c r="J25" i="36" s="1"/>
  <c r="I23" i="36"/>
  <c r="I25" i="36" s="1"/>
  <c r="G23" i="36"/>
  <c r="G25" i="36" s="1"/>
  <c r="F23" i="36"/>
  <c r="F25" i="36" s="1"/>
  <c r="K23" i="36" l="1"/>
  <c r="K25" i="36" s="1"/>
  <c r="H23" i="36"/>
  <c r="H25" i="36" s="1"/>
  <c r="B2" i="62"/>
  <c r="B2" i="53" s="1"/>
  <c r="B2" i="75" s="1"/>
  <c r="B2" i="71" s="1"/>
  <c r="B2" i="52" s="1"/>
  <c r="B2" i="72" s="1"/>
  <c r="B2" i="73" s="1"/>
  <c r="B2" i="28" s="1"/>
  <c r="B2" i="77" s="1"/>
  <c r="B2" i="69" s="1"/>
  <c r="B2" i="35" s="1"/>
  <c r="B2" i="64" s="1"/>
  <c r="B2" i="74" s="1"/>
  <c r="B2" i="36" s="1"/>
  <c r="B2" i="37" s="1"/>
  <c r="B2" i="79" s="1"/>
  <c r="B1" i="79" l="1"/>
  <c r="B1" i="37"/>
  <c r="B1" i="36"/>
  <c r="B1" i="74"/>
  <c r="B1" i="64"/>
  <c r="B1" i="35"/>
  <c r="B1" i="69"/>
  <c r="B1" i="77"/>
  <c r="B1" i="28"/>
  <c r="B1" i="73"/>
  <c r="B1" i="72"/>
  <c r="B1" i="52"/>
  <c r="B1" i="71"/>
  <c r="B1" i="75"/>
  <c r="B1" i="53"/>
  <c r="B1" i="62"/>
  <c r="B1" i="6"/>
  <c r="B17" i="6" l="1"/>
  <c r="B16" i="6"/>
  <c r="B15" i="6"/>
  <c r="E8" i="37" l="1"/>
  <c r="K8" i="37" s="1"/>
  <c r="G21" i="37"/>
  <c r="H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G7" i="37"/>
  <c r="F7" i="37"/>
  <c r="F21" i="37" s="1"/>
  <c r="C7" i="37"/>
  <c r="N14" i="37" l="1"/>
  <c r="E14" i="37"/>
  <c r="E7" i="37"/>
  <c r="C21" i="37"/>
  <c r="N8" i="37"/>
  <c r="E21" i="37" l="1"/>
  <c r="N7" i="37"/>
  <c r="N21" i="37" s="1"/>
  <c r="K7" i="37"/>
  <c r="K21" i="37"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<sst xmlns="http://schemas.openxmlformats.org/spreadsheetml/2006/main" count="903" uniqueCount="641">
  <si>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</si>
  <si>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</si>
  <si>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</si>
  <si>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</si>
  <si>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</si>
  <si>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</si>
  <si>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</si>
  <si>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</si>
  <si>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</si>
  <si>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</si>
  <si>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</si>
  <si>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</si>
  <si>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</si>
  <si>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</si>
  <si>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</si>
  <si>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</si>
  <si>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</si>
  <si>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</si>
  <si>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</si>
  <si>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</si>
  <si>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</si>
  <si>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</si>
  <si>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</si>
  <si>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</si>
  <si>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</si>
  <si>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</si>
  <si>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</si>
  <si>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</si>
  <si>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</si>
  <si>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</si>
  <si>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</si>
  <si>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</si>
  <si>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</si>
  <si>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</si>
  <si>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</si>
  <si>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</si>
  <si>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</si>
  <si>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</si>
  <si>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</si>
  <si>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</si>
  <si>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</si>
  <si>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</si>
  <si>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</si>
  <si>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</si>
  <si>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</si>
  <si>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</si>
  <si>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</si>
  <si>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</si>
  <si>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</si>
  <si>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</si>
  <si>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</si>
  <si>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</si>
  <si>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</si>
  <si>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</si>
  <si>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</si>
  <si>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</si>
  <si>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</si>
  <si>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</si>
  <si>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</si>
  <si>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</si>
  <si>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</si>
  <si>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</si>
  <si>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</si>
  <si>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</si>
  <si>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</si>
  <si>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</si>
  <si>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</si>
  <si>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</si>
  <si>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</si>
  <si>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</si>
  <si>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</si>
  <si>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</si>
  <si>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</si>
  <si>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</si>
  <si>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</si>
  <si>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</si>
  <si>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</si>
  <si>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</si>
  <si>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</si>
  <si>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</si>
  <si>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</si>
  <si>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</si>
  <si>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</si>
  <si>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</si>
  <si>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</si>
  <si>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</si>
  <si>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</si>
  <si>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</si>
  <si>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</si>
  <si>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</si>
  <si>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</si>
  <si>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</si>
  <si>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</si>
  <si>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</si>
  <si>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</si>
  <si>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</si>
  <si>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</si>
  <si>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</si>
  <si>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</si>
  <si>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</si>
  <si>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</si>
  <si>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</si>
  <si>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</si>
  <si>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</si>
  <si>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</si>
  <si>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</si>
  <si>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</si>
  <si>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</si>
  <si>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</si>
  <si>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</si>
  <si>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</si>
  <si>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</si>
  <si>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</si>
  <si>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</si>
  <si>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</si>
  <si>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</si>
  <si>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</si>
  <si>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</si>
  <si>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</si>
  <si>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</si>
  <si>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</si>
  <si>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</si>
  <si>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</si>
  <si>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</si>
  <si>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</si>
  <si>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</si>
  <si>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</si>
  <si>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</si>
  <si>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</si>
  <si>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</si>
  <si>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</si>
  <si>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</si>
  <si>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</si>
  <si>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</si>
  <si>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</si>
  <si>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</si>
  <si>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</si>
  <si>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</si>
  <si>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</si>
  <si>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</si>
  <si>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</si>
  <si>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</si>
  <si>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</si>
  <si>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</si>
  <si>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</si>
  <si>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</si>
  <si>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</si>
  <si>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</si>
  <si>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</si>
  <si>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</si>
  <si>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</si>
  <si>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</si>
  <si>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</si>
  <si>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</si>
  <si>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</si>
  <si>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</si>
  <si>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</si>
  <si>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</si>
  <si>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</si>
  <si>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</si>
  <si>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</si>
  <si>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</si>
  <si>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</si>
  <si>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</si>
  <si>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</si>
  <si>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</si>
  <si>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</si>
  <si>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</si>
  <si>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</si>
  <si>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</si>
  <si>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</si>
  <si>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</si>
  <si>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</si>
  <si>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</si>
  <si>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</si>
  <si>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</si>
  <si>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</si>
  <si>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</si>
  <si>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</si>
  <si>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</si>
  <si>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</si>
  <si>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</si>
  <si>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</si>
  <si>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</si>
  <si>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</si>
  <si>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</si>
  <si>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</si>
  <si>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</si>
  <si>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</si>
  <si>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</si>
  <si>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</si>
  <si>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</si>
  <si>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</si>
  <si>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</si>
  <si>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</si>
  <si>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</si>
  <si>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</si>
  <si>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</si>
  <si>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</si>
  <si>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</si>
  <si>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</si>
  <si>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</si>
  <si>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</si>
  <si>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</si>
  <si>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</si>
  <si>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</si>
  <si>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</si>
  <si>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</si>
  <si>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</si>
  <si>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</si>
  <si>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</si>
  <si>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</si>
  <si>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</si>
  <si>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</si>
  <si>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</si>
  <si>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</si>
  <si>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</si>
  <si>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</si>
  <si>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</si>
  <si>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</si>
  <si>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</si>
  <si>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</si>
  <si>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</si>
  <si>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</si>
  <si>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</si>
  <si>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</si>
  <si>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</si>
  <si>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</si>
  <si>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</si>
  <si>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</si>
  <si>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</si>
  <si>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</si>
  <si>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</si>
  <si>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</si>
  <si>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</si>
  <si>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</si>
  <si>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</si>
  <si>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</si>
  <si>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</si>
  <si>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</si>
  <si>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</si>
  <si>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</si>
  <si>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</si>
  <si>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</si>
  <si>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</si>
  <si>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</si>
  <si>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</si>
  <si>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</si>
  <si>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</si>
  <si>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</si>
  <si>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</si>
  <si>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</si>
  <si>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</si>
  <si>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</si>
  <si>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</si>
  <si>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</si>
  <si>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</si>
  <si>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</si>
  <si>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</si>
  <si>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</si>
  <si>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</si>
  <si>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</si>
  <si>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</si>
  <si>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</si>
  <si>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</si>
  <si>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</si>
  <si>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</si>
  <si>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</si>
  <si>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</si>
  <si>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</si>
  <si>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</si>
  <si>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</si>
  <si>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</si>
  <si>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</si>
  <si>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</si>
  <si>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</si>
  <si>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</si>
  <si>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</si>
  <si>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</si>
  <si>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</si>
  <si>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</si>
  <si>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</si>
  <si>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</si>
  <si>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</si>
  <si>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</si>
  <si>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</si>
  <si>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</si>
  <si>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</si>
  <si>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</si>
  <si>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</si>
  <si>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</si>
  <si>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</si>
  <si>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</si>
  <si>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</si>
  <si>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</si>
  <si>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</si>
  <si>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</si>
  <si>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</si>
  <si>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</si>
  <si>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</si>
  <si>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</si>
  <si>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</si>
  <si>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</si>
  <si>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</si>
  <si>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</si>
  <si>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</si>
  <si>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</si>
  <si>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</si>
  <si>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</si>
  <si>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</si>
  <si>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</si>
  <si>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</si>
  <si>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</si>
  <si>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</si>
  <si>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</si>
  <si>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</si>
  <si>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</si>
  <si>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</si>
  <si>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</si>
  <si>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</si>
  <si>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</si>
  <si>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</si>
  <si>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</si>
  <si>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</si>
  <si>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</si>
  <si>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</si>
  <si>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</si>
  <si>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</si>
  <si>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</si>
  <si>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</si>
  <si>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</si>
  <si>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</si>
  <si>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</si>
  <si>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</si>
  <si>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</si>
  <si>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</si>
  <si>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</si>
  <si>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</si>
  <si>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</si>
  <si>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</si>
  <si>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</si>
  <si>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</si>
  <si>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</si>
  <si>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</si>
  <si>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</si>
  <si>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</si>
  <si>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</si>
  <si>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</si>
  <si>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</si>
  <si>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</si>
  <si>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</si>
  <si>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</si>
  <si>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</si>
  <si>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</si>
  <si>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</si>
  <si>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</si>
  <si>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</si>
  <si>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</si>
  <si>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</si>
  <si>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</si>
  <si>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</si>
  <si>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</si>
  <si>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</si>
  <si>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</si>
  <si>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</si>
  <si>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</si>
  <si>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</si>
  <si>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</si>
  <si>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</si>
  <si>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</si>
  <si>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</si>
  <si>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</si>
  <si>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</si>
  <si>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</si>
  <si>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</si>
  <si>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</si>
  <si>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</si>
  <si>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</si>
  <si>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</si>
  <si>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</si>
  <si>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</si>
  <si>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</si>
  <si>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</si>
  <si>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</si>
  <si>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</si>
  <si>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</si>
  <si>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</si>
  <si>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</si>
  <si>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</si>
  <si>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</si>
  <si>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</si>
  <si>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</si>
  <si>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</si>
  <si>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</si>
  <si>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</si>
  <si>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</si>
  <si>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</si>
  <si>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</si>
  <si>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</si>
  <si>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</si>
  <si>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</si>
  <si>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</si>
  <si>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</si>
  <si>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</si>
  <si>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</si>
  <si>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</si>
  <si>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</si>
  <si>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</si>
  <si>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</si>
  <si>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</si>
  <si>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</si>
  <si>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</si>
  <si>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</si>
  <si>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</si>
  <si>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</si>
  <si>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</si>
  <si>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</si>
  <si>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</si>
  <si>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</si>
  <si>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</si>
  <si>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</si>
  <si>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</si>
  <si>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</si>
  <si>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</si>
  <si>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</si>
  <si>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</si>
  <si>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</si>
  <si>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</si>
  <si>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</si>
  <si>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</si>
  <si>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</si>
  <si>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</si>
  <si>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</si>
  <si>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</si>
  <si>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</si>
  <si>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</si>
  <si>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</si>
  <si>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</si>
  <si>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</si>
  <si>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</si>
  <si>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</si>
  <si>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</si>
  <si>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</si>
  <si>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</si>
  <si>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</si>
  <si>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</si>
  <si>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</si>
  <si>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</si>
  <si>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</si>
  <si>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</si>
  <si>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</si>
  <si>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</si>
  <si>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</si>
  <si>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</si>
  <si>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</si>
  <si>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</si>
  <si>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</si>
  <si>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</si>
  <si>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</si>
  <si>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</si>
  <si>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</si>
  <si>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</si>
  <si>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</si>
  <si>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</si>
  <si>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</si>
  <si>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</si>
  <si>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</si>
  <si>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</si>
  <si>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</si>
  <si>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</si>
  <si>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</si>
  <si>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</si>
  <si>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</si>
  <si>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</si>
  <si>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</si>
  <si>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</si>
  <si>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</si>
  <si>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</si>
  <si>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</si>
  <si>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</si>
  <si>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</si>
  <si>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</si>
  <si>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</si>
  <si>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</si>
  <si>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</si>
  <si>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</si>
  <si>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</si>
  <si>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</si>
  <si>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</si>
  <si>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</si>
  <si>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</si>
  <si>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</si>
  <si>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</si>
  <si>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</si>
  <si>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</si>
  <si>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</si>
  <si>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</si>
  <si>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</si>
  <si>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</si>
  <si>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</si>
  <si>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</si>
  <si>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</si>
  <si>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</si>
  <si>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</si>
  <si>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</si>
  <si>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</si>
  <si>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</si>
  <si>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</si>
  <si>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</si>
  <si>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</si>
  <si>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</si>
  <si>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</si>
  <si>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</si>
  <si>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</si>
  <si>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</si>
  <si>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</si>
  <si>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</si>
  <si>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</si>
  <si>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</si>
  <si>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</si>
  <si>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</si>
  <si>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</si>
  <si>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</si>
  <si>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</si>
  <si>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</si>
  <si>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</si>
  <si>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</si>
  <si>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</si>
  <si>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</si>
  <si>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</si>
  <si>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</si>
  <si>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</si>
  <si>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</si>
  <si>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</si>
  <si>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</si>
  <si>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</si>
  <si>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</si>
  <si>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</si>
  <si>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</si>
  <si>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</si>
  <si>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</si>
  <si>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</si>
  <si>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</si>
  <si>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</si>
  <si>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</si>
  <si>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</si>
  <si>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</si>
  <si>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</si>
  <si>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</si>
  <si>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</si>
  <si>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</si>
  <si>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</si>
  <si>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</si>
  <si>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</si>
  <si>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</si>
  <si>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</si>
  <si>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</si>
  <si>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</si>
  <si>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</si>
  <si>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</si>
  <si>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</si>
  <si>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</si>
  <si>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</si>
  <si>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</si>
  <si>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</si>
  <si>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</si>
  <si>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</si>
  <si>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</si>
  <si>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</si>
  <si>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</si>
  <si>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</si>
  <si>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</si>
  <si>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</si>
  <si>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</si>
  <si>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</si>
  <si>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</si>
  <si>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</si>
  <si>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</si>
  <si>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</si>
  <si>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</si>
  <si>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</si>
  <si>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</si>
  <si>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</si>
  <si>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</si>
  <si>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</si>
  <si>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</si>
  <si>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</si>
  <si>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</si>
  <si>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</si>
  <si>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</si>
  <si>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</si>
  <si>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</si>
  <si>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</si>
  <si>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</si>
  <si>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</si>
  <si>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</si>
  <si>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</si>
  <si>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</si>
  <si>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</si>
  <si>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</si>
  <si>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</si>
  <si>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</si>
  <si>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</si>
  <si>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</si>
  <si>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</si>
  <si>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</si>
  <si>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</si>
  <si>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</si>
  <si>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</si>
  <si>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</si>
  <si>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</si>
  <si>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</si>
  <si>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</si>
  <si>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</si>
  <si>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</si>
  <si>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სილქ როუდ ბანკი</t>
  </si>
  <si>
    <t>ი.მანაგაძე</t>
  </si>
  <si>
    <t>ე.ენოხ</t>
  </si>
  <si>
    <t>www.silkroadbank.ge</t>
  </si>
  <si>
    <t>1Q 2020</t>
  </si>
  <si>
    <t>4Q 2019</t>
  </si>
  <si>
    <t>3Q 2019</t>
  </si>
  <si>
    <t>ვასილ კენკიშვილი</t>
  </si>
  <si>
    <t>მამუკა შურღაია</t>
  </si>
  <si>
    <t>მზია ქოქუაშვილი</t>
  </si>
  <si>
    <t xml:space="preserve">დევიდ ფრანც ბორგერი, გერმანია </t>
  </si>
  <si>
    <t>ელი ენოხ</t>
  </si>
  <si>
    <t>ნათია მერაბიშვილი</t>
  </si>
  <si>
    <t>გიორგი ღიბრაძე</t>
  </si>
  <si>
    <t xml:space="preserve">გიორგი რამიშვილი </t>
  </si>
  <si>
    <t xml:space="preserve">ალექსი თოფურია </t>
  </si>
  <si>
    <t>ცხრილი 9 (Capital), N39</t>
  </si>
  <si>
    <t>ცხრილი 9 (Capital), N2</t>
  </si>
  <si>
    <t>ცხრილი 9 (Capital), N6</t>
  </si>
  <si>
    <t>ცხრილი 9 (Capital), N5</t>
  </si>
  <si>
    <t>მათ შორის სხვა აქტივების შესაძლო დანაკარგების საერთო რეზერვი</t>
  </si>
  <si>
    <t>2Q 2020</t>
  </si>
  <si>
    <t>ირაკლი მანაგაძე</t>
  </si>
  <si>
    <t>სილქ როუდ გრუპ ჰოლდინგ (მალტა) ლიმიტედი</t>
  </si>
  <si>
    <t>სილქ როუდ გრუპ ჰოლდინგ (მალტა) ლიმიტედი (C41521)</t>
  </si>
  <si>
    <t>3Q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</si>
</sst>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4" fillId="0" borderId="108"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4"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right" vertical="center" wrapText="1"/>
    </xf>
    <xf numFmtId="1" fontId="111"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applyAlignment="1">
      <alignment horizontal="left"/>
    </xf>
    <xf numFmtId="14" fontId="4" fillId="0" borderId="0" xfId="0" applyNumberFormat="1"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xf numFmtId="14" fontId="9" fillId="0" borderId="0" xfId="11" applyNumberFormat="1" applyFont="1" applyFill="1" applyBorder="1" applyAlignment="1" applyProtection="1">
      <alignment horizontal="left" vertical="top"/>
    </xf>
    <xf numFmtId="14" fontId="9" fillId="0" borderId="0" xfId="11" applyNumberFormat="1" applyFont="1" applyFill="1" applyBorder="1" applyAlignment="1" applyProtection="1">
      <alignment horizontal="left"/>
    </xf>
    <xf numFmtId="165" fontId="4" fillId="0" borderId="3" xfId="20961" applyNumberFormat="1" applyFont="1" applyFill="1" applyBorder="1" applyAlignment="1" applyProtection="1">
      <alignment horizontal="right" vertical="center" wrapText="1"/>
      <protection locked="0"/>
    </xf>
    <xf numFmtId="165" fontId="4" fillId="0" borderId="3" xfId="20961" applyNumberFormat="1" applyFont="1" applyBorder="1" applyAlignment="1" applyProtection="1">
      <alignment vertical="center" wrapText="1"/>
      <protection locked="0"/>
    </xf>
    <xf numFmtId="165" fontId="4" fillId="0" borderId="23" xfId="20961" applyNumberFormat="1" applyFont="1" applyBorder="1" applyAlignment="1" applyProtection="1">
      <alignment vertical="center" wrapText="1"/>
      <protection locked="0"/>
    </xf>
    <xf numFmtId="165" fontId="28" fillId="37" borderId="0" xfId="20961" applyNumberFormat="1" applyFont="1" applyFill="1" applyBorder="1"/>
    <xf numFmtId="165" fontId="28" fillId="37" borderId="100" xfId="20961" applyNumberFormat="1" applyFont="1" applyFill="1" applyBorder="1"/>
    <xf numFmtId="165" fontId="9" fillId="2" borderId="3" xfId="20961" applyNumberFormat="1" applyFont="1" applyFill="1" applyBorder="1" applyAlignment="1" applyProtection="1">
      <alignment vertical="center"/>
      <protection locked="0"/>
    </xf>
    <xf numFmtId="165" fontId="17" fillId="2" borderId="3" xfId="20961" applyNumberFormat="1" applyFont="1" applyFill="1" applyBorder="1" applyAlignment="1" applyProtection="1">
      <alignment vertical="center"/>
      <protection locked="0"/>
    </xf>
    <xf numFmtId="165" fontId="17" fillId="2" borderId="23" xfId="20961" applyNumberFormat="1" applyFont="1" applyFill="1" applyBorder="1" applyAlignment="1" applyProtection="1">
      <alignment vertical="center"/>
      <protection locked="0"/>
    </xf>
    <xf numFmtId="165"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07" xfId="7" applyNumberFormat="1" applyFont="1" applyFill="1" applyBorder="1" applyAlignment="1" applyProtection="1">
      <alignment horizontal="right"/>
    </xf>
    <xf numFmtId="193" fontId="9" fillId="36" borderId="107" xfId="7" applyNumberFormat="1" applyFont="1" applyFill="1" applyBorder="1" applyAlignment="1" applyProtection="1">
      <alignment horizontal="right"/>
    </xf>
    <xf numFmtId="193" fontId="9" fillId="0" borderId="107" xfId="7" applyNumberFormat="1" applyFont="1" applyFill="1" applyBorder="1" applyAlignment="1" applyProtection="1">
      <alignment horizontal="right"/>
      <protection locked="0"/>
    </xf>
    <xf numFmtId="193" fontId="9" fillId="0" borderId="107" xfId="0" applyNumberFormat="1" applyFont="1" applyBorder="1" applyAlignment="1">
      <alignment horizontal="right"/>
    </xf>
    <xf numFmtId="193" fontId="9" fillId="36" borderId="107" xfId="0" applyNumberFormat="1" applyFont="1" applyFill="1" applyBorder="1" applyAlignment="1">
      <alignment horizontal="right"/>
    </xf>
    <xf numFmtId="2" fontId="0" fillId="0" borderId="0" xfId="0" applyNumberFormat="1"/>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10" fontId="4" fillId="0" borderId="24" xfId="20961" applyNumberFormat="1" applyFont="1" applyBorder="1" applyAlignment="1"/>
    <xf numFmtId="0" fontId="9" fillId="0" borderId="115" xfId="0" applyFont="1" applyBorder="1" applyAlignment="1">
      <alignment vertical="center"/>
    </xf>
    <xf numFmtId="0" fontId="9" fillId="0" borderId="124" xfId="0" applyFont="1" applyBorder="1" applyAlignment="1">
      <alignment vertical="center"/>
    </xf>
    <xf numFmtId="0" fontId="13" fillId="0" borderId="108" xfId="0" applyFont="1" applyBorder="1" applyAlignment="1">
      <alignment wrapText="1"/>
    </xf>
    <xf numFmtId="10" fontId="4" fillId="0" borderId="24" xfId="0" applyNumberFormat="1" applyFont="1" applyBorder="1"/>
    <xf numFmtId="0" fontId="13" fillId="0" borderId="103" xfId="0" applyFont="1" applyBorder="1" applyAlignment="1">
      <alignment horizontal="left" wrapText="1" indent="2"/>
    </xf>
    <xf numFmtId="14" fontId="25" fillId="0" borderId="0" xfId="0" applyNumberFormat="1" applyFont="1" applyAlignment="1">
      <alignment horizontal="left"/>
    </xf>
    <xf numFmtId="10" fontId="115" fillId="80" borderId="107" xfId="20961" applyNumberFormat="1" applyFont="1" applyFill="1" applyBorder="1" applyAlignment="1" applyProtection="1">
      <alignment horizontal="right" vertical="center"/>
    </xf>
    <xf numFmtId="0" fontId="4" fillId="0" borderId="24" xfId="0" applyFont="1" applyBorder="1"/>
    <xf numFmtId="0" fontId="9" fillId="0" borderId="108" xfId="0" applyFont="1" applyBorder="1" applyAlignment="1">
      <alignment wrapText="1"/>
    </xf>
    <xf numFmtId="0" fontId="9" fillId="0" borderId="24" xfId="0" applyFont="1" applyBorder="1"/>
    <xf numFmtId="10" fontId="4" fillId="0" borderId="127" xfId="0" applyNumberFormat="1" applyFont="1" applyBorder="1"/>
    <xf numFmtId="0" fontId="4" fillId="0" borderId="43" xfId="0" applyFont="1" applyBorder="1"/>
    <xf numFmtId="43" fontId="4" fillId="0" borderId="59" xfId="7" applyFont="1" applyFill="1" applyBorder="1" applyAlignment="1">
      <alignment vertical="center"/>
    </xf>
    <xf numFmtId="164" fontId="4" fillId="0" borderId="72" xfId="7" applyNumberFormat="1" applyFont="1" applyFill="1" applyBorder="1" applyAlignment="1">
      <alignment vertical="center"/>
    </xf>
    <xf numFmtId="43" fontId="4" fillId="3" borderId="105" xfId="7" applyFont="1" applyFill="1" applyBorder="1" applyAlignment="1">
      <alignment vertical="center"/>
    </xf>
    <xf numFmtId="43" fontId="4" fillId="0" borderId="105" xfId="7" applyFont="1" applyFill="1" applyBorder="1" applyAlignment="1">
      <alignment vertical="center"/>
    </xf>
    <xf numFmtId="43" fontId="4" fillId="0" borderId="28" xfId="7" applyFont="1" applyFill="1" applyBorder="1" applyAlignment="1">
      <alignment vertical="center"/>
    </xf>
    <xf numFmtId="164" fontId="4" fillId="0" borderId="30" xfId="7" applyNumberFormat="1" applyFont="1" applyFill="1" applyBorder="1" applyAlignment="1">
      <alignment vertical="center"/>
    </xf>
    <xf numFmtId="2" fontId="4" fillId="0" borderId="21" xfId="0" applyNumberFormat="1" applyFont="1" applyBorder="1" applyAlignment="1">
      <alignment vertical="center"/>
    </xf>
    <xf numFmtId="164" fontId="4" fillId="0" borderId="103" xfId="7" applyNumberFormat="1" applyFont="1" applyFill="1" applyBorder="1" applyAlignment="1">
      <alignment vertical="center"/>
    </xf>
    <xf numFmtId="2" fontId="4" fillId="0" borderId="116" xfId="0" applyNumberFormat="1" applyFont="1" applyBorder="1" applyAlignment="1">
      <alignment vertical="center"/>
    </xf>
    <xf numFmtId="10" fontId="6" fillId="0" borderId="101" xfId="20961" applyNumberFormat="1" applyFont="1" applyFill="1" applyBorder="1" applyAlignment="1">
      <alignment vertical="center"/>
    </xf>
    <xf numFmtId="10" fontId="6" fillId="0" borderId="118" xfId="20961" applyNumberFormat="1" applyFont="1" applyFill="1" applyBorder="1" applyAlignment="1">
      <alignment vertical="center"/>
    </xf>
    <xf numFmtId="164" fontId="4" fillId="3" borderId="128" xfId="7" applyNumberFormat="1" applyFont="1" applyFill="1" applyBorder="1" applyAlignment="1">
      <alignment vertical="center"/>
    </xf>
    <xf numFmtId="43" fontId="4" fillId="0" borderId="129" xfId="7" applyFont="1" applyFill="1" applyBorder="1" applyAlignment="1">
      <alignment vertical="center"/>
    </xf>
    <xf numFmtId="43" fontId="4" fillId="0" borderId="130" xfId="7" applyFont="1" applyFill="1" applyBorder="1" applyAlignment="1">
      <alignment vertical="center"/>
    </xf>
    <xf numFmtId="164" fontId="4" fillId="0" borderId="131" xfId="7" applyNumberFormat="1" applyFont="1" applyFill="1" applyBorder="1" applyAlignment="1">
      <alignment vertical="center"/>
    </xf>
    <xf numFmtId="14" fontId="4" fillId="0" borderId="0" xfId="0" applyNumberFormat="1" applyFont="1" applyFill="1" applyAlignment="1">
      <alignment horizontal="left"/>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07" xfId="0" applyFont="1" applyBorder="1" applyAlignment="1">
      <alignment wrapText="1"/>
    </xf>
    <xf numFmtId="0" fontId="4" fillId="0" borderId="122" xfId="0" applyFont="1" applyBorder="1"/>
    <xf numFmtId="0" fontId="10" fillId="0" borderId="108" xfId="0" applyFont="1" applyBorder="1" applyAlignment="1">
      <alignment horizontal="center" wrapText="1"/>
    </xf>
    <xf numFmtId="0" fontId="9" fillId="0" borderId="24" xfId="0" applyFont="1" applyBorder="1" applyAlignment="1">
      <alignment horizontal="center"/>
    </xf>
    <xf numFmtId="0" fontId="10" fillId="0" borderId="10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0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32" xfId="0" applyFont="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workbookViewId="0">
      <pane xSplit="1" ySplit="7" topLeftCell="C8" activePane="bottomRight" state="frozen"/>
      <selection pane="topRight" activeCell="B1" sqref="B1"/>
      <selection pane="bottomLeft" activeCell="A8" sqref="A8"/>
      <selection pane="bottomRight" activeCell="F6" sqref="F6"/>
    </sheetView>
  </sheetViews>
  <sheetFormatPr defaultRowHeight="14.4"/>
  <cols>
    <col min="1" max="1" width="10.21875" style="2" customWidth="1"/>
    <col min="2" max="2" width="134.77734375" bestFit="1" customWidth="1"/>
    <col min="3" max="3" width="39.44140625" customWidth="1"/>
    <col min="7" max="7" width="25" customWidth="1"/>
  </cols>
  <sheetData>
    <row r="1" spans="1:3">
      <c r="A1" s="10"/>
      <c r="B1" s="192" t="s">
        <v>256</v>
      </c>
      <c r="C1" s="94"/>
    </row>
    <row r="2" spans="1:3" s="189" customFormat="1">
      <c r="A2" s="248">
        <v>1</v>
      </c>
      <c r="B2" s="190" t="s">
        <v>257</v>
      </c>
      <c r="C2" s="187" t="s">
        <v>615</v>
      </c>
    </row>
    <row r="3" spans="1:3" s="189" customFormat="1">
      <c r="A3" s="248">
        <v>2</v>
      </c>
      <c r="B3" s="191" t="s">
        <v>258</v>
      </c>
      <c r="C3" s="187" t="s">
        <v>616</v>
      </c>
    </row>
    <row r="4" spans="1:3" s="189" customFormat="1">
      <c r="A4" s="248">
        <v>3</v>
      </c>
      <c r="B4" s="191" t="s">
        <v>259</v>
      </c>
      <c r="C4" s="187" t="s">
        <v>617</v>
      </c>
    </row>
    <row r="5" spans="1:3" s="189" customFormat="1">
      <c r="A5" s="249">
        <v>4</v>
      </c>
      <c r="B5" s="194" t="s">
        <v>260</v>
      </c>
      <c r="C5" s="187" t="s">
        <v>618</v>
      </c>
    </row>
    <row r="6" spans="1:3" s="193" customFormat="1" ht="65.25" customHeight="1">
      <c r="A6" s="528" t="s">
        <v>493</v>
      </c>
      <c r="B6" s="529"/>
      <c r="C6" s="529"/>
    </row>
    <row r="7" spans="1:3">
      <c r="A7" s="424" t="s">
        <v>406</v>
      </c>
      <c r="B7" s="425" t="s">
        <v>261</v>
      </c>
    </row>
    <row r="8" spans="1:3">
      <c r="A8" s="426">
        <v>1</v>
      </c>
      <c r="B8" s="422" t="s">
        <v>225</v>
      </c>
    </row>
    <row r="9" spans="1:3">
      <c r="A9" s="426">
        <v>2</v>
      </c>
      <c r="B9" s="422" t="s">
        <v>262</v>
      </c>
    </row>
    <row r="10" spans="1:3">
      <c r="A10" s="426">
        <v>3</v>
      </c>
      <c r="B10" s="422" t="s">
        <v>263</v>
      </c>
    </row>
    <row r="11" spans="1:3">
      <c r="A11" s="426">
        <v>4</v>
      </c>
      <c r="B11" s="422" t="s">
        <v>264</v>
      </c>
      <c r="C11" s="188"/>
    </row>
    <row r="12" spans="1:3">
      <c r="A12" s="426">
        <v>5</v>
      </c>
      <c r="B12" s="422" t="s">
        <v>189</v>
      </c>
    </row>
    <row r="13" spans="1:3">
      <c r="A13" s="426">
        <v>6</v>
      </c>
      <c r="B13" s="427" t="s">
        <v>150</v>
      </c>
    </row>
    <row r="14" spans="1:3">
      <c r="A14" s="426">
        <v>7</v>
      </c>
      <c r="B14" s="422" t="s">
        <v>265</v>
      </c>
    </row>
    <row r="15" spans="1:3">
      <c r="A15" s="426">
        <v>8</v>
      </c>
      <c r="B15" s="422" t="s">
        <v>268</v>
      </c>
    </row>
    <row r="16" spans="1:3">
      <c r="A16" s="426">
        <v>9</v>
      </c>
      <c r="B16" s="422" t="s">
        <v>88</v>
      </c>
    </row>
    <row r="17" spans="1:2">
      <c r="A17" s="428" t="s">
        <v>550</v>
      </c>
      <c r="B17" s="422" t="s">
        <v>530</v>
      </c>
    </row>
    <row r="18" spans="1:2">
      <c r="A18" s="426">
        <v>10</v>
      </c>
      <c r="B18" s="422" t="s">
        <v>271</v>
      </c>
    </row>
    <row r="19" spans="1:2">
      <c r="A19" s="426">
        <v>11</v>
      </c>
      <c r="B19" s="427" t="s">
        <v>252</v>
      </c>
    </row>
    <row r="20" spans="1:2">
      <c r="A20" s="426">
        <v>12</v>
      </c>
      <c r="B20" s="427" t="s">
        <v>249</v>
      </c>
    </row>
    <row r="21" spans="1:2">
      <c r="A21" s="426">
        <v>13</v>
      </c>
      <c r="B21" s="429" t="s">
        <v>464</v>
      </c>
    </row>
    <row r="22" spans="1:2">
      <c r="A22" s="426">
        <v>14</v>
      </c>
      <c r="B22" s="430" t="s">
        <v>523</v>
      </c>
    </row>
    <row r="23" spans="1:2">
      <c r="A23" s="431">
        <v>15</v>
      </c>
      <c r="B23" s="427" t="s">
        <v>77</v>
      </c>
    </row>
    <row r="24" spans="1:2">
      <c r="A24" s="431">
        <v>15.1</v>
      </c>
      <c r="B24" s="422" t="s">
        <v>559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C49" activePane="bottomRight" state="frozen"/>
      <selection pane="topRight" activeCell="B1" sqref="B1"/>
      <selection pane="bottomLeft" activeCell="A5" sqref="A5"/>
      <selection pane="bottomRight" activeCell="C6" sqref="C6:C52"/>
    </sheetView>
  </sheetViews>
  <sheetFormatPr defaultRowHeight="14.4"/>
  <cols>
    <col min="1" max="1" width="9.5546875" style="5" bestFit="1" customWidth="1"/>
    <col min="2" max="2" width="132.44140625" style="2" customWidth="1"/>
    <col min="3" max="3" width="18.44140625" style="2" customWidth="1"/>
  </cols>
  <sheetData>
    <row r="1" spans="1:6">
      <c r="A1" s="17" t="s">
        <v>190</v>
      </c>
      <c r="B1" s="16" t="str">
        <f>Info!C2</f>
        <v>სს სილქ როუდ ბანკი</v>
      </c>
      <c r="D1" s="2"/>
      <c r="E1" s="2"/>
      <c r="F1" s="2"/>
    </row>
    <row r="2" spans="1:6" s="21" customFormat="1" ht="15.75" customHeight="1">
      <c r="A2" s="21" t="s">
        <v>191</v>
      </c>
      <c r="B2" s="478">
        <f>'8. LI2'!B2</f>
        <v>44104</v>
      </c>
    </row>
    <row r="3" spans="1:6" s="21" customFormat="1" ht="15.75" customHeight="1"/>
    <row r="4" spans="1:6" ht="15" thickBot="1">
      <c r="A4" s="5" t="s">
        <v>415</v>
      </c>
      <c r="B4" s="63" t="s">
        <v>88</v>
      </c>
    </row>
    <row r="5" spans="1:6">
      <c r="A5" s="140" t="s">
        <v>26</v>
      </c>
      <c r="B5" s="141"/>
      <c r="C5" s="142" t="s">
        <v>27</v>
      </c>
    </row>
    <row r="6" spans="1:6">
      <c r="A6" s="143">
        <v>1</v>
      </c>
      <c r="B6" s="83" t="s">
        <v>28</v>
      </c>
      <c r="C6" s="283">
        <v>55455233.18</v>
      </c>
    </row>
    <row r="7" spans="1:6">
      <c r="A7" s="143">
        <v>2</v>
      </c>
      <c r="B7" s="80" t="s">
        <v>29</v>
      </c>
      <c r="C7" s="284">
        <v>61146400</v>
      </c>
    </row>
    <row r="8" spans="1:6">
      <c r="A8" s="143">
        <v>3</v>
      </c>
      <c r="B8" s="74" t="s">
        <v>30</v>
      </c>
      <c r="C8" s="284"/>
    </row>
    <row r="9" spans="1:6">
      <c r="A9" s="143">
        <v>4</v>
      </c>
      <c r="B9" s="74" t="s">
        <v>31</v>
      </c>
      <c r="C9" s="284"/>
    </row>
    <row r="10" spans="1:6">
      <c r="A10" s="143">
        <v>5</v>
      </c>
      <c r="B10" s="74" t="s">
        <v>32</v>
      </c>
      <c r="C10" s="284">
        <v>4982432.3</v>
      </c>
    </row>
    <row r="11" spans="1:6">
      <c r="A11" s="143">
        <v>6</v>
      </c>
      <c r="B11" s="81" t="s">
        <v>33</v>
      </c>
      <c r="C11" s="284">
        <v>-10673599.119999999</v>
      </c>
    </row>
    <row r="12" spans="1:6" s="4" customFormat="1">
      <c r="A12" s="143">
        <v>7</v>
      </c>
      <c r="B12" s="83" t="s">
        <v>34</v>
      </c>
      <c r="C12" s="285">
        <v>5019085.66</v>
      </c>
    </row>
    <row r="13" spans="1:6" s="4" customFormat="1">
      <c r="A13" s="143">
        <v>8</v>
      </c>
      <c r="B13" s="82" t="s">
        <v>35</v>
      </c>
      <c r="C13" s="286">
        <v>4982432.3</v>
      </c>
    </row>
    <row r="14" spans="1:6" s="4" customFormat="1" ht="27.6">
      <c r="A14" s="143">
        <v>9</v>
      </c>
      <c r="B14" s="75" t="s">
        <v>36</v>
      </c>
      <c r="C14" s="286"/>
    </row>
    <row r="15" spans="1:6" s="4" customFormat="1">
      <c r="A15" s="143">
        <v>10</v>
      </c>
      <c r="B15" s="76" t="s">
        <v>37</v>
      </c>
      <c r="C15" s="286">
        <v>36653.360000000102</v>
      </c>
    </row>
    <row r="16" spans="1:6" s="4" customFormat="1">
      <c r="A16" s="143">
        <v>11</v>
      </c>
      <c r="B16" s="77" t="s">
        <v>38</v>
      </c>
      <c r="C16" s="286"/>
    </row>
    <row r="17" spans="1:3" s="4" customFormat="1">
      <c r="A17" s="143">
        <v>12</v>
      </c>
      <c r="B17" s="76" t="s">
        <v>39</v>
      </c>
      <c r="C17" s="286"/>
    </row>
    <row r="18" spans="1:3" s="4" customFormat="1">
      <c r="A18" s="143">
        <v>13</v>
      </c>
      <c r="B18" s="76" t="s">
        <v>40</v>
      </c>
      <c r="C18" s="286"/>
    </row>
    <row r="19" spans="1:3" s="4" customFormat="1">
      <c r="A19" s="143">
        <v>14</v>
      </c>
      <c r="B19" s="76" t="s">
        <v>41</v>
      </c>
      <c r="C19" s="286"/>
    </row>
    <row r="20" spans="1:3" s="4" customFormat="1" ht="27.6">
      <c r="A20" s="143">
        <v>15</v>
      </c>
      <c r="B20" s="76" t="s">
        <v>42</v>
      </c>
      <c r="C20" s="286"/>
    </row>
    <row r="21" spans="1:3" s="4" customFormat="1" ht="27.6">
      <c r="A21" s="143">
        <v>16</v>
      </c>
      <c r="B21" s="75" t="s">
        <v>43</v>
      </c>
      <c r="C21" s="286"/>
    </row>
    <row r="22" spans="1:3" s="4" customFormat="1">
      <c r="A22" s="143">
        <v>17</v>
      </c>
      <c r="B22" s="144" t="s">
        <v>44</v>
      </c>
      <c r="C22" s="286"/>
    </row>
    <row r="23" spans="1:3" s="4" customFormat="1" ht="27.6">
      <c r="A23" s="143">
        <v>18</v>
      </c>
      <c r="B23" s="75" t="s">
        <v>45</v>
      </c>
      <c r="C23" s="286"/>
    </row>
    <row r="24" spans="1:3" s="4" customFormat="1" ht="27.6">
      <c r="A24" s="143">
        <v>19</v>
      </c>
      <c r="B24" s="75" t="s">
        <v>46</v>
      </c>
      <c r="C24" s="286"/>
    </row>
    <row r="25" spans="1:3" s="4" customFormat="1" ht="27.6">
      <c r="A25" s="143">
        <v>20</v>
      </c>
      <c r="B25" s="78" t="s">
        <v>47</v>
      </c>
      <c r="C25" s="286"/>
    </row>
    <row r="26" spans="1:3" s="4" customFormat="1">
      <c r="A26" s="143">
        <v>21</v>
      </c>
      <c r="B26" s="78" t="s">
        <v>48</v>
      </c>
      <c r="C26" s="286"/>
    </row>
    <row r="27" spans="1:3" s="4" customFormat="1" ht="27.6">
      <c r="A27" s="143">
        <v>22</v>
      </c>
      <c r="B27" s="78" t="s">
        <v>49</v>
      </c>
      <c r="C27" s="286"/>
    </row>
    <row r="28" spans="1:3" s="4" customFormat="1">
      <c r="A28" s="143">
        <v>23</v>
      </c>
      <c r="B28" s="84" t="s">
        <v>23</v>
      </c>
      <c r="C28" s="285">
        <v>50436147.519999996</v>
      </c>
    </row>
    <row r="29" spans="1:3" s="4" customFormat="1">
      <c r="A29" s="145"/>
      <c r="B29" s="79"/>
      <c r="C29" s="286"/>
    </row>
    <row r="30" spans="1:3" s="4" customFormat="1">
      <c r="A30" s="145">
        <v>24</v>
      </c>
      <c r="B30" s="84" t="s">
        <v>50</v>
      </c>
      <c r="C30" s="285">
        <v>0</v>
      </c>
    </row>
    <row r="31" spans="1:3" s="4" customFormat="1">
      <c r="A31" s="145">
        <v>25</v>
      </c>
      <c r="B31" s="74" t="s">
        <v>51</v>
      </c>
      <c r="C31" s="287">
        <v>0</v>
      </c>
    </row>
    <row r="32" spans="1:3" s="4" customFormat="1">
      <c r="A32" s="145">
        <v>26</v>
      </c>
      <c r="B32" s="185" t="s">
        <v>52</v>
      </c>
      <c r="C32" s="286"/>
    </row>
    <row r="33" spans="1:3" s="4" customFormat="1">
      <c r="A33" s="145">
        <v>27</v>
      </c>
      <c r="B33" s="185" t="s">
        <v>53</v>
      </c>
      <c r="C33" s="286"/>
    </row>
    <row r="34" spans="1:3" s="4" customFormat="1">
      <c r="A34" s="145">
        <v>28</v>
      </c>
      <c r="B34" s="74" t="s">
        <v>54</v>
      </c>
      <c r="C34" s="286"/>
    </row>
    <row r="35" spans="1:3" s="4" customFormat="1">
      <c r="A35" s="145">
        <v>29</v>
      </c>
      <c r="B35" s="84" t="s">
        <v>55</v>
      </c>
      <c r="C35" s="285">
        <v>0</v>
      </c>
    </row>
    <row r="36" spans="1:3" s="4" customFormat="1">
      <c r="A36" s="145">
        <v>30</v>
      </c>
      <c r="B36" s="75" t="s">
        <v>56</v>
      </c>
      <c r="C36" s="286"/>
    </row>
    <row r="37" spans="1:3" s="4" customFormat="1">
      <c r="A37" s="145">
        <v>31</v>
      </c>
      <c r="B37" s="76" t="s">
        <v>57</v>
      </c>
      <c r="C37" s="286"/>
    </row>
    <row r="38" spans="1:3" s="4" customFormat="1" ht="27.6">
      <c r="A38" s="145">
        <v>32</v>
      </c>
      <c r="B38" s="75" t="s">
        <v>58</v>
      </c>
      <c r="C38" s="286"/>
    </row>
    <row r="39" spans="1:3" s="4" customFormat="1" ht="27.6">
      <c r="A39" s="145">
        <v>33</v>
      </c>
      <c r="B39" s="75" t="s">
        <v>46</v>
      </c>
      <c r="C39" s="286"/>
    </row>
    <row r="40" spans="1:3" s="4" customFormat="1" ht="27.6">
      <c r="A40" s="145">
        <v>34</v>
      </c>
      <c r="B40" s="78" t="s">
        <v>59</v>
      </c>
      <c r="C40" s="286"/>
    </row>
    <row r="41" spans="1:3" s="4" customFormat="1">
      <c r="A41" s="145">
        <v>35</v>
      </c>
      <c r="B41" s="84" t="s">
        <v>24</v>
      </c>
      <c r="C41" s="285">
        <v>0</v>
      </c>
    </row>
    <row r="42" spans="1:3" s="4" customFormat="1">
      <c r="A42" s="145"/>
      <c r="B42" s="79"/>
      <c r="C42" s="286"/>
    </row>
    <row r="43" spans="1:3" s="4" customFormat="1">
      <c r="A43" s="145">
        <v>36</v>
      </c>
      <c r="B43" s="85" t="s">
        <v>60</v>
      </c>
      <c r="C43" s="285">
        <v>192044.11</v>
      </c>
    </row>
    <row r="44" spans="1:3" s="4" customFormat="1">
      <c r="A44" s="145">
        <v>37</v>
      </c>
      <c r="B44" s="74" t="s">
        <v>61</v>
      </c>
      <c r="C44" s="286"/>
    </row>
    <row r="45" spans="1:3" s="4" customFormat="1">
      <c r="A45" s="145">
        <v>38</v>
      </c>
      <c r="B45" s="74" t="s">
        <v>62</v>
      </c>
      <c r="C45" s="286"/>
    </row>
    <row r="46" spans="1:3" s="4" customFormat="1">
      <c r="A46" s="145">
        <v>39</v>
      </c>
      <c r="B46" s="74" t="s">
        <v>63</v>
      </c>
      <c r="C46" s="286">
        <v>192044.11</v>
      </c>
    </row>
    <row r="47" spans="1:3" s="4" customFormat="1">
      <c r="A47" s="145">
        <v>40</v>
      </c>
      <c r="B47" s="85" t="s">
        <v>64</v>
      </c>
      <c r="C47" s="285">
        <v>0</v>
      </c>
    </row>
    <row r="48" spans="1:3" s="4" customFormat="1">
      <c r="A48" s="145">
        <v>41</v>
      </c>
      <c r="B48" s="75" t="s">
        <v>65</v>
      </c>
      <c r="C48" s="286"/>
    </row>
    <row r="49" spans="1:3" s="4" customFormat="1">
      <c r="A49" s="145">
        <v>42</v>
      </c>
      <c r="B49" s="76" t="s">
        <v>66</v>
      </c>
      <c r="C49" s="286"/>
    </row>
    <row r="50" spans="1:3" s="4" customFormat="1" ht="27.6">
      <c r="A50" s="145">
        <v>43</v>
      </c>
      <c r="B50" s="75" t="s">
        <v>67</v>
      </c>
      <c r="C50" s="286"/>
    </row>
    <row r="51" spans="1:3" s="4" customFormat="1" ht="27.6">
      <c r="A51" s="145">
        <v>44</v>
      </c>
      <c r="B51" s="75" t="s">
        <v>46</v>
      </c>
      <c r="C51" s="286"/>
    </row>
    <row r="52" spans="1:3" s="4" customFormat="1" ht="15" thickBot="1">
      <c r="A52" s="146">
        <v>45</v>
      </c>
      <c r="B52" s="147" t="s">
        <v>25</v>
      </c>
      <c r="C52" s="288">
        <v>192044.11</v>
      </c>
    </row>
    <row r="55" spans="1:3">
      <c r="B55" s="2" t="s">
        <v>227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23"/>
  <sheetViews>
    <sheetView workbookViewId="0">
      <selection activeCell="C7" sqref="C7:D21"/>
    </sheetView>
  </sheetViews>
  <sheetFormatPr defaultColWidth="9.21875" defaultRowHeight="13.8"/>
  <cols>
    <col min="1" max="1" width="10.77734375" style="363" bestFit="1" customWidth="1"/>
    <col min="2" max="2" width="59" style="363" customWidth="1"/>
    <col min="3" max="3" width="16.77734375" style="363" bestFit="1" customWidth="1"/>
    <col min="4" max="4" width="22.21875" style="363" customWidth="1"/>
    <col min="5" max="16384" width="9.21875" style="363"/>
  </cols>
  <sheetData>
    <row r="1" spans="1:4">
      <c r="A1" s="17" t="s">
        <v>190</v>
      </c>
      <c r="B1" s="16" t="str">
        <f>Info!C2</f>
        <v>სს სილქ როუდ ბანკი</v>
      </c>
    </row>
    <row r="2" spans="1:4" s="21" customFormat="1" ht="15.75" customHeight="1">
      <c r="A2" s="21" t="s">
        <v>191</v>
      </c>
      <c r="B2" s="478">
        <f>'9. Capital'!B2</f>
        <v>44104</v>
      </c>
    </row>
    <row r="3" spans="1:4" s="21" customFormat="1" ht="15.75" customHeight="1"/>
    <row r="4" spans="1:4" ht="14.4" thickBot="1">
      <c r="A4" s="364" t="s">
        <v>529</v>
      </c>
      <c r="B4" s="407" t="s">
        <v>530</v>
      </c>
    </row>
    <row r="5" spans="1:4" s="408" customFormat="1">
      <c r="A5" s="551" t="s">
        <v>531</v>
      </c>
      <c r="B5" s="552"/>
      <c r="C5" s="397" t="s">
        <v>532</v>
      </c>
      <c r="D5" s="398" t="s">
        <v>533</v>
      </c>
    </row>
    <row r="6" spans="1:4" s="409" customFormat="1">
      <c r="A6" s="399">
        <v>1</v>
      </c>
      <c r="B6" s="400" t="s">
        <v>534</v>
      </c>
      <c r="C6" s="400"/>
      <c r="D6" s="401"/>
    </row>
    <row r="7" spans="1:4" s="409" customFormat="1">
      <c r="A7" s="402" t="s">
        <v>535</v>
      </c>
      <c r="B7" s="403" t="s">
        <v>536</v>
      </c>
      <c r="C7" s="464">
        <v>4.4999999999999998E-2</v>
      </c>
      <c r="D7" s="459">
        <v>2715392.6778464993</v>
      </c>
    </row>
    <row r="8" spans="1:4" s="409" customFormat="1">
      <c r="A8" s="402" t="s">
        <v>537</v>
      </c>
      <c r="B8" s="403" t="s">
        <v>538</v>
      </c>
      <c r="C8" s="465">
        <v>0.06</v>
      </c>
      <c r="D8" s="459">
        <v>3620523.5704619992</v>
      </c>
    </row>
    <row r="9" spans="1:4" s="409" customFormat="1">
      <c r="A9" s="402" t="s">
        <v>539</v>
      </c>
      <c r="B9" s="403" t="s">
        <v>540</v>
      </c>
      <c r="C9" s="465">
        <v>0.08</v>
      </c>
      <c r="D9" s="459">
        <v>4827364.7606159989</v>
      </c>
    </row>
    <row r="10" spans="1:4" s="409" customFormat="1">
      <c r="A10" s="399" t="s">
        <v>541</v>
      </c>
      <c r="B10" s="400" t="s">
        <v>542</v>
      </c>
      <c r="C10" s="466"/>
      <c r="D10" s="460"/>
    </row>
    <row r="11" spans="1:4" s="410" customFormat="1">
      <c r="A11" s="404" t="s">
        <v>543</v>
      </c>
      <c r="B11" s="405" t="s">
        <v>605</v>
      </c>
      <c r="C11" s="467">
        <v>0</v>
      </c>
      <c r="D11" s="461">
        <v>0</v>
      </c>
    </row>
    <row r="12" spans="1:4" s="410" customFormat="1">
      <c r="A12" s="404" t="s">
        <v>544</v>
      </c>
      <c r="B12" s="405" t="s">
        <v>545</v>
      </c>
      <c r="C12" s="467">
        <v>0</v>
      </c>
      <c r="D12" s="461">
        <v>0</v>
      </c>
    </row>
    <row r="13" spans="1:4" s="410" customFormat="1">
      <c r="A13" s="404" t="s">
        <v>546</v>
      </c>
      <c r="B13" s="405" t="s">
        <v>547</v>
      </c>
      <c r="C13" s="467">
        <v>0</v>
      </c>
      <c r="D13" s="461">
        <v>0</v>
      </c>
    </row>
    <row r="14" spans="1:4" s="409" customFormat="1">
      <c r="A14" s="399" t="s">
        <v>548</v>
      </c>
      <c r="B14" s="400" t="s">
        <v>603</v>
      </c>
      <c r="C14" s="468"/>
      <c r="D14" s="460"/>
    </row>
    <row r="15" spans="1:4" s="409" customFormat="1">
      <c r="A15" s="423" t="s">
        <v>551</v>
      </c>
      <c r="B15" s="405" t="s">
        <v>604</v>
      </c>
      <c r="C15" s="467">
        <v>2.0740354122235263E-2</v>
      </c>
      <c r="D15" s="461">
        <v>1251515.6826546909</v>
      </c>
    </row>
    <row r="16" spans="1:4" s="409" customFormat="1">
      <c r="A16" s="423" t="s">
        <v>552</v>
      </c>
      <c r="B16" s="405" t="s">
        <v>554</v>
      </c>
      <c r="C16" s="467">
        <v>2.7659009406700765E-2</v>
      </c>
      <c r="D16" s="461">
        <v>1669001.5915431713</v>
      </c>
    </row>
    <row r="17" spans="1:6" s="409" customFormat="1">
      <c r="A17" s="423" t="s">
        <v>553</v>
      </c>
      <c r="B17" s="405" t="s">
        <v>601</v>
      </c>
      <c r="C17" s="467">
        <v>0.13400182096416172</v>
      </c>
      <c r="D17" s="461">
        <v>8085945.8547596065</v>
      </c>
    </row>
    <row r="18" spans="1:6" s="408" customFormat="1">
      <c r="A18" s="553" t="s">
        <v>602</v>
      </c>
      <c r="B18" s="554"/>
      <c r="C18" s="469" t="s">
        <v>532</v>
      </c>
      <c r="D18" s="462" t="s">
        <v>533</v>
      </c>
    </row>
    <row r="19" spans="1:6" s="409" customFormat="1">
      <c r="A19" s="406">
        <v>4</v>
      </c>
      <c r="B19" s="405" t="s">
        <v>23</v>
      </c>
      <c r="C19" s="467">
        <v>6.5740354122235264E-2</v>
      </c>
      <c r="D19" s="459">
        <v>3966908.3605011906</v>
      </c>
    </row>
    <row r="20" spans="1:6" s="409" customFormat="1">
      <c r="A20" s="406">
        <v>5</v>
      </c>
      <c r="B20" s="405" t="s">
        <v>89</v>
      </c>
      <c r="C20" s="467">
        <v>8.7659009406700766E-2</v>
      </c>
      <c r="D20" s="459">
        <v>5289525.1620051712</v>
      </c>
    </row>
    <row r="21" spans="1:6" s="409" customFormat="1" ht="14.4" thickBot="1">
      <c r="A21" s="411" t="s">
        <v>549</v>
      </c>
      <c r="B21" s="412" t="s">
        <v>88</v>
      </c>
      <c r="C21" s="470">
        <v>0.2140018209641617</v>
      </c>
      <c r="D21" s="463">
        <v>12913310.615375604</v>
      </c>
    </row>
    <row r="22" spans="1:6">
      <c r="F22" s="364"/>
    </row>
    <row r="23" spans="1:6" ht="69">
      <c r="B23" s="23" t="s">
        <v>606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7"/>
  <sheetViews>
    <sheetView tabSelected="1" zoomScale="85" zoomScaleNormal="85" workbookViewId="0">
      <pane xSplit="1" ySplit="5" topLeftCell="C10" activePane="bottomRight" state="frozen"/>
      <selection pane="topRight" activeCell="B1" sqref="B1"/>
      <selection pane="bottomLeft" activeCell="A5" sqref="A5"/>
      <selection pane="bottomRight" activeCell="C13" sqref="C13"/>
    </sheetView>
  </sheetViews>
  <sheetFormatPr defaultRowHeight="14.4"/>
  <cols>
    <col min="1" max="1" width="10.77734375" style="70" customWidth="1"/>
    <col min="2" max="2" width="91.77734375" style="70" customWidth="1"/>
    <col min="3" max="3" width="53.21875" style="70" customWidth="1"/>
    <col min="4" max="4" width="32.21875" style="70" customWidth="1"/>
    <col min="5" max="5" width="9.44140625" customWidth="1"/>
  </cols>
  <sheetData>
    <row r="1" spans="1:6">
      <c r="A1" s="17" t="s">
        <v>190</v>
      </c>
      <c r="B1" s="19" t="str">
        <f>Info!C2</f>
        <v>სს სილქ როუდ ბანკი</v>
      </c>
      <c r="E1" s="2"/>
      <c r="F1" s="2"/>
    </row>
    <row r="2" spans="1:6" s="21" customFormat="1" ht="15.75" customHeight="1">
      <c r="A2" s="21" t="s">
        <v>191</v>
      </c>
      <c r="B2" s="476">
        <f>'9.1. Capital Requirements'!B2</f>
        <v>44104</v>
      </c>
    </row>
    <row r="3" spans="1:6" s="21" customFormat="1" ht="15.75" customHeight="1">
      <c r="A3" s="26"/>
    </row>
    <row r="4" spans="1:6" s="21" customFormat="1" ht="15.75" customHeight="1" thickBot="1">
      <c r="A4" s="21" t="s">
        <v>416</v>
      </c>
      <c r="B4" s="209" t="s">
        <v>271</v>
      </c>
      <c r="D4" s="211" t="s">
        <v>94</v>
      </c>
    </row>
    <row r="5" spans="1:6" ht="41.4">
      <c r="A5" s="158" t="s">
        <v>26</v>
      </c>
      <c r="B5" s="159" t="s">
        <v>233</v>
      </c>
      <c r="C5" s="160" t="s">
        <v>239</v>
      </c>
      <c r="D5" s="210" t="s">
        <v>272</v>
      </c>
    </row>
    <row r="6" spans="1:6">
      <c r="A6" s="148">
        <v>1</v>
      </c>
      <c r="B6" s="86" t="s">
        <v>155</v>
      </c>
      <c r="C6" s="289">
        <v>2252039.63</v>
      </c>
      <c r="D6" s="149"/>
      <c r="E6" s="8"/>
    </row>
    <row r="7" spans="1:6">
      <c r="A7" s="148">
        <v>2</v>
      </c>
      <c r="B7" s="87" t="s">
        <v>156</v>
      </c>
      <c r="C7" s="290">
        <v>2151625.6800000002</v>
      </c>
      <c r="D7" s="150"/>
      <c r="E7" s="8"/>
    </row>
    <row r="8" spans="1:6">
      <c r="A8" s="148">
        <v>3</v>
      </c>
      <c r="B8" s="87" t="s">
        <v>157</v>
      </c>
      <c r="C8" s="290">
        <v>8227589.1600000001</v>
      </c>
      <c r="D8" s="150"/>
      <c r="E8" s="8"/>
    </row>
    <row r="9" spans="1:6">
      <c r="A9" s="148">
        <v>4</v>
      </c>
      <c r="B9" s="87" t="s">
        <v>186</v>
      </c>
      <c r="C9" s="290">
        <v>0</v>
      </c>
      <c r="D9" s="150"/>
      <c r="E9" s="8"/>
    </row>
    <row r="10" spans="1:6">
      <c r="A10" s="148">
        <v>5</v>
      </c>
      <c r="B10" s="87" t="s">
        <v>158</v>
      </c>
      <c r="C10" s="290">
        <v>40972992.929999992</v>
      </c>
      <c r="D10" s="150"/>
      <c r="E10" s="8"/>
    </row>
    <row r="11" spans="1:6">
      <c r="A11" s="148">
        <v>6.1</v>
      </c>
      <c r="B11" s="87" t="s">
        <v>159</v>
      </c>
      <c r="C11" s="291">
        <v>14034386.699999999</v>
      </c>
      <c r="D11" s="151"/>
      <c r="E11" s="9"/>
    </row>
    <row r="12" spans="1:6">
      <c r="A12" s="148">
        <v>6.2</v>
      </c>
      <c r="B12" s="88" t="s">
        <v>160</v>
      </c>
      <c r="C12" s="291">
        <v>-2214211.0684933998</v>
      </c>
      <c r="D12" s="151"/>
      <c r="E12" s="9"/>
    </row>
    <row r="13" spans="1:6">
      <c r="A13" s="148" t="s">
        <v>490</v>
      </c>
      <c r="B13" s="89" t="s">
        <v>491</v>
      </c>
      <c r="C13" s="291">
        <v>-192025.11</v>
      </c>
      <c r="D13" s="151" t="s">
        <v>631</v>
      </c>
      <c r="E13" s="9"/>
    </row>
    <row r="14" spans="1:6">
      <c r="A14" s="148" t="s">
        <v>490</v>
      </c>
      <c r="B14" s="89" t="s">
        <v>614</v>
      </c>
      <c r="C14" s="291">
        <v>-443521.74</v>
      </c>
      <c r="D14" s="151"/>
      <c r="E14" s="9"/>
    </row>
    <row r="15" spans="1:6">
      <c r="A15" s="148">
        <v>6</v>
      </c>
      <c r="B15" s="87" t="s">
        <v>161</v>
      </c>
      <c r="C15" s="297">
        <v>11820175.631506599</v>
      </c>
      <c r="D15" s="151"/>
      <c r="E15" s="8"/>
    </row>
    <row r="16" spans="1:6">
      <c r="A16" s="148">
        <v>7</v>
      </c>
      <c r="B16" s="87" t="s">
        <v>162</v>
      </c>
      <c r="C16" s="290">
        <v>1256715.3400000001</v>
      </c>
      <c r="D16" s="150"/>
      <c r="E16" s="8"/>
    </row>
    <row r="17" spans="1:5">
      <c r="A17" s="148">
        <v>8</v>
      </c>
      <c r="B17" s="87" t="s">
        <v>163</v>
      </c>
      <c r="C17" s="290">
        <v>331745.19</v>
      </c>
      <c r="D17" s="150"/>
      <c r="E17" s="8"/>
    </row>
    <row r="18" spans="1:5">
      <c r="A18" s="148">
        <v>9</v>
      </c>
      <c r="B18" s="87" t="s">
        <v>164</v>
      </c>
      <c r="C18" s="290">
        <v>20000</v>
      </c>
      <c r="D18" s="150"/>
      <c r="E18" s="8"/>
    </row>
    <row r="19" spans="1:5">
      <c r="A19" s="148">
        <v>9.1</v>
      </c>
      <c r="B19" s="89" t="s">
        <v>248</v>
      </c>
      <c r="C19" s="291"/>
      <c r="D19" s="150"/>
      <c r="E19" s="8"/>
    </row>
    <row r="20" spans="1:5">
      <c r="A20" s="148">
        <v>9.1999999999999993</v>
      </c>
      <c r="B20" s="89" t="s">
        <v>238</v>
      </c>
      <c r="C20" s="291"/>
      <c r="D20" s="150"/>
      <c r="E20" s="8"/>
    </row>
    <row r="21" spans="1:5">
      <c r="A21" s="148">
        <v>9.3000000000000007</v>
      </c>
      <c r="B21" s="89" t="s">
        <v>237</v>
      </c>
      <c r="C21" s="291"/>
      <c r="D21" s="150"/>
      <c r="E21" s="8"/>
    </row>
    <row r="22" spans="1:5">
      <c r="A22" s="148">
        <v>10</v>
      </c>
      <c r="B22" s="87" t="s">
        <v>165</v>
      </c>
      <c r="C22" s="290">
        <v>13981056.519999996</v>
      </c>
      <c r="D22" s="150"/>
      <c r="E22" s="8"/>
    </row>
    <row r="23" spans="1:5">
      <c r="A23" s="148">
        <v>10.1</v>
      </c>
      <c r="B23" s="89" t="s">
        <v>236</v>
      </c>
      <c r="C23" s="290">
        <v>36653.360000000102</v>
      </c>
      <c r="D23" s="251" t="s">
        <v>444</v>
      </c>
      <c r="E23" s="8"/>
    </row>
    <row r="24" spans="1:5">
      <c r="A24" s="148">
        <v>11</v>
      </c>
      <c r="B24" s="90" t="s">
        <v>166</v>
      </c>
      <c r="C24" s="292">
        <v>8203839.0299999993</v>
      </c>
      <c r="D24" s="152"/>
      <c r="E24" s="8"/>
    </row>
    <row r="25" spans="1:5">
      <c r="A25" s="148">
        <v>11.1</v>
      </c>
      <c r="B25" s="89" t="s">
        <v>635</v>
      </c>
      <c r="C25" s="290">
        <v>-19.440000000000001</v>
      </c>
      <c r="D25" s="251" t="s">
        <v>631</v>
      </c>
      <c r="E25" s="8"/>
    </row>
    <row r="26" spans="1:5">
      <c r="A26" s="148">
        <v>12</v>
      </c>
      <c r="B26" s="92" t="s">
        <v>167</v>
      </c>
      <c r="C26" s="293">
        <v>89217779.111506581</v>
      </c>
      <c r="D26" s="153"/>
      <c r="E26" s="7"/>
    </row>
    <row r="27" spans="1:5">
      <c r="A27" s="148">
        <v>13</v>
      </c>
      <c r="B27" s="87" t="s">
        <v>168</v>
      </c>
      <c r="C27" s="294">
        <v>5287800</v>
      </c>
      <c r="D27" s="154"/>
      <c r="E27" s="8"/>
    </row>
    <row r="28" spans="1:5">
      <c r="A28" s="148">
        <v>14</v>
      </c>
      <c r="B28" s="87" t="s">
        <v>169</v>
      </c>
      <c r="C28" s="290">
        <v>15627841.990000002</v>
      </c>
      <c r="D28" s="150"/>
      <c r="E28" s="8"/>
    </row>
    <row r="29" spans="1:5">
      <c r="A29" s="148">
        <v>15</v>
      </c>
      <c r="B29" s="87" t="s">
        <v>170</v>
      </c>
      <c r="C29" s="290">
        <v>949735.08</v>
      </c>
      <c r="D29" s="150"/>
      <c r="E29" s="8"/>
    </row>
    <row r="30" spans="1:5">
      <c r="A30" s="148">
        <v>16</v>
      </c>
      <c r="B30" s="87" t="s">
        <v>171</v>
      </c>
      <c r="C30" s="290">
        <v>2245925.02</v>
      </c>
      <c r="D30" s="150"/>
      <c r="E30" s="8"/>
    </row>
    <row r="31" spans="1:5">
      <c r="A31" s="148">
        <v>17</v>
      </c>
      <c r="B31" s="87" t="s">
        <v>172</v>
      </c>
      <c r="C31" s="290">
        <v>0</v>
      </c>
      <c r="D31" s="150"/>
      <c r="E31" s="8"/>
    </row>
    <row r="32" spans="1:5">
      <c r="A32" s="148">
        <v>18</v>
      </c>
      <c r="B32" s="87" t="s">
        <v>173</v>
      </c>
      <c r="C32" s="290">
        <v>5000000</v>
      </c>
      <c r="D32" s="150"/>
      <c r="E32" s="8"/>
    </row>
    <row r="33" spans="1:5">
      <c r="A33" s="148">
        <v>19</v>
      </c>
      <c r="B33" s="87" t="s">
        <v>174</v>
      </c>
      <c r="C33" s="290">
        <v>72491.89</v>
      </c>
      <c r="D33" s="150"/>
      <c r="E33" s="8"/>
    </row>
    <row r="34" spans="1:5">
      <c r="A34" s="148">
        <v>20</v>
      </c>
      <c r="B34" s="87" t="s">
        <v>96</v>
      </c>
      <c r="C34" s="290">
        <v>4578751.43</v>
      </c>
      <c r="D34" s="150"/>
      <c r="E34" s="8"/>
    </row>
    <row r="35" spans="1:5">
      <c r="A35" s="148">
        <v>21</v>
      </c>
      <c r="B35" s="90" t="s">
        <v>175</v>
      </c>
      <c r="C35" s="292">
        <v>3158</v>
      </c>
      <c r="D35" s="150"/>
      <c r="E35" s="8"/>
    </row>
    <row r="36" spans="1:5">
      <c r="A36" s="148">
        <v>21.1</v>
      </c>
      <c r="B36" s="91" t="s">
        <v>235</v>
      </c>
      <c r="C36" s="295">
        <v>0</v>
      </c>
      <c r="D36" s="150"/>
      <c r="E36" s="8"/>
    </row>
    <row r="37" spans="1:5">
      <c r="A37" s="148">
        <v>22</v>
      </c>
      <c r="B37" s="92" t="s">
        <v>176</v>
      </c>
      <c r="C37" s="293">
        <v>33762545.409999996</v>
      </c>
      <c r="D37" s="153"/>
      <c r="E37" s="7"/>
    </row>
    <row r="38" spans="1:5">
      <c r="A38" s="148">
        <v>23</v>
      </c>
      <c r="B38" s="90" t="s">
        <v>177</v>
      </c>
      <c r="C38" s="290">
        <v>61146400</v>
      </c>
      <c r="D38" s="150" t="s">
        <v>632</v>
      </c>
      <c r="E38" s="8"/>
    </row>
    <row r="39" spans="1:5">
      <c r="A39" s="148">
        <v>24</v>
      </c>
      <c r="B39" s="90" t="s">
        <v>178</v>
      </c>
      <c r="C39" s="290"/>
      <c r="D39" s="150"/>
      <c r="E39" s="8"/>
    </row>
    <row r="40" spans="1:5">
      <c r="A40" s="148">
        <v>25</v>
      </c>
      <c r="B40" s="90" t="s">
        <v>234</v>
      </c>
      <c r="C40" s="290"/>
      <c r="D40" s="150"/>
      <c r="E40" s="8"/>
    </row>
    <row r="41" spans="1:5">
      <c r="A41" s="148">
        <v>26</v>
      </c>
      <c r="B41" s="90" t="s">
        <v>180</v>
      </c>
      <c r="C41" s="290"/>
      <c r="D41" s="150"/>
      <c r="E41" s="8"/>
    </row>
    <row r="42" spans="1:5">
      <c r="A42" s="148">
        <v>27</v>
      </c>
      <c r="B42" s="90" t="s">
        <v>181</v>
      </c>
      <c r="C42" s="290"/>
      <c r="D42" s="150"/>
      <c r="E42" s="8"/>
    </row>
    <row r="43" spans="1:5">
      <c r="A43" s="148">
        <v>28</v>
      </c>
      <c r="B43" s="90" t="s">
        <v>182</v>
      </c>
      <c r="C43" s="290">
        <v>-10673599.119999999</v>
      </c>
      <c r="D43" s="150" t="s">
        <v>633</v>
      </c>
      <c r="E43" s="8"/>
    </row>
    <row r="44" spans="1:5">
      <c r="A44" s="148">
        <v>29</v>
      </c>
      <c r="B44" s="90" t="s">
        <v>35</v>
      </c>
      <c r="C44" s="290">
        <v>4982432.3</v>
      </c>
      <c r="D44" s="150" t="s">
        <v>634</v>
      </c>
      <c r="E44" s="8"/>
    </row>
    <row r="45" spans="1:5" ht="15" thickBot="1">
      <c r="A45" s="155">
        <v>30</v>
      </c>
      <c r="B45" s="156" t="s">
        <v>183</v>
      </c>
      <c r="C45" s="296">
        <v>55455233.18</v>
      </c>
      <c r="D45" s="157"/>
      <c r="E45" s="7"/>
    </row>
    <row r="47" spans="1:5">
      <c r="C47" s="31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C8" activePane="bottomRight" state="frozen"/>
      <selection pane="topRight" activeCell="C1" sqref="C1"/>
      <selection pane="bottomLeft" activeCell="A8" sqref="A8"/>
      <selection pane="bottomRight" activeCell="C8" sqref="C8:S22"/>
    </sheetView>
  </sheetViews>
  <sheetFormatPr defaultColWidth="9.21875" defaultRowHeight="13.8"/>
  <cols>
    <col min="1" max="1" width="10.5546875" style="2" bestFit="1" customWidth="1"/>
    <col min="2" max="2" width="95" style="2" customWidth="1"/>
    <col min="3" max="3" width="9.44140625" style="2" bestFit="1" customWidth="1"/>
    <col min="4" max="4" width="13.21875" style="2" bestFit="1" customWidth="1"/>
    <col min="5" max="5" width="9.44140625" style="2" bestFit="1" customWidth="1"/>
    <col min="6" max="6" width="13.21875" style="2" bestFit="1" customWidth="1"/>
    <col min="7" max="7" width="9.44140625" style="2" bestFit="1" customWidth="1"/>
    <col min="8" max="8" width="13.21875" style="2" bestFit="1" customWidth="1"/>
    <col min="9" max="9" width="9.44140625" style="2" bestFit="1" customWidth="1"/>
    <col min="10" max="10" width="13.21875" style="2" bestFit="1" customWidth="1"/>
    <col min="11" max="11" width="9.44140625" style="2" bestFit="1" customWidth="1"/>
    <col min="12" max="12" width="13.21875" style="2" bestFit="1" customWidth="1"/>
    <col min="13" max="13" width="9.44140625" style="2" bestFit="1" customWidth="1"/>
    <col min="14" max="14" width="13.21875" style="2" bestFit="1" customWidth="1"/>
    <col min="15" max="15" width="9.44140625" style="2" bestFit="1" customWidth="1"/>
    <col min="16" max="16" width="13.21875" style="2" bestFit="1" customWidth="1"/>
    <col min="17" max="17" width="9.44140625" style="2" bestFit="1" customWidth="1"/>
    <col min="18" max="18" width="13.21875" style="2" bestFit="1" customWidth="1"/>
    <col min="19" max="19" width="31.5546875" style="2" bestFit="1" customWidth="1"/>
    <col min="20" max="16384" width="9.21875" style="13"/>
  </cols>
  <sheetData>
    <row r="1" spans="1:19">
      <c r="A1" s="2" t="s">
        <v>190</v>
      </c>
      <c r="B1" s="363" t="str">
        <f>Info!C2</f>
        <v>სს სილქ როუდ ბანკი</v>
      </c>
    </row>
    <row r="2" spans="1:19">
      <c r="A2" s="2" t="s">
        <v>191</v>
      </c>
      <c r="B2" s="474">
        <f>'10. CC2'!B2</f>
        <v>44104</v>
      </c>
    </row>
    <row r="4" spans="1:19" ht="28.2" thickBot="1">
      <c r="A4" s="69" t="s">
        <v>417</v>
      </c>
      <c r="B4" s="325" t="s">
        <v>461</v>
      </c>
    </row>
    <row r="5" spans="1:19">
      <c r="A5" s="136"/>
      <c r="B5" s="139"/>
      <c r="C5" s="118" t="s">
        <v>0</v>
      </c>
      <c r="D5" s="118" t="s">
        <v>1</v>
      </c>
      <c r="E5" s="118" t="s">
        <v>2</v>
      </c>
      <c r="F5" s="118" t="s">
        <v>3</v>
      </c>
      <c r="G5" s="118" t="s">
        <v>4</v>
      </c>
      <c r="H5" s="118" t="s">
        <v>5</v>
      </c>
      <c r="I5" s="118" t="s">
        <v>240</v>
      </c>
      <c r="J5" s="118" t="s">
        <v>241</v>
      </c>
      <c r="K5" s="118" t="s">
        <v>242</v>
      </c>
      <c r="L5" s="118" t="s">
        <v>243</v>
      </c>
      <c r="M5" s="118" t="s">
        <v>244</v>
      </c>
      <c r="N5" s="118" t="s">
        <v>245</v>
      </c>
      <c r="O5" s="118" t="s">
        <v>448</v>
      </c>
      <c r="P5" s="118" t="s">
        <v>449</v>
      </c>
      <c r="Q5" s="118" t="s">
        <v>450</v>
      </c>
      <c r="R5" s="316" t="s">
        <v>451</v>
      </c>
      <c r="S5" s="119" t="s">
        <v>452</v>
      </c>
    </row>
    <row r="6" spans="1:19" ht="46.5" customHeight="1">
      <c r="A6" s="162"/>
      <c r="B6" s="559" t="s">
        <v>453</v>
      </c>
      <c r="C6" s="557">
        <v>0</v>
      </c>
      <c r="D6" s="558"/>
      <c r="E6" s="557">
        <v>0.2</v>
      </c>
      <c r="F6" s="558"/>
      <c r="G6" s="557">
        <v>0.35</v>
      </c>
      <c r="H6" s="558"/>
      <c r="I6" s="557">
        <v>0.5</v>
      </c>
      <c r="J6" s="558"/>
      <c r="K6" s="557">
        <v>0.75</v>
      </c>
      <c r="L6" s="558"/>
      <c r="M6" s="557">
        <v>1</v>
      </c>
      <c r="N6" s="558"/>
      <c r="O6" s="557">
        <v>1.5</v>
      </c>
      <c r="P6" s="558"/>
      <c r="Q6" s="557">
        <v>2.5</v>
      </c>
      <c r="R6" s="558"/>
      <c r="S6" s="555" t="s">
        <v>253</v>
      </c>
    </row>
    <row r="7" spans="1:19">
      <c r="A7" s="162"/>
      <c r="B7" s="560"/>
      <c r="C7" s="324" t="s">
        <v>446</v>
      </c>
      <c r="D7" s="324" t="s">
        <v>447</v>
      </c>
      <c r="E7" s="324" t="s">
        <v>446</v>
      </c>
      <c r="F7" s="324" t="s">
        <v>447</v>
      </c>
      <c r="G7" s="324" t="s">
        <v>446</v>
      </c>
      <c r="H7" s="324" t="s">
        <v>447</v>
      </c>
      <c r="I7" s="324" t="s">
        <v>446</v>
      </c>
      <c r="J7" s="324" t="s">
        <v>447</v>
      </c>
      <c r="K7" s="324" t="s">
        <v>446</v>
      </c>
      <c r="L7" s="324" t="s">
        <v>447</v>
      </c>
      <c r="M7" s="324" t="s">
        <v>446</v>
      </c>
      <c r="N7" s="324" t="s">
        <v>447</v>
      </c>
      <c r="O7" s="324" t="s">
        <v>446</v>
      </c>
      <c r="P7" s="324" t="s">
        <v>447</v>
      </c>
      <c r="Q7" s="324" t="s">
        <v>446</v>
      </c>
      <c r="R7" s="324" t="s">
        <v>447</v>
      </c>
      <c r="S7" s="556"/>
    </row>
    <row r="8" spans="1:19" s="166" customFormat="1">
      <c r="A8" s="122">
        <v>1</v>
      </c>
      <c r="B8" s="184" t="s">
        <v>218</v>
      </c>
      <c r="C8" s="298">
        <v>35918201.639999993</v>
      </c>
      <c r="D8" s="298"/>
      <c r="E8" s="298">
        <v>0</v>
      </c>
      <c r="F8" s="317"/>
      <c r="G8" s="298">
        <v>0</v>
      </c>
      <c r="H8" s="298"/>
      <c r="I8" s="298">
        <v>0</v>
      </c>
      <c r="J8" s="298"/>
      <c r="K8" s="298">
        <v>0</v>
      </c>
      <c r="L8" s="298"/>
      <c r="M8" s="298">
        <v>2116223.62</v>
      </c>
      <c r="N8" s="298"/>
      <c r="O8" s="298">
        <v>0</v>
      </c>
      <c r="P8" s="298"/>
      <c r="Q8" s="298">
        <v>0</v>
      </c>
      <c r="R8" s="317"/>
      <c r="S8" s="330">
        <v>2116223.62</v>
      </c>
    </row>
    <row r="9" spans="1:19" s="166" customFormat="1">
      <c r="A9" s="122">
        <v>2</v>
      </c>
      <c r="B9" s="184" t="s">
        <v>219</v>
      </c>
      <c r="C9" s="298">
        <v>0</v>
      </c>
      <c r="D9" s="298"/>
      <c r="E9" s="298">
        <v>0</v>
      </c>
      <c r="F9" s="298"/>
      <c r="G9" s="298">
        <v>0</v>
      </c>
      <c r="H9" s="298"/>
      <c r="I9" s="298">
        <v>0</v>
      </c>
      <c r="J9" s="298"/>
      <c r="K9" s="298">
        <v>0</v>
      </c>
      <c r="L9" s="298"/>
      <c r="M9" s="298">
        <v>0</v>
      </c>
      <c r="N9" s="298"/>
      <c r="O9" s="298">
        <v>0</v>
      </c>
      <c r="P9" s="298"/>
      <c r="Q9" s="298">
        <v>0</v>
      </c>
      <c r="R9" s="317"/>
      <c r="S9" s="330">
        <v>0</v>
      </c>
    </row>
    <row r="10" spans="1:19" s="166" customFormat="1">
      <c r="A10" s="122">
        <v>3</v>
      </c>
      <c r="B10" s="184" t="s">
        <v>220</v>
      </c>
      <c r="C10" s="298">
        <v>0</v>
      </c>
      <c r="D10" s="298"/>
      <c r="E10" s="298">
        <v>0</v>
      </c>
      <c r="F10" s="298"/>
      <c r="G10" s="298">
        <v>0</v>
      </c>
      <c r="H10" s="298"/>
      <c r="I10" s="298">
        <v>0</v>
      </c>
      <c r="J10" s="298"/>
      <c r="K10" s="298">
        <v>0</v>
      </c>
      <c r="L10" s="298"/>
      <c r="M10" s="298">
        <v>0</v>
      </c>
      <c r="N10" s="298"/>
      <c r="O10" s="298">
        <v>0</v>
      </c>
      <c r="P10" s="298"/>
      <c r="Q10" s="298">
        <v>0</v>
      </c>
      <c r="R10" s="317"/>
      <c r="S10" s="330">
        <v>0</v>
      </c>
    </row>
    <row r="11" spans="1:19" s="166" customFormat="1">
      <c r="A11" s="122">
        <v>4</v>
      </c>
      <c r="B11" s="184" t="s">
        <v>221</v>
      </c>
      <c r="C11" s="298">
        <v>0</v>
      </c>
      <c r="D11" s="298"/>
      <c r="E11" s="298">
        <v>0</v>
      </c>
      <c r="F11" s="298"/>
      <c r="G11" s="298">
        <v>0</v>
      </c>
      <c r="H11" s="298"/>
      <c r="I11" s="298">
        <v>0</v>
      </c>
      <c r="J11" s="298"/>
      <c r="K11" s="298">
        <v>0</v>
      </c>
      <c r="L11" s="298"/>
      <c r="M11" s="298">
        <v>0</v>
      </c>
      <c r="N11" s="298"/>
      <c r="O11" s="298">
        <v>0</v>
      </c>
      <c r="P11" s="298"/>
      <c r="Q11" s="298">
        <v>0</v>
      </c>
      <c r="R11" s="317"/>
      <c r="S11" s="330">
        <v>0</v>
      </c>
    </row>
    <row r="12" spans="1:19" s="166" customFormat="1">
      <c r="A12" s="122">
        <v>5</v>
      </c>
      <c r="B12" s="184" t="s">
        <v>222</v>
      </c>
      <c r="C12" s="298">
        <v>0</v>
      </c>
      <c r="D12" s="298"/>
      <c r="E12" s="298">
        <v>0</v>
      </c>
      <c r="F12" s="298"/>
      <c r="G12" s="298">
        <v>0</v>
      </c>
      <c r="H12" s="298"/>
      <c r="I12" s="298">
        <v>0</v>
      </c>
      <c r="J12" s="298"/>
      <c r="K12" s="298">
        <v>0</v>
      </c>
      <c r="L12" s="298"/>
      <c r="M12" s="298">
        <v>0</v>
      </c>
      <c r="N12" s="298"/>
      <c r="O12" s="298">
        <v>0</v>
      </c>
      <c r="P12" s="298"/>
      <c r="Q12" s="298">
        <v>0</v>
      </c>
      <c r="R12" s="317"/>
      <c r="S12" s="330">
        <v>0</v>
      </c>
    </row>
    <row r="13" spans="1:19" s="166" customFormat="1">
      <c r="A13" s="122">
        <v>6</v>
      </c>
      <c r="B13" s="184" t="s">
        <v>223</v>
      </c>
      <c r="C13" s="298">
        <v>0</v>
      </c>
      <c r="D13" s="298"/>
      <c r="E13" s="298">
        <v>5698672.1999999993</v>
      </c>
      <c r="F13" s="298"/>
      <c r="G13" s="298">
        <v>0</v>
      </c>
      <c r="H13" s="298"/>
      <c r="I13" s="298">
        <v>0</v>
      </c>
      <c r="J13" s="298"/>
      <c r="K13" s="298">
        <v>0</v>
      </c>
      <c r="L13" s="298"/>
      <c r="M13" s="298">
        <v>2534767.31</v>
      </c>
      <c r="N13" s="298"/>
      <c r="O13" s="298">
        <v>0</v>
      </c>
      <c r="P13" s="298"/>
      <c r="Q13" s="298">
        <v>0</v>
      </c>
      <c r="R13" s="317"/>
      <c r="S13" s="330">
        <v>3674501.75</v>
      </c>
    </row>
    <row r="14" spans="1:19" s="166" customFormat="1">
      <c r="A14" s="122">
        <v>7</v>
      </c>
      <c r="B14" s="184" t="s">
        <v>73</v>
      </c>
      <c r="C14" s="298">
        <v>0</v>
      </c>
      <c r="D14" s="298"/>
      <c r="E14" s="298">
        <v>0</v>
      </c>
      <c r="F14" s="298"/>
      <c r="G14" s="298">
        <v>0</v>
      </c>
      <c r="H14" s="298"/>
      <c r="I14" s="298">
        <v>0</v>
      </c>
      <c r="J14" s="298"/>
      <c r="K14" s="298">
        <v>0</v>
      </c>
      <c r="L14" s="298"/>
      <c r="M14" s="298">
        <v>6758362.3300000001</v>
      </c>
      <c r="N14" s="298">
        <v>157878</v>
      </c>
      <c r="O14" s="298">
        <v>0</v>
      </c>
      <c r="P14" s="298"/>
      <c r="Q14" s="298">
        <v>0</v>
      </c>
      <c r="R14" s="317"/>
      <c r="S14" s="330">
        <v>6916240.3300000001</v>
      </c>
    </row>
    <row r="15" spans="1:19" s="166" customFormat="1">
      <c r="A15" s="122">
        <v>8</v>
      </c>
      <c r="B15" s="184" t="s">
        <v>74</v>
      </c>
      <c r="C15" s="298">
        <v>0</v>
      </c>
      <c r="D15" s="298"/>
      <c r="E15" s="298">
        <v>0</v>
      </c>
      <c r="F15" s="298"/>
      <c r="G15" s="298">
        <v>0</v>
      </c>
      <c r="H15" s="298"/>
      <c r="I15" s="298">
        <v>0</v>
      </c>
      <c r="J15" s="298"/>
      <c r="K15" s="298">
        <v>0</v>
      </c>
      <c r="L15" s="298"/>
      <c r="M15" s="298">
        <v>4070830.35</v>
      </c>
      <c r="N15" s="298"/>
      <c r="O15" s="298">
        <v>0</v>
      </c>
      <c r="P15" s="298"/>
      <c r="Q15" s="298">
        <v>0</v>
      </c>
      <c r="R15" s="317"/>
      <c r="S15" s="330">
        <v>4070830.35</v>
      </c>
    </row>
    <row r="16" spans="1:19" s="166" customFormat="1">
      <c r="A16" s="122">
        <v>9</v>
      </c>
      <c r="B16" s="184" t="s">
        <v>75</v>
      </c>
      <c r="C16" s="298">
        <v>0</v>
      </c>
      <c r="D16" s="298"/>
      <c r="E16" s="298">
        <v>0</v>
      </c>
      <c r="F16" s="298"/>
      <c r="G16" s="298">
        <v>0</v>
      </c>
      <c r="H16" s="298"/>
      <c r="I16" s="298">
        <v>0</v>
      </c>
      <c r="J16" s="298"/>
      <c r="K16" s="298">
        <v>0</v>
      </c>
      <c r="L16" s="298"/>
      <c r="M16" s="298">
        <v>0</v>
      </c>
      <c r="N16" s="298"/>
      <c r="O16" s="298">
        <v>0</v>
      </c>
      <c r="P16" s="298"/>
      <c r="Q16" s="298">
        <v>0</v>
      </c>
      <c r="R16" s="317"/>
      <c r="S16" s="330">
        <v>0</v>
      </c>
    </row>
    <row r="17" spans="1:19" s="166" customFormat="1">
      <c r="A17" s="122">
        <v>10</v>
      </c>
      <c r="B17" s="184" t="s">
        <v>69</v>
      </c>
      <c r="C17" s="298">
        <v>0</v>
      </c>
      <c r="D17" s="298"/>
      <c r="E17" s="298">
        <v>0</v>
      </c>
      <c r="F17" s="298"/>
      <c r="G17" s="298">
        <v>0</v>
      </c>
      <c r="H17" s="298"/>
      <c r="I17" s="298">
        <v>0</v>
      </c>
      <c r="J17" s="298"/>
      <c r="K17" s="298">
        <v>0</v>
      </c>
      <c r="L17" s="298"/>
      <c r="M17" s="298">
        <v>1411162.4799999965</v>
      </c>
      <c r="N17" s="298"/>
      <c r="O17" s="298">
        <v>0</v>
      </c>
      <c r="P17" s="298"/>
      <c r="Q17" s="298">
        <v>0</v>
      </c>
      <c r="R17" s="317"/>
      <c r="S17" s="330">
        <v>1411162.4799999965</v>
      </c>
    </row>
    <row r="18" spans="1:19" s="166" customFormat="1">
      <c r="A18" s="122">
        <v>11</v>
      </c>
      <c r="B18" s="184" t="s">
        <v>70</v>
      </c>
      <c r="C18" s="298">
        <v>0</v>
      </c>
      <c r="D18" s="298"/>
      <c r="E18" s="298">
        <v>0</v>
      </c>
      <c r="F18" s="298"/>
      <c r="G18" s="298">
        <v>0</v>
      </c>
      <c r="H18" s="298"/>
      <c r="I18" s="298">
        <v>0</v>
      </c>
      <c r="J18" s="298"/>
      <c r="K18" s="298">
        <v>0</v>
      </c>
      <c r="L18" s="298"/>
      <c r="M18" s="298">
        <v>0</v>
      </c>
      <c r="N18" s="298"/>
      <c r="O18" s="298">
        <v>477655.32999999955</v>
      </c>
      <c r="P18" s="298"/>
      <c r="Q18" s="298">
        <v>0</v>
      </c>
      <c r="R18" s="317"/>
      <c r="S18" s="330">
        <v>716482.9949999993</v>
      </c>
    </row>
    <row r="19" spans="1:19" s="166" customFormat="1">
      <c r="A19" s="122">
        <v>12</v>
      </c>
      <c r="B19" s="184" t="s">
        <v>71</v>
      </c>
      <c r="C19" s="298">
        <v>0</v>
      </c>
      <c r="D19" s="298"/>
      <c r="E19" s="298">
        <v>0</v>
      </c>
      <c r="F19" s="298"/>
      <c r="G19" s="298">
        <v>0</v>
      </c>
      <c r="H19" s="298"/>
      <c r="I19" s="298">
        <v>0</v>
      </c>
      <c r="J19" s="298"/>
      <c r="K19" s="298">
        <v>0</v>
      </c>
      <c r="L19" s="298"/>
      <c r="M19" s="298">
        <v>0</v>
      </c>
      <c r="N19" s="298"/>
      <c r="O19" s="298">
        <v>0</v>
      </c>
      <c r="P19" s="298"/>
      <c r="Q19" s="298">
        <v>0</v>
      </c>
      <c r="R19" s="317"/>
      <c r="S19" s="330">
        <v>0</v>
      </c>
    </row>
    <row r="20" spans="1:19" s="166" customFormat="1">
      <c r="A20" s="122">
        <v>13</v>
      </c>
      <c r="B20" s="184" t="s">
        <v>72</v>
      </c>
      <c r="C20" s="298">
        <v>0</v>
      </c>
      <c r="D20" s="298"/>
      <c r="E20" s="298">
        <v>0</v>
      </c>
      <c r="F20" s="298"/>
      <c r="G20" s="298">
        <v>0</v>
      </c>
      <c r="H20" s="298"/>
      <c r="I20" s="298">
        <v>0</v>
      </c>
      <c r="J20" s="298"/>
      <c r="K20" s="298">
        <v>0</v>
      </c>
      <c r="L20" s="298"/>
      <c r="M20" s="298">
        <v>0</v>
      </c>
      <c r="N20" s="298"/>
      <c r="O20" s="298">
        <v>0</v>
      </c>
      <c r="P20" s="298"/>
      <c r="Q20" s="298">
        <v>0</v>
      </c>
      <c r="R20" s="317"/>
      <c r="S20" s="330">
        <v>0</v>
      </c>
    </row>
    <row r="21" spans="1:19" s="166" customFormat="1">
      <c r="A21" s="122">
        <v>14</v>
      </c>
      <c r="B21" s="184" t="s">
        <v>251</v>
      </c>
      <c r="C21" s="298">
        <v>2142088.23</v>
      </c>
      <c r="D21" s="298"/>
      <c r="E21" s="298">
        <v>109951.4</v>
      </c>
      <c r="F21" s="298"/>
      <c r="G21" s="298">
        <v>0</v>
      </c>
      <c r="H21" s="298"/>
      <c r="I21" s="298">
        <v>0</v>
      </c>
      <c r="J21" s="298"/>
      <c r="K21" s="298">
        <v>0</v>
      </c>
      <c r="L21" s="298"/>
      <c r="M21" s="298">
        <v>28578777.079999994</v>
      </c>
      <c r="N21" s="298"/>
      <c r="O21" s="298">
        <v>0</v>
      </c>
      <c r="P21" s="298"/>
      <c r="Q21" s="298">
        <v>0</v>
      </c>
      <c r="R21" s="317"/>
      <c r="S21" s="330">
        <v>28600767.359999996</v>
      </c>
    </row>
    <row r="22" spans="1:19" ht="14.4" thickBot="1">
      <c r="A22" s="104"/>
      <c r="B22" s="168" t="s">
        <v>68</v>
      </c>
      <c r="C22" s="299">
        <v>38060289.86999999</v>
      </c>
      <c r="D22" s="299">
        <v>0</v>
      </c>
      <c r="E22" s="299">
        <v>5808623.5999999996</v>
      </c>
      <c r="F22" s="299">
        <v>0</v>
      </c>
      <c r="G22" s="299">
        <v>0</v>
      </c>
      <c r="H22" s="299">
        <v>0</v>
      </c>
      <c r="I22" s="299">
        <v>0</v>
      </c>
      <c r="J22" s="299">
        <v>0</v>
      </c>
      <c r="K22" s="299">
        <v>0</v>
      </c>
      <c r="L22" s="299">
        <v>0</v>
      </c>
      <c r="M22" s="299">
        <v>45470123.169999987</v>
      </c>
      <c r="N22" s="299">
        <v>157878</v>
      </c>
      <c r="O22" s="299">
        <v>477655.32999999955</v>
      </c>
      <c r="P22" s="299">
        <v>0</v>
      </c>
      <c r="Q22" s="299">
        <v>0</v>
      </c>
      <c r="R22" s="299">
        <v>0</v>
      </c>
      <c r="S22" s="331">
        <v>47506208.88499999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I7" activePane="bottomRight" state="frozen"/>
      <selection pane="topRight" activeCell="C1" sqref="C1"/>
      <selection pane="bottomLeft" activeCell="A6" sqref="A6"/>
      <selection pane="bottomRight" activeCell="B2" sqref="B2"/>
    </sheetView>
  </sheetViews>
  <sheetFormatPr defaultColWidth="9.21875" defaultRowHeight="13.8"/>
  <cols>
    <col min="1" max="1" width="10.5546875" style="2" bestFit="1" customWidth="1"/>
    <col min="2" max="2" width="74.5546875" style="2" customWidth="1"/>
    <col min="3" max="3" width="19" style="2" customWidth="1"/>
    <col min="4" max="4" width="19.5546875" style="2" customWidth="1"/>
    <col min="5" max="5" width="31.21875" style="2" customWidth="1"/>
    <col min="6" max="6" width="29.21875" style="2" customWidth="1"/>
    <col min="7" max="7" width="28.5546875" style="2" customWidth="1"/>
    <col min="8" max="8" width="26.44140625" style="2" customWidth="1"/>
    <col min="9" max="9" width="23.77734375" style="2" customWidth="1"/>
    <col min="10" max="10" width="21.5546875" style="2" customWidth="1"/>
    <col min="11" max="11" width="15.77734375" style="2" customWidth="1"/>
    <col min="12" max="12" width="13.21875" style="2" customWidth="1"/>
    <col min="13" max="13" width="20.77734375" style="2" customWidth="1"/>
    <col min="14" max="14" width="19.21875" style="2" customWidth="1"/>
    <col min="15" max="15" width="18.44140625" style="2" customWidth="1"/>
    <col min="16" max="16" width="19" style="2" customWidth="1"/>
    <col min="17" max="17" width="20.21875" style="2" customWidth="1"/>
    <col min="18" max="18" width="18" style="2" customWidth="1"/>
    <col min="19" max="19" width="36" style="2" customWidth="1"/>
    <col min="20" max="20" width="19.44140625" style="2" customWidth="1"/>
    <col min="21" max="21" width="19.21875" style="2" customWidth="1"/>
    <col min="22" max="22" width="20" style="2" customWidth="1"/>
    <col min="23" max="16384" width="9.21875" style="13"/>
  </cols>
  <sheetData>
    <row r="1" spans="1:22">
      <c r="A1" s="2" t="s">
        <v>190</v>
      </c>
      <c r="B1" s="363" t="str">
        <f>Info!C2</f>
        <v>სს სილქ როუდ ბანკი</v>
      </c>
    </row>
    <row r="2" spans="1:22">
      <c r="A2" s="2" t="s">
        <v>191</v>
      </c>
      <c r="B2" s="474">
        <f>'11. CRWA'!B2</f>
        <v>44104</v>
      </c>
    </row>
    <row r="4" spans="1:22" ht="28.2" thickBot="1">
      <c r="A4" s="2" t="s">
        <v>418</v>
      </c>
      <c r="B4" s="326" t="s">
        <v>462</v>
      </c>
      <c r="V4" s="211" t="s">
        <v>94</v>
      </c>
    </row>
    <row r="5" spans="1:22">
      <c r="A5" s="102"/>
      <c r="B5" s="103"/>
      <c r="C5" s="561" t="s">
        <v>200</v>
      </c>
      <c r="D5" s="562"/>
      <c r="E5" s="562"/>
      <c r="F5" s="562"/>
      <c r="G5" s="562"/>
      <c r="H5" s="562"/>
      <c r="I5" s="562"/>
      <c r="J5" s="562"/>
      <c r="K5" s="562"/>
      <c r="L5" s="563"/>
      <c r="M5" s="561" t="s">
        <v>201</v>
      </c>
      <c r="N5" s="562"/>
      <c r="O5" s="562"/>
      <c r="P5" s="562"/>
      <c r="Q5" s="562"/>
      <c r="R5" s="562"/>
      <c r="S5" s="563"/>
      <c r="T5" s="566" t="s">
        <v>460</v>
      </c>
      <c r="U5" s="566" t="s">
        <v>459</v>
      </c>
      <c r="V5" s="564" t="s">
        <v>202</v>
      </c>
    </row>
    <row r="6" spans="1:22" s="69" customFormat="1" ht="138">
      <c r="A6" s="120"/>
      <c r="B6" s="186"/>
      <c r="C6" s="100" t="s">
        <v>203</v>
      </c>
      <c r="D6" s="99" t="s">
        <v>204</v>
      </c>
      <c r="E6" s="96" t="s">
        <v>205</v>
      </c>
      <c r="F6" s="327" t="s">
        <v>454</v>
      </c>
      <c r="G6" s="99" t="s">
        <v>206</v>
      </c>
      <c r="H6" s="99" t="s">
        <v>207</v>
      </c>
      <c r="I6" s="99" t="s">
        <v>208</v>
      </c>
      <c r="J6" s="99" t="s">
        <v>250</v>
      </c>
      <c r="K6" s="99" t="s">
        <v>209</v>
      </c>
      <c r="L6" s="101" t="s">
        <v>210</v>
      </c>
      <c r="M6" s="100" t="s">
        <v>211</v>
      </c>
      <c r="N6" s="99" t="s">
        <v>212</v>
      </c>
      <c r="O6" s="99" t="s">
        <v>213</v>
      </c>
      <c r="P6" s="99" t="s">
        <v>214</v>
      </c>
      <c r="Q6" s="99" t="s">
        <v>215</v>
      </c>
      <c r="R6" s="99" t="s">
        <v>216</v>
      </c>
      <c r="S6" s="101" t="s">
        <v>217</v>
      </c>
      <c r="T6" s="567"/>
      <c r="U6" s="567"/>
      <c r="V6" s="565"/>
    </row>
    <row r="7" spans="1:22" s="166" customFormat="1">
      <c r="A7" s="167">
        <v>1</v>
      </c>
      <c r="B7" s="165" t="s">
        <v>218</v>
      </c>
      <c r="C7" s="300"/>
      <c r="D7" s="298"/>
      <c r="E7" s="298"/>
      <c r="F7" s="298"/>
      <c r="G7" s="298"/>
      <c r="H7" s="298"/>
      <c r="I7" s="298"/>
      <c r="J7" s="298"/>
      <c r="K7" s="298"/>
      <c r="L7" s="301"/>
      <c r="M7" s="300"/>
      <c r="N7" s="298"/>
      <c r="O7" s="298"/>
      <c r="P7" s="298"/>
      <c r="Q7" s="298"/>
      <c r="R7" s="298"/>
      <c r="S7" s="301"/>
      <c r="T7" s="321"/>
      <c r="U7" s="320"/>
      <c r="V7" s="302">
        <f>SUM(C7:S7)</f>
        <v>0</v>
      </c>
    </row>
    <row r="8" spans="1:22" s="166" customFormat="1">
      <c r="A8" s="167">
        <v>2</v>
      </c>
      <c r="B8" s="165" t="s">
        <v>219</v>
      </c>
      <c r="C8" s="300"/>
      <c r="D8" s="298"/>
      <c r="E8" s="298"/>
      <c r="F8" s="298"/>
      <c r="G8" s="298"/>
      <c r="H8" s="298"/>
      <c r="I8" s="298"/>
      <c r="J8" s="298"/>
      <c r="K8" s="298"/>
      <c r="L8" s="301"/>
      <c r="M8" s="300"/>
      <c r="N8" s="298"/>
      <c r="O8" s="298"/>
      <c r="P8" s="298"/>
      <c r="Q8" s="298"/>
      <c r="R8" s="298"/>
      <c r="S8" s="301"/>
      <c r="T8" s="320"/>
      <c r="U8" s="320"/>
      <c r="V8" s="302">
        <f t="shared" ref="V8:V20" si="0">SUM(C8:S8)</f>
        <v>0</v>
      </c>
    </row>
    <row r="9" spans="1:22" s="166" customFormat="1">
      <c r="A9" s="167">
        <v>3</v>
      </c>
      <c r="B9" s="165" t="s">
        <v>220</v>
      </c>
      <c r="C9" s="300"/>
      <c r="D9" s="298"/>
      <c r="E9" s="298"/>
      <c r="F9" s="298"/>
      <c r="G9" s="298"/>
      <c r="H9" s="298"/>
      <c r="I9" s="298"/>
      <c r="J9" s="298"/>
      <c r="K9" s="298"/>
      <c r="L9" s="301"/>
      <c r="M9" s="300"/>
      <c r="N9" s="298"/>
      <c r="O9" s="298"/>
      <c r="P9" s="298"/>
      <c r="Q9" s="298"/>
      <c r="R9" s="298"/>
      <c r="S9" s="301"/>
      <c r="T9" s="320"/>
      <c r="U9" s="320"/>
      <c r="V9" s="302">
        <f>SUM(C9:S9)</f>
        <v>0</v>
      </c>
    </row>
    <row r="10" spans="1:22" s="166" customFormat="1">
      <c r="A10" s="167">
        <v>4</v>
      </c>
      <c r="B10" s="165" t="s">
        <v>221</v>
      </c>
      <c r="C10" s="300"/>
      <c r="D10" s="298"/>
      <c r="E10" s="298"/>
      <c r="F10" s="298"/>
      <c r="G10" s="298"/>
      <c r="H10" s="298"/>
      <c r="I10" s="298"/>
      <c r="J10" s="298"/>
      <c r="K10" s="298"/>
      <c r="L10" s="301"/>
      <c r="M10" s="300"/>
      <c r="N10" s="298"/>
      <c r="O10" s="298"/>
      <c r="P10" s="298"/>
      <c r="Q10" s="298"/>
      <c r="R10" s="298"/>
      <c r="S10" s="301"/>
      <c r="T10" s="320"/>
      <c r="U10" s="320"/>
      <c r="V10" s="302">
        <f t="shared" si="0"/>
        <v>0</v>
      </c>
    </row>
    <row r="11" spans="1:22" s="166" customFormat="1">
      <c r="A11" s="167">
        <v>5</v>
      </c>
      <c r="B11" s="165" t="s">
        <v>222</v>
      </c>
      <c r="C11" s="300"/>
      <c r="D11" s="298"/>
      <c r="E11" s="298"/>
      <c r="F11" s="298"/>
      <c r="G11" s="298"/>
      <c r="H11" s="298"/>
      <c r="I11" s="298"/>
      <c r="J11" s="298"/>
      <c r="K11" s="298"/>
      <c r="L11" s="301"/>
      <c r="M11" s="300"/>
      <c r="N11" s="298"/>
      <c r="O11" s="298"/>
      <c r="P11" s="298"/>
      <c r="Q11" s="298"/>
      <c r="R11" s="298"/>
      <c r="S11" s="301"/>
      <c r="T11" s="320"/>
      <c r="U11" s="320"/>
      <c r="V11" s="302">
        <f t="shared" si="0"/>
        <v>0</v>
      </c>
    </row>
    <row r="12" spans="1:22" s="166" customFormat="1">
      <c r="A12" s="167">
        <v>6</v>
      </c>
      <c r="B12" s="165" t="s">
        <v>223</v>
      </c>
      <c r="C12" s="300"/>
      <c r="D12" s="298"/>
      <c r="E12" s="298"/>
      <c r="F12" s="298"/>
      <c r="G12" s="298"/>
      <c r="H12" s="298"/>
      <c r="I12" s="298"/>
      <c r="J12" s="298"/>
      <c r="K12" s="298"/>
      <c r="L12" s="301"/>
      <c r="M12" s="300"/>
      <c r="N12" s="298"/>
      <c r="O12" s="298"/>
      <c r="P12" s="298"/>
      <c r="Q12" s="298"/>
      <c r="R12" s="298"/>
      <c r="S12" s="301"/>
      <c r="T12" s="320"/>
      <c r="U12" s="320"/>
      <c r="V12" s="302">
        <f t="shared" si="0"/>
        <v>0</v>
      </c>
    </row>
    <row r="13" spans="1:22" s="166" customFormat="1">
      <c r="A13" s="167">
        <v>7</v>
      </c>
      <c r="B13" s="165" t="s">
        <v>73</v>
      </c>
      <c r="C13" s="300"/>
      <c r="D13" s="298"/>
      <c r="E13" s="298"/>
      <c r="F13" s="298"/>
      <c r="G13" s="298"/>
      <c r="H13" s="298"/>
      <c r="I13" s="298"/>
      <c r="J13" s="298"/>
      <c r="K13" s="298"/>
      <c r="L13" s="301"/>
      <c r="M13" s="300"/>
      <c r="N13" s="298"/>
      <c r="O13" s="298"/>
      <c r="P13" s="298"/>
      <c r="Q13" s="298"/>
      <c r="R13" s="298"/>
      <c r="S13" s="301"/>
      <c r="T13" s="320"/>
      <c r="U13" s="320"/>
      <c r="V13" s="302">
        <f t="shared" si="0"/>
        <v>0</v>
      </c>
    </row>
    <row r="14" spans="1:22" s="166" customFormat="1">
      <c r="A14" s="167">
        <v>8</v>
      </c>
      <c r="B14" s="165" t="s">
        <v>74</v>
      </c>
      <c r="C14" s="300"/>
      <c r="D14" s="298"/>
      <c r="E14" s="298"/>
      <c r="F14" s="298"/>
      <c r="G14" s="298"/>
      <c r="H14" s="298"/>
      <c r="I14" s="298"/>
      <c r="J14" s="298"/>
      <c r="K14" s="298"/>
      <c r="L14" s="301"/>
      <c r="M14" s="300"/>
      <c r="N14" s="298"/>
      <c r="O14" s="298"/>
      <c r="P14" s="298"/>
      <c r="Q14" s="298"/>
      <c r="R14" s="298"/>
      <c r="S14" s="301"/>
      <c r="T14" s="320"/>
      <c r="U14" s="320"/>
      <c r="V14" s="302">
        <f t="shared" si="0"/>
        <v>0</v>
      </c>
    </row>
    <row r="15" spans="1:22" s="166" customFormat="1">
      <c r="A15" s="167">
        <v>9</v>
      </c>
      <c r="B15" s="165" t="s">
        <v>75</v>
      </c>
      <c r="C15" s="300"/>
      <c r="D15" s="298"/>
      <c r="E15" s="298"/>
      <c r="F15" s="298"/>
      <c r="G15" s="298"/>
      <c r="H15" s="298"/>
      <c r="I15" s="298"/>
      <c r="J15" s="298"/>
      <c r="K15" s="298"/>
      <c r="L15" s="301"/>
      <c r="M15" s="300"/>
      <c r="N15" s="298"/>
      <c r="O15" s="298"/>
      <c r="P15" s="298"/>
      <c r="Q15" s="298"/>
      <c r="R15" s="298"/>
      <c r="S15" s="301"/>
      <c r="T15" s="320"/>
      <c r="U15" s="320"/>
      <c r="V15" s="302">
        <f t="shared" si="0"/>
        <v>0</v>
      </c>
    </row>
    <row r="16" spans="1:22" s="166" customFormat="1">
      <c r="A16" s="167">
        <v>10</v>
      </c>
      <c r="B16" s="165" t="s">
        <v>69</v>
      </c>
      <c r="C16" s="300"/>
      <c r="D16" s="298"/>
      <c r="E16" s="298"/>
      <c r="F16" s="298"/>
      <c r="G16" s="298"/>
      <c r="H16" s="298"/>
      <c r="I16" s="298"/>
      <c r="J16" s="298"/>
      <c r="K16" s="298"/>
      <c r="L16" s="301"/>
      <c r="M16" s="300"/>
      <c r="N16" s="298"/>
      <c r="O16" s="298"/>
      <c r="P16" s="298"/>
      <c r="Q16" s="298"/>
      <c r="R16" s="298"/>
      <c r="S16" s="301"/>
      <c r="T16" s="320"/>
      <c r="U16" s="320"/>
      <c r="V16" s="302">
        <f t="shared" si="0"/>
        <v>0</v>
      </c>
    </row>
    <row r="17" spans="1:22" s="166" customFormat="1">
      <c r="A17" s="167">
        <v>11</v>
      </c>
      <c r="B17" s="165" t="s">
        <v>70</v>
      </c>
      <c r="C17" s="300"/>
      <c r="D17" s="298"/>
      <c r="E17" s="298"/>
      <c r="F17" s="298"/>
      <c r="G17" s="298"/>
      <c r="H17" s="298"/>
      <c r="I17" s="298"/>
      <c r="J17" s="298"/>
      <c r="K17" s="298"/>
      <c r="L17" s="301"/>
      <c r="M17" s="300"/>
      <c r="N17" s="298"/>
      <c r="O17" s="298"/>
      <c r="P17" s="298"/>
      <c r="Q17" s="298"/>
      <c r="R17" s="298"/>
      <c r="S17" s="301"/>
      <c r="T17" s="320"/>
      <c r="U17" s="320"/>
      <c r="V17" s="302">
        <f t="shared" si="0"/>
        <v>0</v>
      </c>
    </row>
    <row r="18" spans="1:22" s="166" customFormat="1">
      <c r="A18" s="167">
        <v>12</v>
      </c>
      <c r="B18" s="165" t="s">
        <v>71</v>
      </c>
      <c r="C18" s="300"/>
      <c r="D18" s="298"/>
      <c r="E18" s="298"/>
      <c r="F18" s="298"/>
      <c r="G18" s="298"/>
      <c r="H18" s="298"/>
      <c r="I18" s="298"/>
      <c r="J18" s="298"/>
      <c r="K18" s="298"/>
      <c r="L18" s="301"/>
      <c r="M18" s="300"/>
      <c r="N18" s="298"/>
      <c r="O18" s="298"/>
      <c r="P18" s="298"/>
      <c r="Q18" s="298"/>
      <c r="R18" s="298"/>
      <c r="S18" s="301"/>
      <c r="T18" s="320"/>
      <c r="U18" s="320"/>
      <c r="V18" s="302">
        <f t="shared" si="0"/>
        <v>0</v>
      </c>
    </row>
    <row r="19" spans="1:22" s="166" customFormat="1">
      <c r="A19" s="167">
        <v>13</v>
      </c>
      <c r="B19" s="165" t="s">
        <v>72</v>
      </c>
      <c r="C19" s="300"/>
      <c r="D19" s="298"/>
      <c r="E19" s="298"/>
      <c r="F19" s="298"/>
      <c r="G19" s="298"/>
      <c r="H19" s="298"/>
      <c r="I19" s="298"/>
      <c r="J19" s="298"/>
      <c r="K19" s="298"/>
      <c r="L19" s="301"/>
      <c r="M19" s="300"/>
      <c r="N19" s="298"/>
      <c r="O19" s="298"/>
      <c r="P19" s="298"/>
      <c r="Q19" s="298"/>
      <c r="R19" s="298"/>
      <c r="S19" s="301"/>
      <c r="T19" s="320"/>
      <c r="U19" s="320"/>
      <c r="V19" s="302">
        <f t="shared" si="0"/>
        <v>0</v>
      </c>
    </row>
    <row r="20" spans="1:22" s="166" customFormat="1">
      <c r="A20" s="167">
        <v>14</v>
      </c>
      <c r="B20" s="165" t="s">
        <v>251</v>
      </c>
      <c r="C20" s="300"/>
      <c r="D20" s="298"/>
      <c r="E20" s="298"/>
      <c r="F20" s="298"/>
      <c r="G20" s="298"/>
      <c r="H20" s="298"/>
      <c r="I20" s="298"/>
      <c r="J20" s="298"/>
      <c r="K20" s="298"/>
      <c r="L20" s="301"/>
      <c r="M20" s="300"/>
      <c r="N20" s="298"/>
      <c r="O20" s="298"/>
      <c r="P20" s="298"/>
      <c r="Q20" s="298"/>
      <c r="R20" s="298"/>
      <c r="S20" s="301"/>
      <c r="T20" s="320"/>
      <c r="U20" s="320"/>
      <c r="V20" s="302">
        <f t="shared" si="0"/>
        <v>0</v>
      </c>
    </row>
    <row r="21" spans="1:22" ht="14.4" thickBot="1">
      <c r="A21" s="104"/>
      <c r="B21" s="105" t="s">
        <v>68</v>
      </c>
      <c r="C21" s="303">
        <f>SUM(C7:C20)</f>
        <v>0</v>
      </c>
      <c r="D21" s="299">
        <f t="shared" ref="D21:V21" si="1">SUM(D7:D20)</f>
        <v>0</v>
      </c>
      <c r="E21" s="299">
        <f t="shared" si="1"/>
        <v>0</v>
      </c>
      <c r="F21" s="299">
        <f t="shared" si="1"/>
        <v>0</v>
      </c>
      <c r="G21" s="299">
        <f t="shared" si="1"/>
        <v>0</v>
      </c>
      <c r="H21" s="299">
        <f t="shared" si="1"/>
        <v>0</v>
      </c>
      <c r="I21" s="299">
        <f t="shared" si="1"/>
        <v>0</v>
      </c>
      <c r="J21" s="299">
        <f t="shared" si="1"/>
        <v>0</v>
      </c>
      <c r="K21" s="299">
        <f t="shared" si="1"/>
        <v>0</v>
      </c>
      <c r="L21" s="304">
        <f t="shared" si="1"/>
        <v>0</v>
      </c>
      <c r="M21" s="303">
        <f t="shared" si="1"/>
        <v>0</v>
      </c>
      <c r="N21" s="299">
        <f t="shared" si="1"/>
        <v>0</v>
      </c>
      <c r="O21" s="299">
        <f t="shared" si="1"/>
        <v>0</v>
      </c>
      <c r="P21" s="299">
        <f t="shared" si="1"/>
        <v>0</v>
      </c>
      <c r="Q21" s="299">
        <f t="shared" si="1"/>
        <v>0</v>
      </c>
      <c r="R21" s="299">
        <f t="shared" si="1"/>
        <v>0</v>
      </c>
      <c r="S21" s="304">
        <f t="shared" si="1"/>
        <v>0</v>
      </c>
      <c r="T21" s="304">
        <f>SUM(T7:T20)</f>
        <v>0</v>
      </c>
      <c r="U21" s="304">
        <f t="shared" si="1"/>
        <v>0</v>
      </c>
      <c r="V21" s="305">
        <f t="shared" si="1"/>
        <v>0</v>
      </c>
    </row>
    <row r="24" spans="1:22">
      <c r="A24" s="18"/>
      <c r="B24" s="18"/>
      <c r="C24" s="73"/>
      <c r="D24" s="73"/>
      <c r="E24" s="73"/>
    </row>
    <row r="25" spans="1:22">
      <c r="A25" s="97"/>
      <c r="B25" s="97"/>
      <c r="C25" s="18"/>
      <c r="D25" s="73"/>
      <c r="E25" s="73"/>
    </row>
    <row r="26" spans="1:22">
      <c r="A26" s="97"/>
      <c r="B26" s="98"/>
      <c r="C26" s="18"/>
      <c r="D26" s="73"/>
      <c r="E26" s="73"/>
    </row>
    <row r="27" spans="1:22">
      <c r="A27" s="97"/>
      <c r="B27" s="97"/>
      <c r="C27" s="18"/>
      <c r="D27" s="73"/>
      <c r="E27" s="73"/>
    </row>
    <row r="28" spans="1:22">
      <c r="A28" s="97"/>
      <c r="B28" s="98"/>
      <c r="C28" s="18"/>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C16" activePane="bottomRight" state="frozen"/>
      <selection activeCell="L18" sqref="L18"/>
      <selection pane="topRight" activeCell="L18" sqref="L18"/>
      <selection pane="bottomLeft" activeCell="L18" sqref="L18"/>
      <selection pane="bottomRight" activeCell="C8" sqref="C8:H22"/>
    </sheetView>
  </sheetViews>
  <sheetFormatPr defaultColWidth="9.21875" defaultRowHeight="13.8"/>
  <cols>
    <col min="1" max="1" width="10.5546875" style="2" bestFit="1" customWidth="1"/>
    <col min="2" max="2" width="101.77734375" style="2" customWidth="1"/>
    <col min="3" max="3" width="13.77734375" style="2" customWidth="1"/>
    <col min="4" max="4" width="14.77734375" style="2" bestFit="1" customWidth="1"/>
    <col min="5" max="5" width="17.77734375" style="2" customWidth="1"/>
    <col min="6" max="6" width="15.77734375" style="2" customWidth="1"/>
    <col min="7" max="7" width="17.44140625" style="2" customWidth="1"/>
    <col min="8" max="8" width="15.21875" style="2" customWidth="1"/>
    <col min="9" max="16384" width="9.21875" style="13"/>
  </cols>
  <sheetData>
    <row r="1" spans="1:9">
      <c r="A1" s="2" t="s">
        <v>190</v>
      </c>
      <c r="B1" s="363" t="str">
        <f>Info!C2</f>
        <v>სს სილქ როუდ ბანკი</v>
      </c>
    </row>
    <row r="2" spans="1:9">
      <c r="A2" s="2" t="s">
        <v>191</v>
      </c>
      <c r="B2" s="474">
        <f>'12. CRM'!B2</f>
        <v>44104</v>
      </c>
    </row>
    <row r="4" spans="1:9" ht="14.4" thickBot="1">
      <c r="A4" s="2" t="s">
        <v>419</v>
      </c>
      <c r="B4" s="323" t="s">
        <v>463</v>
      </c>
    </row>
    <row r="5" spans="1:9">
      <c r="A5" s="102"/>
      <c r="B5" s="163"/>
      <c r="C5" s="169" t="s">
        <v>0</v>
      </c>
      <c r="D5" s="169" t="s">
        <v>1</v>
      </c>
      <c r="E5" s="169" t="s">
        <v>2</v>
      </c>
      <c r="F5" s="169" t="s">
        <v>3</v>
      </c>
      <c r="G5" s="318" t="s">
        <v>4</v>
      </c>
      <c r="H5" s="170" t="s">
        <v>5</v>
      </c>
      <c r="I5" s="24"/>
    </row>
    <row r="6" spans="1:9" ht="15" customHeight="1">
      <c r="A6" s="162"/>
      <c r="B6" s="22"/>
      <c r="C6" s="568" t="s">
        <v>455</v>
      </c>
      <c r="D6" s="572" t="s">
        <v>476</v>
      </c>
      <c r="E6" s="573"/>
      <c r="F6" s="568" t="s">
        <v>482</v>
      </c>
      <c r="G6" s="568" t="s">
        <v>483</v>
      </c>
      <c r="H6" s="570" t="s">
        <v>457</v>
      </c>
      <c r="I6" s="24"/>
    </row>
    <row r="7" spans="1:9" ht="69">
      <c r="A7" s="162"/>
      <c r="B7" s="22"/>
      <c r="C7" s="569"/>
      <c r="D7" s="322" t="s">
        <v>458</v>
      </c>
      <c r="E7" s="322" t="s">
        <v>456</v>
      </c>
      <c r="F7" s="569"/>
      <c r="G7" s="569"/>
      <c r="H7" s="571"/>
      <c r="I7" s="24"/>
    </row>
    <row r="8" spans="1:9">
      <c r="A8" s="93">
        <v>1</v>
      </c>
      <c r="B8" s="75" t="s">
        <v>218</v>
      </c>
      <c r="C8" s="306">
        <v>38034425.25999999</v>
      </c>
      <c r="D8" s="307"/>
      <c r="E8" s="306"/>
      <c r="F8" s="306">
        <v>2116223.62</v>
      </c>
      <c r="G8" s="319">
        <v>2116223.62</v>
      </c>
      <c r="H8" s="328">
        <v>5.563968971618951E-2</v>
      </c>
    </row>
    <row r="9" spans="1:9" ht="15" customHeight="1">
      <c r="A9" s="93">
        <v>2</v>
      </c>
      <c r="B9" s="75" t="s">
        <v>219</v>
      </c>
      <c r="C9" s="306">
        <v>0</v>
      </c>
      <c r="D9" s="307"/>
      <c r="E9" s="306"/>
      <c r="F9" s="306">
        <v>0</v>
      </c>
      <c r="G9" s="319">
        <v>0</v>
      </c>
      <c r="H9" s="328" t="e">
        <v>#DIV/0!</v>
      </c>
    </row>
    <row r="10" spans="1:9">
      <c r="A10" s="93">
        <v>3</v>
      </c>
      <c r="B10" s="75" t="s">
        <v>220</v>
      </c>
      <c r="C10" s="306">
        <v>0</v>
      </c>
      <c r="D10" s="307"/>
      <c r="E10" s="306"/>
      <c r="F10" s="306">
        <v>0</v>
      </c>
      <c r="G10" s="319">
        <v>0</v>
      </c>
      <c r="H10" s="328" t="e">
        <v>#DIV/0!</v>
      </c>
    </row>
    <row r="11" spans="1:9">
      <c r="A11" s="93">
        <v>4</v>
      </c>
      <c r="B11" s="75" t="s">
        <v>221</v>
      </c>
      <c r="C11" s="306">
        <v>0</v>
      </c>
      <c r="D11" s="307"/>
      <c r="E11" s="306"/>
      <c r="F11" s="306">
        <v>0</v>
      </c>
      <c r="G11" s="319">
        <v>0</v>
      </c>
      <c r="H11" s="328" t="e">
        <v>#DIV/0!</v>
      </c>
    </row>
    <row r="12" spans="1:9">
      <c r="A12" s="93">
        <v>5</v>
      </c>
      <c r="B12" s="75" t="s">
        <v>222</v>
      </c>
      <c r="C12" s="306">
        <v>0</v>
      </c>
      <c r="D12" s="307"/>
      <c r="E12" s="306"/>
      <c r="F12" s="306">
        <v>0</v>
      </c>
      <c r="G12" s="319">
        <v>0</v>
      </c>
      <c r="H12" s="328" t="e">
        <v>#DIV/0!</v>
      </c>
    </row>
    <row r="13" spans="1:9">
      <c r="A13" s="93">
        <v>6</v>
      </c>
      <c r="B13" s="75" t="s">
        <v>223</v>
      </c>
      <c r="C13" s="306">
        <v>8233439.5099999998</v>
      </c>
      <c r="D13" s="307"/>
      <c r="E13" s="306"/>
      <c r="F13" s="306">
        <v>3674501.75</v>
      </c>
      <c r="G13" s="319">
        <v>3674501.75</v>
      </c>
      <c r="H13" s="328">
        <v>0.44629000377510519</v>
      </c>
    </row>
    <row r="14" spans="1:9">
      <c r="A14" s="93">
        <v>7</v>
      </c>
      <c r="B14" s="75" t="s">
        <v>73</v>
      </c>
      <c r="C14" s="306">
        <v>6758362.3300000001</v>
      </c>
      <c r="D14" s="307">
        <v>278836.53999999998</v>
      </c>
      <c r="E14" s="306">
        <v>157878</v>
      </c>
      <c r="F14" s="307">
        <v>6916240.3300000001</v>
      </c>
      <c r="G14" s="381">
        <v>6916240.3300000001</v>
      </c>
      <c r="H14" s="328">
        <v>1</v>
      </c>
    </row>
    <row r="15" spans="1:9">
      <c r="A15" s="93">
        <v>8</v>
      </c>
      <c r="B15" s="75" t="s">
        <v>74</v>
      </c>
      <c r="C15" s="306">
        <v>4070830.35</v>
      </c>
      <c r="D15" s="307"/>
      <c r="E15" s="306"/>
      <c r="F15" s="307">
        <v>4070830.35</v>
      </c>
      <c r="G15" s="381">
        <v>4070830.35</v>
      </c>
      <c r="H15" s="328">
        <v>1</v>
      </c>
    </row>
    <row r="16" spans="1:9">
      <c r="A16" s="93">
        <v>9</v>
      </c>
      <c r="B16" s="75" t="s">
        <v>75</v>
      </c>
      <c r="C16" s="306">
        <v>0</v>
      </c>
      <c r="D16" s="307"/>
      <c r="E16" s="306"/>
      <c r="F16" s="307">
        <v>0</v>
      </c>
      <c r="G16" s="381">
        <v>0</v>
      </c>
      <c r="H16" s="328" t="e">
        <v>#DIV/0!</v>
      </c>
    </row>
    <row r="17" spans="1:8">
      <c r="A17" s="93">
        <v>10</v>
      </c>
      <c r="B17" s="75" t="s">
        <v>69</v>
      </c>
      <c r="C17" s="306">
        <v>1411162.4799999965</v>
      </c>
      <c r="D17" s="307"/>
      <c r="E17" s="306"/>
      <c r="F17" s="307">
        <v>1411162.4799999965</v>
      </c>
      <c r="G17" s="381">
        <v>1411162.4799999965</v>
      </c>
      <c r="H17" s="328">
        <v>1</v>
      </c>
    </row>
    <row r="18" spans="1:8">
      <c r="A18" s="93">
        <v>11</v>
      </c>
      <c r="B18" s="75" t="s">
        <v>70</v>
      </c>
      <c r="C18" s="306">
        <v>477655.32999999955</v>
      </c>
      <c r="D18" s="307"/>
      <c r="E18" s="306"/>
      <c r="F18" s="307">
        <v>716482.9949999993</v>
      </c>
      <c r="G18" s="381">
        <v>716482.9949999993</v>
      </c>
      <c r="H18" s="328">
        <v>1.5</v>
      </c>
    </row>
    <row r="19" spans="1:8">
      <c r="A19" s="93">
        <v>12</v>
      </c>
      <c r="B19" s="75" t="s">
        <v>71</v>
      </c>
      <c r="C19" s="306">
        <v>0</v>
      </c>
      <c r="D19" s="307"/>
      <c r="E19" s="306"/>
      <c r="F19" s="307">
        <v>0</v>
      </c>
      <c r="G19" s="381">
        <v>0</v>
      </c>
      <c r="H19" s="328" t="e">
        <v>#DIV/0!</v>
      </c>
    </row>
    <row r="20" spans="1:8">
      <c r="A20" s="93">
        <v>13</v>
      </c>
      <c r="B20" s="75" t="s">
        <v>72</v>
      </c>
      <c r="C20" s="306">
        <v>0</v>
      </c>
      <c r="D20" s="307"/>
      <c r="E20" s="306"/>
      <c r="F20" s="307">
        <v>0</v>
      </c>
      <c r="G20" s="381">
        <v>0</v>
      </c>
      <c r="H20" s="328" t="e">
        <v>#DIV/0!</v>
      </c>
    </row>
    <row r="21" spans="1:8">
      <c r="A21" s="93">
        <v>14</v>
      </c>
      <c r="B21" s="75" t="s">
        <v>251</v>
      </c>
      <c r="C21" s="306">
        <v>30830816.709999993</v>
      </c>
      <c r="D21" s="307"/>
      <c r="E21" s="306"/>
      <c r="F21" s="307">
        <v>28600767.359999992</v>
      </c>
      <c r="G21" s="381">
        <v>28600767.359999992</v>
      </c>
      <c r="H21" s="328">
        <v>0.92766817139564506</v>
      </c>
    </row>
    <row r="22" spans="1:8" ht="14.4" thickBot="1">
      <c r="A22" s="164"/>
      <c r="B22" s="171" t="s">
        <v>68</v>
      </c>
      <c r="C22" s="299">
        <v>89816691.969999969</v>
      </c>
      <c r="D22" s="299">
        <v>278836.53999999998</v>
      </c>
      <c r="E22" s="299">
        <v>157878</v>
      </c>
      <c r="F22" s="299">
        <v>47506208.88499999</v>
      </c>
      <c r="G22" s="299">
        <v>47506208.88499999</v>
      </c>
      <c r="H22" s="329">
        <v>0.52799595375493191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I20" activePane="bottomRight" state="frozen"/>
      <selection pane="topRight" activeCell="C1" sqref="C1"/>
      <selection pane="bottomLeft" activeCell="A6" sqref="A6"/>
      <selection pane="bottomRight" activeCell="F23" sqref="F23:K25"/>
    </sheetView>
  </sheetViews>
  <sheetFormatPr defaultColWidth="9.21875" defaultRowHeight="13.8"/>
  <cols>
    <col min="1" max="1" width="10.5546875" style="363" bestFit="1" customWidth="1"/>
    <col min="2" max="2" width="85.88671875" style="363" customWidth="1"/>
    <col min="3" max="11" width="12.77734375" style="363" customWidth="1"/>
    <col min="12" max="16384" width="9.21875" style="363"/>
  </cols>
  <sheetData>
    <row r="1" spans="1:11">
      <c r="A1" s="363" t="s">
        <v>190</v>
      </c>
      <c r="B1" s="363" t="str">
        <f>Info!C2</f>
        <v>სს სილქ როუდ ბანკი</v>
      </c>
    </row>
    <row r="2" spans="1:11">
      <c r="A2" s="363" t="s">
        <v>191</v>
      </c>
      <c r="B2" s="527">
        <f>'13. CRME'!B2</f>
        <v>44104</v>
      </c>
      <c r="C2" s="364"/>
      <c r="D2" s="364"/>
    </row>
    <row r="3" spans="1:11">
      <c r="B3" s="364"/>
      <c r="C3" s="364"/>
      <c r="D3" s="364"/>
    </row>
    <row r="4" spans="1:11" ht="14.4" thickBot="1">
      <c r="A4" s="363" t="s">
        <v>524</v>
      </c>
      <c r="B4" s="323" t="s">
        <v>523</v>
      </c>
      <c r="C4" s="364"/>
      <c r="D4" s="364"/>
    </row>
    <row r="5" spans="1:11" ht="30" customHeight="1">
      <c r="A5" s="578"/>
      <c r="B5" s="579"/>
      <c r="C5" s="580" t="s">
        <v>556</v>
      </c>
      <c r="D5" s="580"/>
      <c r="E5" s="580"/>
      <c r="F5" s="580" t="s">
        <v>557</v>
      </c>
      <c r="G5" s="580"/>
      <c r="H5" s="580"/>
      <c r="I5" s="580" t="s">
        <v>558</v>
      </c>
      <c r="J5" s="580"/>
      <c r="K5" s="581"/>
    </row>
    <row r="6" spans="1:11">
      <c r="A6" s="361"/>
      <c r="B6" s="362"/>
      <c r="C6" s="365" t="s">
        <v>27</v>
      </c>
      <c r="D6" s="365" t="s">
        <v>97</v>
      </c>
      <c r="E6" s="365" t="s">
        <v>68</v>
      </c>
      <c r="F6" s="365" t="s">
        <v>27</v>
      </c>
      <c r="G6" s="365" t="s">
        <v>97</v>
      </c>
      <c r="H6" s="365" t="s">
        <v>68</v>
      </c>
      <c r="I6" s="365" t="s">
        <v>27</v>
      </c>
      <c r="J6" s="365" t="s">
        <v>97</v>
      </c>
      <c r="K6" s="370" t="s">
        <v>68</v>
      </c>
    </row>
    <row r="7" spans="1:11">
      <c r="A7" s="371" t="s">
        <v>494</v>
      </c>
      <c r="B7" s="360"/>
      <c r="C7" s="360"/>
      <c r="D7" s="360"/>
      <c r="E7" s="360"/>
      <c r="F7" s="360"/>
      <c r="G7" s="360"/>
      <c r="H7" s="360"/>
      <c r="I7" s="360"/>
      <c r="J7" s="360"/>
      <c r="K7" s="372"/>
    </row>
    <row r="8" spans="1:11">
      <c r="A8" s="359">
        <v>1</v>
      </c>
      <c r="B8" s="343" t="s">
        <v>494</v>
      </c>
      <c r="C8" s="339"/>
      <c r="D8" s="339"/>
      <c r="E8" s="339"/>
      <c r="F8" s="512">
        <v>45138534.320000008</v>
      </c>
      <c r="G8" s="512">
        <v>9191727.2400000002</v>
      </c>
      <c r="H8" s="512">
        <v>54330261.56000001</v>
      </c>
      <c r="I8" s="512">
        <v>39106352.190000005</v>
      </c>
      <c r="J8" s="512">
        <v>3380478.2600000002</v>
      </c>
      <c r="K8" s="513">
        <v>42486830.450000003</v>
      </c>
    </row>
    <row r="9" spans="1:11">
      <c r="A9" s="371" t="s">
        <v>495</v>
      </c>
      <c r="B9" s="360"/>
      <c r="C9" s="360"/>
      <c r="D9" s="360"/>
      <c r="E9" s="360"/>
      <c r="F9" s="514"/>
      <c r="G9" s="514"/>
      <c r="H9" s="514"/>
      <c r="I9" s="514"/>
      <c r="J9" s="514"/>
      <c r="K9" s="523"/>
    </row>
    <row r="10" spans="1:11">
      <c r="A10" s="373">
        <v>2</v>
      </c>
      <c r="B10" s="344" t="s">
        <v>496</v>
      </c>
      <c r="C10" s="344">
        <v>1152703.49</v>
      </c>
      <c r="D10" s="345">
        <v>2629830.35</v>
      </c>
      <c r="E10" s="345">
        <v>3782533.84</v>
      </c>
      <c r="F10" s="524">
        <v>367458.25520000013</v>
      </c>
      <c r="G10" s="524">
        <v>892044.73419999972</v>
      </c>
      <c r="H10" s="525">
        <v>911437.26950000005</v>
      </c>
      <c r="I10" s="525">
        <v>60017.14650000001</v>
      </c>
      <c r="J10" s="515">
        <v>147386.36250000002</v>
      </c>
      <c r="K10" s="526">
        <v>207403.50900000002</v>
      </c>
    </row>
    <row r="11" spans="1:11">
      <c r="A11" s="373">
        <v>3</v>
      </c>
      <c r="B11" s="344" t="s">
        <v>497</v>
      </c>
      <c r="C11" s="344">
        <v>14580866.940000001</v>
      </c>
      <c r="D11" s="345">
        <v>12999351.590000002</v>
      </c>
      <c r="E11" s="345">
        <v>27580218.530000001</v>
      </c>
      <c r="F11" s="524">
        <v>10959088.087999998</v>
      </c>
      <c r="G11" s="524">
        <v>6350427.2789999992</v>
      </c>
      <c r="H11" s="525">
        <v>5374968.8027499989</v>
      </c>
      <c r="I11" s="525">
        <v>7017794.3849999998</v>
      </c>
      <c r="J11" s="515">
        <v>4112999.1729999995</v>
      </c>
      <c r="K11" s="526">
        <v>11130793.557999998</v>
      </c>
    </row>
    <row r="12" spans="1:11">
      <c r="A12" s="373">
        <v>4</v>
      </c>
      <c r="B12" s="344" t="s">
        <v>498</v>
      </c>
      <c r="C12" s="344">
        <v>9260898.5199999996</v>
      </c>
      <c r="D12" s="345">
        <v>0</v>
      </c>
      <c r="E12" s="345">
        <v>9260898.5199999996</v>
      </c>
      <c r="F12" s="524"/>
      <c r="G12" s="524"/>
      <c r="H12" s="525"/>
      <c r="I12" s="525"/>
      <c r="J12" s="515"/>
      <c r="K12" s="526">
        <v>0</v>
      </c>
    </row>
    <row r="13" spans="1:11">
      <c r="A13" s="373">
        <v>5</v>
      </c>
      <c r="B13" s="344" t="s">
        <v>499</v>
      </c>
      <c r="C13" s="344">
        <v>211768.12</v>
      </c>
      <c r="D13" s="345">
        <v>61955.839999999997</v>
      </c>
      <c r="E13" s="345">
        <v>273723.95999999996</v>
      </c>
      <c r="F13" s="524">
        <v>28914.963</v>
      </c>
      <c r="G13" s="524">
        <v>3102.0709999999999</v>
      </c>
      <c r="H13" s="525">
        <v>3137.8710000000001</v>
      </c>
      <c r="I13" s="525">
        <v>10936.353000000001</v>
      </c>
      <c r="J13" s="515">
        <v>4644.5485000000008</v>
      </c>
      <c r="K13" s="526">
        <v>15580.901500000002</v>
      </c>
    </row>
    <row r="14" spans="1:11">
      <c r="A14" s="373">
        <v>6</v>
      </c>
      <c r="B14" s="344" t="s">
        <v>514</v>
      </c>
      <c r="C14" s="344">
        <v>0</v>
      </c>
      <c r="D14" s="345">
        <v>0</v>
      </c>
      <c r="E14" s="345">
        <v>0</v>
      </c>
      <c r="F14" s="524">
        <v>0</v>
      </c>
      <c r="G14" s="524">
        <v>0</v>
      </c>
      <c r="H14" s="525">
        <v>0</v>
      </c>
      <c r="I14" s="525">
        <v>0</v>
      </c>
      <c r="J14" s="515">
        <v>0</v>
      </c>
      <c r="K14" s="526">
        <v>0</v>
      </c>
    </row>
    <row r="15" spans="1:11">
      <c r="A15" s="373">
        <v>7</v>
      </c>
      <c r="B15" s="344" t="s">
        <v>501</v>
      </c>
      <c r="C15" s="344">
        <v>1752018.49</v>
      </c>
      <c r="D15" s="345">
        <v>1154389.6199999999</v>
      </c>
      <c r="E15" s="345">
        <v>2906408.11</v>
      </c>
      <c r="F15" s="524">
        <v>163165.43000000002</v>
      </c>
      <c r="G15" s="524">
        <v>45604.375</v>
      </c>
      <c r="H15" s="525">
        <v>730902.42</v>
      </c>
      <c r="I15" s="525">
        <v>1493854.14</v>
      </c>
      <c r="J15" s="515">
        <v>1145808.18</v>
      </c>
      <c r="K15" s="526">
        <v>2639662.3199999998</v>
      </c>
    </row>
    <row r="16" spans="1:11">
      <c r="A16" s="373">
        <v>8</v>
      </c>
      <c r="B16" s="346" t="s">
        <v>502</v>
      </c>
      <c r="C16" s="344">
        <v>26958255.560000002</v>
      </c>
      <c r="D16" s="345">
        <v>16845527.400000002</v>
      </c>
      <c r="E16" s="345">
        <v>43803782.960000008</v>
      </c>
      <c r="F16" s="524">
        <v>11518626.736199997</v>
      </c>
      <c r="G16" s="524">
        <v>7291178.4591999995</v>
      </c>
      <c r="H16" s="525">
        <v>18809805.195399996</v>
      </c>
      <c r="I16" s="525">
        <v>8582602.0244999994</v>
      </c>
      <c r="J16" s="515">
        <v>5410838.2639999986</v>
      </c>
      <c r="K16" s="526">
        <v>13993440.288499998</v>
      </c>
    </row>
    <row r="17" spans="1:11">
      <c r="A17" s="371" t="s">
        <v>503</v>
      </c>
      <c r="B17" s="360"/>
      <c r="C17" s="360"/>
      <c r="D17" s="360"/>
      <c r="E17" s="360"/>
      <c r="F17" s="514"/>
      <c r="G17" s="514"/>
      <c r="H17" s="514"/>
      <c r="I17" s="514"/>
      <c r="J17" s="514"/>
      <c r="K17" s="523"/>
    </row>
    <row r="18" spans="1:11">
      <c r="A18" s="373">
        <v>9</v>
      </c>
      <c r="B18" s="344" t="s">
        <v>504</v>
      </c>
      <c r="C18" s="344">
        <v>0</v>
      </c>
      <c r="D18" s="345">
        <v>0</v>
      </c>
      <c r="E18" s="345">
        <v>0</v>
      </c>
      <c r="F18" s="524"/>
      <c r="G18" s="524"/>
      <c r="H18" s="524">
        <v>0</v>
      </c>
      <c r="I18" s="524"/>
      <c r="J18" s="524"/>
      <c r="K18" s="526">
        <v>0</v>
      </c>
    </row>
    <row r="19" spans="1:11">
      <c r="A19" s="373">
        <v>10</v>
      </c>
      <c r="B19" s="344" t="s">
        <v>505</v>
      </c>
      <c r="C19" s="344">
        <v>16977298.259999998</v>
      </c>
      <c r="D19" s="345">
        <v>9222575.7800000012</v>
      </c>
      <c r="E19" s="345">
        <v>26199874.039999999</v>
      </c>
      <c r="F19" s="524">
        <v>163165.43000000002</v>
      </c>
      <c r="G19" s="524">
        <v>45604.375</v>
      </c>
      <c r="H19" s="524">
        <v>208769.80500000002</v>
      </c>
      <c r="I19" s="525">
        <v>6195347.5600000005</v>
      </c>
      <c r="J19" s="515">
        <v>5860910.6550000003</v>
      </c>
      <c r="K19" s="526">
        <v>12056258.215</v>
      </c>
    </row>
    <row r="20" spans="1:11">
      <c r="A20" s="373">
        <v>11</v>
      </c>
      <c r="B20" s="344" t="s">
        <v>506</v>
      </c>
      <c r="C20" s="344">
        <v>0</v>
      </c>
      <c r="D20" s="345">
        <v>0</v>
      </c>
      <c r="E20" s="345">
        <v>0</v>
      </c>
      <c r="F20" s="524">
        <v>0</v>
      </c>
      <c r="G20" s="524">
        <v>0</v>
      </c>
      <c r="H20" s="524">
        <v>0</v>
      </c>
      <c r="I20" s="524"/>
      <c r="J20" s="524">
        <v>0</v>
      </c>
      <c r="K20" s="526">
        <v>0</v>
      </c>
    </row>
    <row r="21" spans="1:11" ht="14.4" thickBot="1">
      <c r="A21" s="232">
        <v>12</v>
      </c>
      <c r="B21" s="374" t="s">
        <v>507</v>
      </c>
      <c r="C21" s="375">
        <v>16977298.259999998</v>
      </c>
      <c r="D21" s="376">
        <v>9222575.7800000012</v>
      </c>
      <c r="E21" s="375">
        <v>26199874.039999999</v>
      </c>
      <c r="F21" s="516">
        <v>163165.43000000002</v>
      </c>
      <c r="G21" s="516">
        <v>45604.375</v>
      </c>
      <c r="H21" s="516">
        <v>208769.80500000002</v>
      </c>
      <c r="I21" s="516">
        <v>6195347.5600000005</v>
      </c>
      <c r="J21" s="516">
        <v>5860910.6550000003</v>
      </c>
      <c r="K21" s="526">
        <v>12056258.215</v>
      </c>
    </row>
    <row r="22" spans="1:11" ht="38.25" customHeight="1" thickBot="1">
      <c r="A22" s="357"/>
      <c r="B22" s="358"/>
      <c r="C22" s="358"/>
      <c r="D22" s="358"/>
      <c r="E22" s="358"/>
      <c r="F22" s="574" t="s">
        <v>508</v>
      </c>
      <c r="G22" s="575"/>
      <c r="H22" s="576"/>
      <c r="I22" s="574" t="s">
        <v>509</v>
      </c>
      <c r="J22" s="575"/>
      <c r="K22" s="577"/>
    </row>
    <row r="23" spans="1:11">
      <c r="A23" s="350">
        <v>13</v>
      </c>
      <c r="B23" s="347" t="s">
        <v>494</v>
      </c>
      <c r="C23" s="356"/>
      <c r="D23" s="356"/>
      <c r="E23" s="356"/>
      <c r="F23" s="517">
        <f>F8</f>
        <v>45138534.320000008</v>
      </c>
      <c r="G23" s="517">
        <f>G8</f>
        <v>9191727.2400000002</v>
      </c>
      <c r="H23" s="517">
        <f>F23+G23</f>
        <v>54330261.56000001</v>
      </c>
      <c r="I23" s="517">
        <f>I8</f>
        <v>39106352.190000005</v>
      </c>
      <c r="J23" s="517">
        <f>J8</f>
        <v>3380478.2600000002</v>
      </c>
      <c r="K23" s="518">
        <f>I23+J23</f>
        <v>42486830.450000003</v>
      </c>
    </row>
    <row r="24" spans="1:11" ht="14.4" thickBot="1">
      <c r="A24" s="351">
        <v>14</v>
      </c>
      <c r="B24" s="348" t="s">
        <v>510</v>
      </c>
      <c r="C24" s="377"/>
      <c r="D24" s="354"/>
      <c r="E24" s="355"/>
      <c r="F24" s="519">
        <v>12686150.016199997</v>
      </c>
      <c r="G24" s="519">
        <v>8345777.8891999982</v>
      </c>
      <c r="H24" s="519">
        <v>21031927.905399993</v>
      </c>
      <c r="I24" s="525">
        <v>2387254.4644999988</v>
      </c>
      <c r="J24" s="525">
        <v>1352709.5659999999</v>
      </c>
      <c r="K24" s="520">
        <v>4365203.1740000006</v>
      </c>
    </row>
    <row r="25" spans="1:11" ht="14.4" thickBot="1">
      <c r="A25" s="352">
        <v>15</v>
      </c>
      <c r="B25" s="349" t="s">
        <v>511</v>
      </c>
      <c r="C25" s="353"/>
      <c r="D25" s="353"/>
      <c r="E25" s="353"/>
      <c r="F25" s="521">
        <f t="shared" ref="F25:K25" si="0">F23/F24</f>
        <v>3.5580955815877058</v>
      </c>
      <c r="G25" s="521">
        <f t="shared" si="0"/>
        <v>1.1013625526620734</v>
      </c>
      <c r="H25" s="521">
        <f t="shared" si="0"/>
        <v>2.5832278336238779</v>
      </c>
      <c r="I25" s="521">
        <f t="shared" si="0"/>
        <v>16.381308642013863</v>
      </c>
      <c r="J25" s="521">
        <f t="shared" si="0"/>
        <v>2.4990421779866385</v>
      </c>
      <c r="K25" s="522">
        <f t="shared" si="0"/>
        <v>9.7330705482530195</v>
      </c>
    </row>
    <row r="28" spans="1:11" ht="41.4">
      <c r="B28" s="23" t="s">
        <v>555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8" sqref="C8"/>
    </sheetView>
  </sheetViews>
  <sheetFormatPr defaultColWidth="9.21875" defaultRowHeight="13.8"/>
  <cols>
    <col min="1" max="1" width="10.5546875" style="70" bestFit="1" customWidth="1"/>
    <col min="2" max="2" width="95" style="70" customWidth="1"/>
    <col min="3" max="3" width="12.5546875" style="70" bestFit="1" customWidth="1"/>
    <col min="4" max="4" width="10" style="70" bestFit="1" customWidth="1"/>
    <col min="5" max="5" width="18.21875" style="70" bestFit="1" customWidth="1"/>
    <col min="6" max="13" width="10.77734375" style="70" customWidth="1"/>
    <col min="14" max="14" width="31" style="70" bestFit="1" customWidth="1"/>
    <col min="15" max="16384" width="9.21875" style="13"/>
  </cols>
  <sheetData>
    <row r="1" spans="1:14">
      <c r="A1" s="5" t="s">
        <v>190</v>
      </c>
      <c r="B1" s="70" t="str">
        <f>Info!C2</f>
        <v>სს სილქ როუდ ბანკი</v>
      </c>
    </row>
    <row r="2" spans="1:14" ht="14.25" customHeight="1">
      <c r="A2" s="70" t="s">
        <v>191</v>
      </c>
      <c r="B2" s="505">
        <f>'14. LCR'!B2</f>
        <v>44104</v>
      </c>
    </row>
    <row r="3" spans="1:14" ht="14.25" customHeight="1"/>
    <row r="4" spans="1:14" ht="14.4" thickBot="1">
      <c r="A4" s="2" t="s">
        <v>420</v>
      </c>
      <c r="B4" s="95" t="s">
        <v>77</v>
      </c>
    </row>
    <row r="5" spans="1:14" s="25" customFormat="1">
      <c r="A5" s="180"/>
      <c r="B5" s="181"/>
      <c r="C5" s="182" t="s">
        <v>0</v>
      </c>
      <c r="D5" s="182" t="s">
        <v>1</v>
      </c>
      <c r="E5" s="182" t="s">
        <v>2</v>
      </c>
      <c r="F5" s="182" t="s">
        <v>3</v>
      </c>
      <c r="G5" s="182" t="s">
        <v>4</v>
      </c>
      <c r="H5" s="182" t="s">
        <v>5</v>
      </c>
      <c r="I5" s="182" t="s">
        <v>240</v>
      </c>
      <c r="J5" s="182" t="s">
        <v>241</v>
      </c>
      <c r="K5" s="182" t="s">
        <v>242</v>
      </c>
      <c r="L5" s="182" t="s">
        <v>243</v>
      </c>
      <c r="M5" s="182" t="s">
        <v>244</v>
      </c>
      <c r="N5" s="183" t="s">
        <v>245</v>
      </c>
    </row>
    <row r="6" spans="1:14" ht="41.4">
      <c r="A6" s="172"/>
      <c r="B6" s="107"/>
      <c r="C6" s="108" t="s">
        <v>87</v>
      </c>
      <c r="D6" s="109" t="s">
        <v>76</v>
      </c>
      <c r="E6" s="110" t="s">
        <v>86</v>
      </c>
      <c r="F6" s="111">
        <v>0</v>
      </c>
      <c r="G6" s="111">
        <v>0.2</v>
      </c>
      <c r="H6" s="111">
        <v>0.35</v>
      </c>
      <c r="I6" s="111">
        <v>0.5</v>
      </c>
      <c r="J6" s="111">
        <v>0.75</v>
      </c>
      <c r="K6" s="111">
        <v>1</v>
      </c>
      <c r="L6" s="111">
        <v>1.5</v>
      </c>
      <c r="M6" s="111">
        <v>2.5</v>
      </c>
      <c r="N6" s="173" t="s">
        <v>77</v>
      </c>
    </row>
    <row r="7" spans="1:14">
      <c r="A7" s="174">
        <v>1</v>
      </c>
      <c r="B7" s="112" t="s">
        <v>78</v>
      </c>
      <c r="C7" s="308">
        <f>SUM(C8:C13)</f>
        <v>73063060</v>
      </c>
      <c r="D7" s="107"/>
      <c r="E7" s="311">
        <f t="shared" ref="E7:M7" si="0">SUM(E8:E13)</f>
        <v>1461261.2</v>
      </c>
      <c r="F7" s="308">
        <f>SUM(F8:F13)</f>
        <v>0</v>
      </c>
      <c r="G7" s="308">
        <f t="shared" si="0"/>
        <v>0</v>
      </c>
      <c r="H7" s="308">
        <f t="shared" si="0"/>
        <v>0</v>
      </c>
      <c r="I7" s="308">
        <f t="shared" si="0"/>
        <v>0</v>
      </c>
      <c r="J7" s="308">
        <f t="shared" si="0"/>
        <v>0</v>
      </c>
      <c r="K7" s="308">
        <f t="shared" si="0"/>
        <v>1461261.2</v>
      </c>
      <c r="L7" s="308">
        <f t="shared" si="0"/>
        <v>0</v>
      </c>
      <c r="M7" s="308">
        <f t="shared" si="0"/>
        <v>0</v>
      </c>
      <c r="N7" s="175">
        <f>SUM(N8:N13)</f>
        <v>1461261.2</v>
      </c>
    </row>
    <row r="8" spans="1:14">
      <c r="A8" s="174">
        <v>1.1000000000000001</v>
      </c>
      <c r="B8" s="113" t="s">
        <v>79</v>
      </c>
      <c r="C8" s="309">
        <v>73063060</v>
      </c>
      <c r="D8" s="114">
        <v>0.02</v>
      </c>
      <c r="E8" s="311">
        <f>C8*D8</f>
        <v>1461261.2</v>
      </c>
      <c r="F8" s="309"/>
      <c r="G8" s="309"/>
      <c r="H8" s="309"/>
      <c r="I8" s="309"/>
      <c r="J8" s="309"/>
      <c r="K8" s="309">
        <f>E8</f>
        <v>1461261.2</v>
      </c>
      <c r="L8" s="309"/>
      <c r="M8" s="309"/>
      <c r="N8" s="175">
        <f>SUMPRODUCT($F$6:$M$6,F8:M8)</f>
        <v>1461261.2</v>
      </c>
    </row>
    <row r="9" spans="1:14">
      <c r="A9" s="174">
        <v>1.2</v>
      </c>
      <c r="B9" s="113" t="s">
        <v>80</v>
      </c>
      <c r="C9" s="309">
        <v>0</v>
      </c>
      <c r="D9" s="114">
        <v>0.05</v>
      </c>
      <c r="E9" s="311">
        <f>C9*D9</f>
        <v>0</v>
      </c>
      <c r="F9" s="309"/>
      <c r="G9" s="309"/>
      <c r="H9" s="309"/>
      <c r="I9" s="309"/>
      <c r="J9" s="309"/>
      <c r="K9" s="309"/>
      <c r="L9" s="309"/>
      <c r="M9" s="309"/>
      <c r="N9" s="175">
        <f t="shared" ref="N9:N12" si="1">SUMPRODUCT($F$6:$M$6,F9:M9)</f>
        <v>0</v>
      </c>
    </row>
    <row r="10" spans="1:14">
      <c r="A10" s="174">
        <v>1.3</v>
      </c>
      <c r="B10" s="113" t="s">
        <v>81</v>
      </c>
      <c r="C10" s="309">
        <v>0</v>
      </c>
      <c r="D10" s="114">
        <v>0.08</v>
      </c>
      <c r="E10" s="311">
        <f>C10*D10</f>
        <v>0</v>
      </c>
      <c r="F10" s="309"/>
      <c r="G10" s="309"/>
      <c r="H10" s="309"/>
      <c r="I10" s="309"/>
      <c r="J10" s="309"/>
      <c r="K10" s="309"/>
      <c r="L10" s="309"/>
      <c r="M10" s="309"/>
      <c r="N10" s="175">
        <f>SUMPRODUCT($F$6:$M$6,F10:M10)</f>
        <v>0</v>
      </c>
    </row>
    <row r="11" spans="1:14">
      <c r="A11" s="174">
        <v>1.4</v>
      </c>
      <c r="B11" s="113" t="s">
        <v>82</v>
      </c>
      <c r="C11" s="309">
        <v>0</v>
      </c>
      <c r="D11" s="114">
        <v>0.11</v>
      </c>
      <c r="E11" s="311">
        <f>C11*D11</f>
        <v>0</v>
      </c>
      <c r="F11" s="309"/>
      <c r="G11" s="309"/>
      <c r="H11" s="309"/>
      <c r="I11" s="309"/>
      <c r="J11" s="309"/>
      <c r="K11" s="309"/>
      <c r="L11" s="309"/>
      <c r="M11" s="309"/>
      <c r="N11" s="175">
        <f t="shared" si="1"/>
        <v>0</v>
      </c>
    </row>
    <row r="12" spans="1:14">
      <c r="A12" s="174">
        <v>1.5</v>
      </c>
      <c r="B12" s="113" t="s">
        <v>83</v>
      </c>
      <c r="C12" s="309">
        <v>0</v>
      </c>
      <c r="D12" s="114">
        <v>0.14000000000000001</v>
      </c>
      <c r="E12" s="311">
        <f>C12*D12</f>
        <v>0</v>
      </c>
      <c r="F12" s="309"/>
      <c r="G12" s="309"/>
      <c r="H12" s="309"/>
      <c r="I12" s="309"/>
      <c r="J12" s="309"/>
      <c r="K12" s="309"/>
      <c r="L12" s="309"/>
      <c r="M12" s="309"/>
      <c r="N12" s="175">
        <f t="shared" si="1"/>
        <v>0</v>
      </c>
    </row>
    <row r="13" spans="1:14">
      <c r="A13" s="174">
        <v>1.6</v>
      </c>
      <c r="B13" s="115" t="s">
        <v>84</v>
      </c>
      <c r="C13" s="309">
        <v>0</v>
      </c>
      <c r="D13" s="116"/>
      <c r="E13" s="309"/>
      <c r="F13" s="309"/>
      <c r="G13" s="309"/>
      <c r="H13" s="309"/>
      <c r="I13" s="309"/>
      <c r="J13" s="309"/>
      <c r="K13" s="309"/>
      <c r="L13" s="309"/>
      <c r="M13" s="309"/>
      <c r="N13" s="175">
        <f>SUMPRODUCT($F$6:$M$6,F13:M13)</f>
        <v>0</v>
      </c>
    </row>
    <row r="14" spans="1:14">
      <c r="A14" s="174">
        <v>2</v>
      </c>
      <c r="B14" s="117" t="s">
        <v>85</v>
      </c>
      <c r="C14" s="308">
        <f>SUM(C15:C20)</f>
        <v>0</v>
      </c>
      <c r="D14" s="107"/>
      <c r="E14" s="311">
        <f t="shared" ref="E14:M14" si="2">SUM(E15:E20)</f>
        <v>0</v>
      </c>
      <c r="F14" s="309">
        <f t="shared" si="2"/>
        <v>0</v>
      </c>
      <c r="G14" s="309">
        <f t="shared" si="2"/>
        <v>0</v>
      </c>
      <c r="H14" s="309">
        <f t="shared" si="2"/>
        <v>0</v>
      </c>
      <c r="I14" s="309">
        <f t="shared" si="2"/>
        <v>0</v>
      </c>
      <c r="J14" s="309">
        <f t="shared" si="2"/>
        <v>0</v>
      </c>
      <c r="K14" s="309">
        <f t="shared" si="2"/>
        <v>0</v>
      </c>
      <c r="L14" s="309">
        <f t="shared" si="2"/>
        <v>0</v>
      </c>
      <c r="M14" s="309">
        <f t="shared" si="2"/>
        <v>0</v>
      </c>
      <c r="N14" s="175">
        <f>SUM(N15:N20)</f>
        <v>0</v>
      </c>
    </row>
    <row r="15" spans="1:14">
      <c r="A15" s="174">
        <v>2.1</v>
      </c>
      <c r="B15" s="115" t="s">
        <v>79</v>
      </c>
      <c r="C15" s="309"/>
      <c r="D15" s="114">
        <v>5.0000000000000001E-3</v>
      </c>
      <c r="E15" s="311">
        <f>C15*D15</f>
        <v>0</v>
      </c>
      <c r="F15" s="309"/>
      <c r="G15" s="309"/>
      <c r="H15" s="309"/>
      <c r="I15" s="309"/>
      <c r="J15" s="309"/>
      <c r="K15" s="309"/>
      <c r="L15" s="309"/>
      <c r="M15" s="309"/>
      <c r="N15" s="175">
        <f>SUMPRODUCT($F$6:$M$6,F15:M15)</f>
        <v>0</v>
      </c>
    </row>
    <row r="16" spans="1:14">
      <c r="A16" s="174">
        <v>2.2000000000000002</v>
      </c>
      <c r="B16" s="115" t="s">
        <v>80</v>
      </c>
      <c r="C16" s="309"/>
      <c r="D16" s="114">
        <v>0.01</v>
      </c>
      <c r="E16" s="311">
        <f>C16*D16</f>
        <v>0</v>
      </c>
      <c r="F16" s="309"/>
      <c r="G16" s="309"/>
      <c r="H16" s="309"/>
      <c r="I16" s="309"/>
      <c r="J16" s="309"/>
      <c r="K16" s="309"/>
      <c r="L16" s="309"/>
      <c r="M16" s="309"/>
      <c r="N16" s="175">
        <f t="shared" ref="N16:N20" si="3">SUMPRODUCT($F$6:$M$6,F16:M16)</f>
        <v>0</v>
      </c>
    </row>
    <row r="17" spans="1:14">
      <c r="A17" s="174">
        <v>2.2999999999999998</v>
      </c>
      <c r="B17" s="115" t="s">
        <v>81</v>
      </c>
      <c r="C17" s="309"/>
      <c r="D17" s="114">
        <v>0.02</v>
      </c>
      <c r="E17" s="311">
        <f>C17*D17</f>
        <v>0</v>
      </c>
      <c r="F17" s="309"/>
      <c r="G17" s="309"/>
      <c r="H17" s="309"/>
      <c r="I17" s="309"/>
      <c r="J17" s="309"/>
      <c r="K17" s="309"/>
      <c r="L17" s="309"/>
      <c r="M17" s="309"/>
      <c r="N17" s="175">
        <f t="shared" si="3"/>
        <v>0</v>
      </c>
    </row>
    <row r="18" spans="1:14">
      <c r="A18" s="174">
        <v>2.4</v>
      </c>
      <c r="B18" s="115" t="s">
        <v>82</v>
      </c>
      <c r="C18" s="309"/>
      <c r="D18" s="114">
        <v>0.03</v>
      </c>
      <c r="E18" s="311">
        <f>C18*D18</f>
        <v>0</v>
      </c>
      <c r="F18" s="309"/>
      <c r="G18" s="309"/>
      <c r="H18" s="309"/>
      <c r="I18" s="309"/>
      <c r="J18" s="309"/>
      <c r="K18" s="309"/>
      <c r="L18" s="309"/>
      <c r="M18" s="309"/>
      <c r="N18" s="175">
        <f t="shared" si="3"/>
        <v>0</v>
      </c>
    </row>
    <row r="19" spans="1:14">
      <c r="A19" s="174">
        <v>2.5</v>
      </c>
      <c r="B19" s="115" t="s">
        <v>83</v>
      </c>
      <c r="C19" s="309"/>
      <c r="D19" s="114">
        <v>0.04</v>
      </c>
      <c r="E19" s="311">
        <f>C19*D19</f>
        <v>0</v>
      </c>
      <c r="F19" s="309"/>
      <c r="G19" s="309"/>
      <c r="H19" s="309"/>
      <c r="I19" s="309"/>
      <c r="J19" s="309"/>
      <c r="K19" s="309"/>
      <c r="L19" s="309"/>
      <c r="M19" s="309"/>
      <c r="N19" s="175">
        <f t="shared" si="3"/>
        <v>0</v>
      </c>
    </row>
    <row r="20" spans="1:14">
      <c r="A20" s="174">
        <v>2.6</v>
      </c>
      <c r="B20" s="115" t="s">
        <v>84</v>
      </c>
      <c r="C20" s="309"/>
      <c r="D20" s="116"/>
      <c r="E20" s="312"/>
      <c r="F20" s="309"/>
      <c r="G20" s="309"/>
      <c r="H20" s="309"/>
      <c r="I20" s="309"/>
      <c r="J20" s="309"/>
      <c r="K20" s="309"/>
      <c r="L20" s="309"/>
      <c r="M20" s="309"/>
      <c r="N20" s="175">
        <f t="shared" si="3"/>
        <v>0</v>
      </c>
    </row>
    <row r="21" spans="1:14" ht="14.4" thickBot="1">
      <c r="A21" s="176">
        <v>3</v>
      </c>
      <c r="B21" s="177" t="s">
        <v>68</v>
      </c>
      <c r="C21" s="310">
        <f>C14+C7</f>
        <v>73063060</v>
      </c>
      <c r="D21" s="178"/>
      <c r="E21" s="313">
        <f>E14+E7</f>
        <v>1461261.2</v>
      </c>
      <c r="F21" s="314">
        <f>F7+F14</f>
        <v>0</v>
      </c>
      <c r="G21" s="314">
        <f t="shared" ref="G21:L21" si="4">G7+G14</f>
        <v>0</v>
      </c>
      <c r="H21" s="314">
        <f t="shared" si="4"/>
        <v>0</v>
      </c>
      <c r="I21" s="314">
        <f t="shared" si="4"/>
        <v>0</v>
      </c>
      <c r="J21" s="314">
        <f t="shared" si="4"/>
        <v>0</v>
      </c>
      <c r="K21" s="314">
        <f t="shared" si="4"/>
        <v>1461261.2</v>
      </c>
      <c r="L21" s="314">
        <f t="shared" si="4"/>
        <v>0</v>
      </c>
      <c r="M21" s="314">
        <f>M7+M14</f>
        <v>0</v>
      </c>
      <c r="N21" s="179">
        <f>N14+N7</f>
        <v>1461261.2</v>
      </c>
    </row>
    <row r="22" spans="1:14">
      <c r="E22" s="315"/>
      <c r="F22" s="315"/>
      <c r="G22" s="315"/>
      <c r="H22" s="315"/>
      <c r="I22" s="315"/>
      <c r="J22" s="315"/>
      <c r="K22" s="315"/>
      <c r="L22" s="315"/>
      <c r="M22" s="31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B2" sqref="B2"/>
    </sheetView>
  </sheetViews>
  <sheetFormatPr defaultRowHeight="14.4"/>
  <cols>
    <col min="1" max="1" width="11.44140625" customWidth="1"/>
    <col min="2" max="2" width="76.77734375" style="4" customWidth="1"/>
    <col min="3" max="3" width="22.77734375" customWidth="1"/>
  </cols>
  <sheetData>
    <row r="1" spans="1:3">
      <c r="A1" s="363" t="s">
        <v>190</v>
      </c>
      <c r="B1" t="str">
        <f>Info!C2</f>
        <v>სს სილქ როუდ ბანკი</v>
      </c>
    </row>
    <row r="2" spans="1:3">
      <c r="A2" s="363" t="s">
        <v>191</v>
      </c>
      <c r="B2" s="475">
        <f>'15. CCR'!B2</f>
        <v>44104</v>
      </c>
    </row>
    <row r="3" spans="1:3">
      <c r="A3" s="363"/>
      <c r="B3"/>
    </row>
    <row r="4" spans="1:3">
      <c r="A4" s="363" t="s">
        <v>600</v>
      </c>
      <c r="B4" t="s">
        <v>559</v>
      </c>
    </row>
    <row r="5" spans="1:3">
      <c r="A5" s="434"/>
      <c r="B5" s="434" t="s">
        <v>560</v>
      </c>
      <c r="C5" s="446"/>
    </row>
    <row r="6" spans="1:3">
      <c r="A6" s="435">
        <v>1</v>
      </c>
      <c r="B6" s="447" t="s">
        <v>612</v>
      </c>
      <c r="C6" s="448">
        <v>89409823.589999974</v>
      </c>
    </row>
    <row r="7" spans="1:3">
      <c r="A7" s="435">
        <v>2</v>
      </c>
      <c r="B7" s="447" t="s">
        <v>561</v>
      </c>
      <c r="C7" s="448">
        <v>-5019085.66</v>
      </c>
    </row>
    <row r="8" spans="1:3">
      <c r="A8" s="436">
        <v>3</v>
      </c>
      <c r="B8" s="449" t="s">
        <v>562</v>
      </c>
      <c r="C8" s="450">
        <v>84390737.929999977</v>
      </c>
    </row>
    <row r="9" spans="1:3">
      <c r="A9" s="437"/>
      <c r="B9" s="437" t="s">
        <v>563</v>
      </c>
      <c r="C9" s="451"/>
    </row>
    <row r="10" spans="1:3">
      <c r="A10" s="438">
        <v>4</v>
      </c>
      <c r="B10" s="452" t="s">
        <v>564</v>
      </c>
      <c r="C10" s="448"/>
    </row>
    <row r="11" spans="1:3">
      <c r="A11" s="438">
        <v>5</v>
      </c>
      <c r="B11" s="453" t="s">
        <v>565</v>
      </c>
      <c r="C11" s="448"/>
    </row>
    <row r="12" spans="1:3">
      <c r="A12" s="438" t="s">
        <v>566</v>
      </c>
      <c r="B12" s="447" t="s">
        <v>567</v>
      </c>
      <c r="C12" s="450">
        <v>1461261.2</v>
      </c>
    </row>
    <row r="13" spans="1:3">
      <c r="A13" s="439">
        <v>6</v>
      </c>
      <c r="B13" s="454" t="s">
        <v>568</v>
      </c>
      <c r="C13" s="448"/>
    </row>
    <row r="14" spans="1:3">
      <c r="A14" s="439">
        <v>7</v>
      </c>
      <c r="B14" s="455" t="s">
        <v>569</v>
      </c>
      <c r="C14" s="448"/>
    </row>
    <row r="15" spans="1:3">
      <c r="A15" s="440">
        <v>8</v>
      </c>
      <c r="B15" s="447" t="s">
        <v>570</v>
      </c>
      <c r="C15" s="448"/>
    </row>
    <row r="16" spans="1:3" ht="22.8">
      <c r="A16" s="439">
        <v>9</v>
      </c>
      <c r="B16" s="455" t="s">
        <v>571</v>
      </c>
      <c r="C16" s="448"/>
    </row>
    <row r="17" spans="1:3">
      <c r="A17" s="439">
        <v>10</v>
      </c>
      <c r="B17" s="455" t="s">
        <v>572</v>
      </c>
      <c r="C17" s="448"/>
    </row>
    <row r="18" spans="1:3">
      <c r="A18" s="441">
        <v>11</v>
      </c>
      <c r="B18" s="456" t="s">
        <v>573</v>
      </c>
      <c r="C18" s="450">
        <v>1461261.2</v>
      </c>
    </row>
    <row r="19" spans="1:3">
      <c r="A19" s="437"/>
      <c r="B19" s="437" t="s">
        <v>574</v>
      </c>
      <c r="C19" s="457"/>
    </row>
    <row r="20" spans="1:3">
      <c r="A20" s="439">
        <v>12</v>
      </c>
      <c r="B20" s="452" t="s">
        <v>575</v>
      </c>
      <c r="C20" s="448"/>
    </row>
    <row r="21" spans="1:3">
      <c r="A21" s="439">
        <v>13</v>
      </c>
      <c r="B21" s="452" t="s">
        <v>576</v>
      </c>
      <c r="C21" s="448"/>
    </row>
    <row r="22" spans="1:3">
      <c r="A22" s="439">
        <v>14</v>
      </c>
      <c r="B22" s="452" t="s">
        <v>577</v>
      </c>
      <c r="C22" s="448"/>
    </row>
    <row r="23" spans="1:3" ht="22.8">
      <c r="A23" s="439" t="s">
        <v>578</v>
      </c>
      <c r="B23" s="452" t="s">
        <v>579</v>
      </c>
      <c r="C23" s="448"/>
    </row>
    <row r="24" spans="1:3">
      <c r="A24" s="439">
        <v>15</v>
      </c>
      <c r="B24" s="452" t="s">
        <v>580</v>
      </c>
      <c r="C24" s="448"/>
    </row>
    <row r="25" spans="1:3">
      <c r="A25" s="439" t="s">
        <v>581</v>
      </c>
      <c r="B25" s="447" t="s">
        <v>582</v>
      </c>
      <c r="C25" s="448"/>
    </row>
    <row r="26" spans="1:3">
      <c r="A26" s="441">
        <v>16</v>
      </c>
      <c r="B26" s="456" t="s">
        <v>583</v>
      </c>
      <c r="C26" s="450">
        <v>0</v>
      </c>
    </row>
    <row r="27" spans="1:3">
      <c r="A27" s="437"/>
      <c r="B27" s="437" t="s">
        <v>584</v>
      </c>
      <c r="C27" s="451"/>
    </row>
    <row r="28" spans="1:3">
      <c r="A28" s="438">
        <v>17</v>
      </c>
      <c r="B28" s="447" t="s">
        <v>585</v>
      </c>
      <c r="C28" s="448">
        <v>278836.53999999998</v>
      </c>
    </row>
    <row r="29" spans="1:3">
      <c r="A29" s="438">
        <v>18</v>
      </c>
      <c r="B29" s="447" t="s">
        <v>586</v>
      </c>
      <c r="C29" s="448">
        <v>-108863</v>
      </c>
    </row>
    <row r="30" spans="1:3">
      <c r="A30" s="441">
        <v>19</v>
      </c>
      <c r="B30" s="456" t="s">
        <v>587</v>
      </c>
      <c r="C30" s="450">
        <v>169973.53999999998</v>
      </c>
    </row>
    <row r="31" spans="1:3">
      <c r="A31" s="442"/>
      <c r="B31" s="437" t="s">
        <v>588</v>
      </c>
      <c r="C31" s="451"/>
    </row>
    <row r="32" spans="1:3">
      <c r="A32" s="438" t="s">
        <v>589</v>
      </c>
      <c r="B32" s="452" t="s">
        <v>590</v>
      </c>
      <c r="C32" s="458"/>
    </row>
    <row r="33" spans="1:3">
      <c r="A33" s="438" t="s">
        <v>591</v>
      </c>
      <c r="B33" s="453" t="s">
        <v>592</v>
      </c>
      <c r="C33" s="458"/>
    </row>
    <row r="34" spans="1:3">
      <c r="A34" s="437"/>
      <c r="B34" s="437" t="s">
        <v>593</v>
      </c>
      <c r="C34" s="451"/>
    </row>
    <row r="35" spans="1:3">
      <c r="A35" s="441">
        <v>20</v>
      </c>
      <c r="B35" s="456" t="s">
        <v>89</v>
      </c>
      <c r="C35" s="450">
        <v>50436147.519999996</v>
      </c>
    </row>
    <row r="36" spans="1:3">
      <c r="A36" s="441">
        <v>21</v>
      </c>
      <c r="B36" s="456" t="s">
        <v>594</v>
      </c>
      <c r="C36" s="450">
        <v>86021972.669999987</v>
      </c>
    </row>
    <row r="37" spans="1:3">
      <c r="A37" s="443"/>
      <c r="B37" s="443" t="s">
        <v>559</v>
      </c>
      <c r="C37" s="451"/>
    </row>
    <row r="38" spans="1:3">
      <c r="A38" s="441">
        <v>22</v>
      </c>
      <c r="B38" s="456" t="s">
        <v>559</v>
      </c>
      <c r="C38" s="506">
        <v>0.58631702987659473</v>
      </c>
    </row>
    <row r="39" spans="1:3">
      <c r="A39" s="443"/>
      <c r="B39" s="443" t="s">
        <v>595</v>
      </c>
      <c r="C39" s="451"/>
    </row>
    <row r="40" spans="1:3">
      <c r="A40" s="444" t="s">
        <v>596</v>
      </c>
      <c r="B40" s="452" t="s">
        <v>597</v>
      </c>
      <c r="C40" s="458"/>
    </row>
    <row r="41" spans="1:3">
      <c r="A41" s="445" t="s">
        <v>598</v>
      </c>
      <c r="B41" s="453" t="s">
        <v>599</v>
      </c>
      <c r="C41" s="458"/>
    </row>
    <row r="43" spans="1:3">
      <c r="B43" s="472" t="s">
        <v>613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C111"/>
  <sheetViews>
    <sheetView zoomScale="85" zoomScaleNormal="85" workbookViewId="0">
      <selection activeCell="B112" sqref="B112"/>
    </sheetView>
  </sheetViews>
  <sheetFormatPr defaultColWidth="43.5546875" defaultRowHeight="12"/>
  <cols>
    <col min="1" max="1" width="5.21875" style="242" customWidth="1"/>
    <col min="2" max="2" width="66.21875" style="243" customWidth="1"/>
    <col min="3" max="3" width="131.44140625" style="244" customWidth="1"/>
    <col min="4" max="5" width="10.21875" style="234" customWidth="1"/>
    <col min="6" max="16384" width="43.5546875" style="234"/>
  </cols>
  <sheetData>
    <row r="1" spans="1:3" ht="13.2" thickTop="1" thickBot="1">
      <c r="A1" s="616" t="s">
        <v>328</v>
      </c>
      <c r="B1" s="617"/>
      <c r="C1" s="618"/>
    </row>
    <row r="2" spans="1:3" ht="26.25" customHeight="1">
      <c r="A2" s="235"/>
      <c r="B2" s="619" t="s">
        <v>329</v>
      </c>
      <c r="C2" s="619"/>
    </row>
    <row r="3" spans="1:3" s="240" customFormat="1" ht="11.25" customHeight="1">
      <c r="A3" s="239"/>
      <c r="B3" s="619" t="s">
        <v>422</v>
      </c>
      <c r="C3" s="619"/>
    </row>
    <row r="4" spans="1:3" ht="12" customHeight="1" thickBot="1">
      <c r="A4" s="593" t="s">
        <v>426</v>
      </c>
      <c r="B4" s="594"/>
      <c r="C4" s="595"/>
    </row>
    <row r="5" spans="1:3" ht="12.6" thickTop="1">
      <c r="A5" s="236"/>
      <c r="B5" s="596" t="s">
        <v>330</v>
      </c>
      <c r="C5" s="597"/>
    </row>
    <row r="6" spans="1:3">
      <c r="A6" s="235"/>
      <c r="B6" s="582" t="s">
        <v>423</v>
      </c>
      <c r="C6" s="583"/>
    </row>
    <row r="7" spans="1:3">
      <c r="A7" s="235"/>
      <c r="B7" s="582" t="s">
        <v>331</v>
      </c>
      <c r="C7" s="583"/>
    </row>
    <row r="8" spans="1:3">
      <c r="A8" s="235"/>
      <c r="B8" s="582" t="s">
        <v>424</v>
      </c>
      <c r="C8" s="583"/>
    </row>
    <row r="9" spans="1:3">
      <c r="A9" s="235"/>
      <c r="B9" s="620" t="s">
        <v>425</v>
      </c>
      <c r="C9" s="621"/>
    </row>
    <row r="10" spans="1:3">
      <c r="A10" s="235"/>
      <c r="B10" s="606" t="s">
        <v>332</v>
      </c>
      <c r="C10" s="607" t="s">
        <v>332</v>
      </c>
    </row>
    <row r="11" spans="1:3">
      <c r="A11" s="235"/>
      <c r="B11" s="606" t="s">
        <v>333</v>
      </c>
      <c r="C11" s="607" t="s">
        <v>333</v>
      </c>
    </row>
    <row r="12" spans="1:3">
      <c r="A12" s="235"/>
      <c r="B12" s="606" t="s">
        <v>334</v>
      </c>
      <c r="C12" s="607" t="s">
        <v>334</v>
      </c>
    </row>
    <row r="13" spans="1:3">
      <c r="A13" s="235"/>
      <c r="B13" s="606" t="s">
        <v>335</v>
      </c>
      <c r="C13" s="607" t="s">
        <v>335</v>
      </c>
    </row>
    <row r="14" spans="1:3">
      <c r="A14" s="235"/>
      <c r="B14" s="606" t="s">
        <v>336</v>
      </c>
      <c r="C14" s="607" t="s">
        <v>336</v>
      </c>
    </row>
    <row r="15" spans="1:3" ht="21.75" customHeight="1">
      <c r="A15" s="235"/>
      <c r="B15" s="606" t="s">
        <v>337</v>
      </c>
      <c r="C15" s="607" t="s">
        <v>337</v>
      </c>
    </row>
    <row r="16" spans="1:3">
      <c r="A16" s="235"/>
      <c r="B16" s="606" t="s">
        <v>338</v>
      </c>
      <c r="C16" s="607" t="s">
        <v>339</v>
      </c>
    </row>
    <row r="17" spans="1:3">
      <c r="A17" s="235"/>
      <c r="B17" s="606" t="s">
        <v>340</v>
      </c>
      <c r="C17" s="607" t="s">
        <v>341</v>
      </c>
    </row>
    <row r="18" spans="1:3">
      <c r="A18" s="235"/>
      <c r="B18" s="606" t="s">
        <v>342</v>
      </c>
      <c r="C18" s="607" t="s">
        <v>343</v>
      </c>
    </row>
    <row r="19" spans="1:3">
      <c r="A19" s="235"/>
      <c r="B19" s="606" t="s">
        <v>344</v>
      </c>
      <c r="C19" s="607" t="s">
        <v>344</v>
      </c>
    </row>
    <row r="20" spans="1:3">
      <c r="A20" s="235"/>
      <c r="B20" s="606" t="s">
        <v>345</v>
      </c>
      <c r="C20" s="607" t="s">
        <v>345</v>
      </c>
    </row>
    <row r="21" spans="1:3">
      <c r="A21" s="235"/>
      <c r="B21" s="606" t="s">
        <v>346</v>
      </c>
      <c r="C21" s="607" t="s">
        <v>346</v>
      </c>
    </row>
    <row r="22" spans="1:3" ht="23.25" customHeight="1">
      <c r="A22" s="235"/>
      <c r="B22" s="606" t="s">
        <v>347</v>
      </c>
      <c r="C22" s="607" t="s">
        <v>348</v>
      </c>
    </row>
    <row r="23" spans="1:3">
      <c r="A23" s="235"/>
      <c r="B23" s="606" t="s">
        <v>349</v>
      </c>
      <c r="C23" s="607" t="s">
        <v>349</v>
      </c>
    </row>
    <row r="24" spans="1:3">
      <c r="A24" s="235"/>
      <c r="B24" s="606" t="s">
        <v>350</v>
      </c>
      <c r="C24" s="607" t="s">
        <v>351</v>
      </c>
    </row>
    <row r="25" spans="1:3" ht="12.6" thickBot="1">
      <c r="A25" s="237"/>
      <c r="B25" s="612" t="s">
        <v>352</v>
      </c>
      <c r="C25" s="613"/>
    </row>
    <row r="26" spans="1:3" ht="13.2" thickTop="1" thickBot="1">
      <c r="A26" s="593" t="s">
        <v>436</v>
      </c>
      <c r="B26" s="594"/>
      <c r="C26" s="595"/>
    </row>
    <row r="27" spans="1:3" ht="13.2" thickTop="1" thickBot="1">
      <c r="A27" s="238"/>
      <c r="B27" s="614" t="s">
        <v>353</v>
      </c>
      <c r="C27" s="615"/>
    </row>
    <row r="28" spans="1:3" ht="13.2" thickTop="1" thickBot="1">
      <c r="A28" s="593" t="s">
        <v>427</v>
      </c>
      <c r="B28" s="594"/>
      <c r="C28" s="595"/>
    </row>
    <row r="29" spans="1:3" ht="12.6" thickTop="1">
      <c r="A29" s="236"/>
      <c r="B29" s="610" t="s">
        <v>354</v>
      </c>
      <c r="C29" s="611" t="s">
        <v>355</v>
      </c>
    </row>
    <row r="30" spans="1:3">
      <c r="A30" s="235"/>
      <c r="B30" s="604" t="s">
        <v>356</v>
      </c>
      <c r="C30" s="605" t="s">
        <v>357</v>
      </c>
    </row>
    <row r="31" spans="1:3">
      <c r="A31" s="235"/>
      <c r="B31" s="604" t="s">
        <v>358</v>
      </c>
      <c r="C31" s="605" t="s">
        <v>359</v>
      </c>
    </row>
    <row r="32" spans="1:3">
      <c r="A32" s="235"/>
      <c r="B32" s="604" t="s">
        <v>360</v>
      </c>
      <c r="C32" s="605" t="s">
        <v>361</v>
      </c>
    </row>
    <row r="33" spans="1:3">
      <c r="A33" s="235"/>
      <c r="B33" s="604" t="s">
        <v>362</v>
      </c>
      <c r="C33" s="605" t="s">
        <v>363</v>
      </c>
    </row>
    <row r="34" spans="1:3">
      <c r="A34" s="235"/>
      <c r="B34" s="604" t="s">
        <v>364</v>
      </c>
      <c r="C34" s="605" t="s">
        <v>365</v>
      </c>
    </row>
    <row r="35" spans="1:3" ht="23.25" customHeight="1">
      <c r="A35" s="235"/>
      <c r="B35" s="604" t="s">
        <v>366</v>
      </c>
      <c r="C35" s="605" t="s">
        <v>367</v>
      </c>
    </row>
    <row r="36" spans="1:3" ht="24" customHeight="1">
      <c r="A36" s="235"/>
      <c r="B36" s="604" t="s">
        <v>368</v>
      </c>
      <c r="C36" s="605" t="s">
        <v>369</v>
      </c>
    </row>
    <row r="37" spans="1:3" ht="24.75" customHeight="1">
      <c r="A37" s="235"/>
      <c r="B37" s="604" t="s">
        <v>370</v>
      </c>
      <c r="C37" s="605" t="s">
        <v>371</v>
      </c>
    </row>
    <row r="38" spans="1:3" ht="23.25" customHeight="1">
      <c r="A38" s="235"/>
      <c r="B38" s="604" t="s">
        <v>428</v>
      </c>
      <c r="C38" s="605" t="s">
        <v>372</v>
      </c>
    </row>
    <row r="39" spans="1:3" ht="39.75" customHeight="1">
      <c r="A39" s="235"/>
      <c r="B39" s="606" t="s">
        <v>443</v>
      </c>
      <c r="C39" s="607" t="s">
        <v>373</v>
      </c>
    </row>
    <row r="40" spans="1:3" ht="12" customHeight="1">
      <c r="A40" s="235"/>
      <c r="B40" s="604" t="s">
        <v>374</v>
      </c>
      <c r="C40" s="605" t="s">
        <v>375</v>
      </c>
    </row>
    <row r="41" spans="1:3" ht="27" customHeight="1" thickBot="1">
      <c r="A41" s="237"/>
      <c r="B41" s="608" t="s">
        <v>376</v>
      </c>
      <c r="C41" s="609" t="s">
        <v>377</v>
      </c>
    </row>
    <row r="42" spans="1:3" ht="13.2" thickTop="1" thickBot="1">
      <c r="A42" s="593" t="s">
        <v>429</v>
      </c>
      <c r="B42" s="594"/>
      <c r="C42" s="595"/>
    </row>
    <row r="43" spans="1:3" ht="12.6" thickTop="1">
      <c r="A43" s="236"/>
      <c r="B43" s="596" t="s">
        <v>466</v>
      </c>
      <c r="C43" s="597" t="s">
        <v>378</v>
      </c>
    </row>
    <row r="44" spans="1:3">
      <c r="A44" s="235"/>
      <c r="B44" s="582" t="s">
        <v>465</v>
      </c>
      <c r="C44" s="583"/>
    </row>
    <row r="45" spans="1:3" ht="23.25" customHeight="1" thickBot="1">
      <c r="A45" s="237"/>
      <c r="B45" s="591" t="s">
        <v>379</v>
      </c>
      <c r="C45" s="592" t="s">
        <v>380</v>
      </c>
    </row>
    <row r="46" spans="1:3" ht="11.25" customHeight="1" thickTop="1" thickBot="1">
      <c r="A46" s="593" t="s">
        <v>430</v>
      </c>
      <c r="B46" s="594"/>
      <c r="C46" s="595"/>
    </row>
    <row r="47" spans="1:3" ht="26.25" customHeight="1" thickTop="1">
      <c r="A47" s="235"/>
      <c r="B47" s="582" t="s">
        <v>431</v>
      </c>
      <c r="C47" s="583"/>
    </row>
    <row r="48" spans="1:3" ht="12.6" thickBot="1">
      <c r="A48" s="593" t="s">
        <v>432</v>
      </c>
      <c r="B48" s="594"/>
      <c r="C48" s="595"/>
    </row>
    <row r="49" spans="1:3" ht="12.6" thickTop="1">
      <c r="A49" s="236"/>
      <c r="B49" s="596" t="s">
        <v>381</v>
      </c>
      <c r="C49" s="597" t="s">
        <v>381</v>
      </c>
    </row>
    <row r="50" spans="1:3" ht="11.25" customHeight="1">
      <c r="A50" s="235"/>
      <c r="B50" s="582" t="s">
        <v>382</v>
      </c>
      <c r="C50" s="583" t="s">
        <v>382</v>
      </c>
    </row>
    <row r="51" spans="1:3">
      <c r="A51" s="235"/>
      <c r="B51" s="582" t="s">
        <v>383</v>
      </c>
      <c r="C51" s="583" t="s">
        <v>383</v>
      </c>
    </row>
    <row r="52" spans="1:3" ht="11.25" customHeight="1">
      <c r="A52" s="235"/>
      <c r="B52" s="582" t="s">
        <v>492</v>
      </c>
      <c r="C52" s="583" t="s">
        <v>384</v>
      </c>
    </row>
    <row r="53" spans="1:3" ht="33.6" customHeight="1">
      <c r="A53" s="235"/>
      <c r="B53" s="582" t="s">
        <v>385</v>
      </c>
      <c r="C53" s="583" t="s">
        <v>385</v>
      </c>
    </row>
    <row r="54" spans="1:3" ht="11.25" customHeight="1">
      <c r="A54" s="235"/>
      <c r="B54" s="582" t="s">
        <v>486</v>
      </c>
      <c r="C54" s="583" t="s">
        <v>386</v>
      </c>
    </row>
    <row r="55" spans="1:3" ht="11.25" customHeight="1" thickBot="1">
      <c r="A55" s="593" t="s">
        <v>433</v>
      </c>
      <c r="B55" s="594"/>
      <c r="C55" s="595"/>
    </row>
    <row r="56" spans="1:3" ht="12.6" thickTop="1">
      <c r="A56" s="236"/>
      <c r="B56" s="596" t="s">
        <v>381</v>
      </c>
      <c r="C56" s="597" t="s">
        <v>381</v>
      </c>
    </row>
    <row r="57" spans="1:3">
      <c r="A57" s="235"/>
      <c r="B57" s="582" t="s">
        <v>387</v>
      </c>
      <c r="C57" s="583" t="s">
        <v>387</v>
      </c>
    </row>
    <row r="58" spans="1:3">
      <c r="A58" s="235"/>
      <c r="B58" s="582" t="s">
        <v>439</v>
      </c>
      <c r="C58" s="583" t="s">
        <v>388</v>
      </c>
    </row>
    <row r="59" spans="1:3">
      <c r="A59" s="235"/>
      <c r="B59" s="582" t="s">
        <v>389</v>
      </c>
      <c r="C59" s="583" t="s">
        <v>389</v>
      </c>
    </row>
    <row r="60" spans="1:3">
      <c r="A60" s="235"/>
      <c r="B60" s="582" t="s">
        <v>390</v>
      </c>
      <c r="C60" s="583" t="s">
        <v>390</v>
      </c>
    </row>
    <row r="61" spans="1:3">
      <c r="A61" s="235"/>
      <c r="B61" s="582" t="s">
        <v>391</v>
      </c>
      <c r="C61" s="583" t="s">
        <v>391</v>
      </c>
    </row>
    <row r="62" spans="1:3">
      <c r="A62" s="235"/>
      <c r="B62" s="582" t="s">
        <v>440</v>
      </c>
      <c r="C62" s="583" t="s">
        <v>392</v>
      </c>
    </row>
    <row r="63" spans="1:3">
      <c r="A63" s="235"/>
      <c r="B63" s="582" t="s">
        <v>393</v>
      </c>
      <c r="C63" s="583" t="s">
        <v>393</v>
      </c>
    </row>
    <row r="64" spans="1:3" ht="12.6" thickBot="1">
      <c r="A64" s="237"/>
      <c r="B64" s="591" t="s">
        <v>394</v>
      </c>
      <c r="C64" s="592" t="s">
        <v>394</v>
      </c>
    </row>
    <row r="65" spans="1:3" ht="11.25" customHeight="1" thickTop="1">
      <c r="A65" s="584" t="s">
        <v>434</v>
      </c>
      <c r="B65" s="585"/>
      <c r="C65" s="586"/>
    </row>
    <row r="66" spans="1:3" ht="12.6" thickBot="1">
      <c r="A66" s="237"/>
      <c r="B66" s="591" t="s">
        <v>395</v>
      </c>
      <c r="C66" s="592" t="s">
        <v>395</v>
      </c>
    </row>
    <row r="67" spans="1:3" ht="11.25" customHeight="1" thickTop="1" thickBot="1">
      <c r="A67" s="593" t="s">
        <v>435</v>
      </c>
      <c r="B67" s="594"/>
      <c r="C67" s="595"/>
    </row>
    <row r="68" spans="1:3" ht="12.6" thickTop="1">
      <c r="A68" s="236"/>
      <c r="B68" s="596" t="s">
        <v>396</v>
      </c>
      <c r="C68" s="597" t="s">
        <v>396</v>
      </c>
    </row>
    <row r="69" spans="1:3">
      <c r="A69" s="235"/>
      <c r="B69" s="582" t="s">
        <v>397</v>
      </c>
      <c r="C69" s="583" t="s">
        <v>397</v>
      </c>
    </row>
    <row r="70" spans="1:3">
      <c r="A70" s="235"/>
      <c r="B70" s="582" t="s">
        <v>398</v>
      </c>
      <c r="C70" s="583" t="s">
        <v>398</v>
      </c>
    </row>
    <row r="71" spans="1:3" ht="38.25" customHeight="1">
      <c r="A71" s="235"/>
      <c r="B71" s="589" t="s">
        <v>442</v>
      </c>
      <c r="C71" s="590" t="s">
        <v>399</v>
      </c>
    </row>
    <row r="72" spans="1:3" ht="33.75" customHeight="1">
      <c r="A72" s="235"/>
      <c r="B72" s="589" t="s">
        <v>445</v>
      </c>
      <c r="C72" s="590" t="s">
        <v>400</v>
      </c>
    </row>
    <row r="73" spans="1:3" ht="15.75" customHeight="1">
      <c r="A73" s="235"/>
      <c r="B73" s="589" t="s">
        <v>441</v>
      </c>
      <c r="C73" s="590" t="s">
        <v>401</v>
      </c>
    </row>
    <row r="74" spans="1:3">
      <c r="A74" s="235"/>
      <c r="B74" s="582" t="s">
        <v>402</v>
      </c>
      <c r="C74" s="583" t="s">
        <v>402</v>
      </c>
    </row>
    <row r="75" spans="1:3" ht="12.6" thickBot="1">
      <c r="A75" s="237"/>
      <c r="B75" s="591" t="s">
        <v>403</v>
      </c>
      <c r="C75" s="592" t="s">
        <v>403</v>
      </c>
    </row>
    <row r="76" spans="1:3" ht="12.6" thickTop="1">
      <c r="A76" s="584" t="s">
        <v>469</v>
      </c>
      <c r="B76" s="585"/>
      <c r="C76" s="586"/>
    </row>
    <row r="77" spans="1:3">
      <c r="A77" s="235"/>
      <c r="B77" s="582" t="s">
        <v>395</v>
      </c>
      <c r="C77" s="583"/>
    </row>
    <row r="78" spans="1:3">
      <c r="A78" s="235"/>
      <c r="B78" s="582" t="s">
        <v>467</v>
      </c>
      <c r="C78" s="583"/>
    </row>
    <row r="79" spans="1:3">
      <c r="A79" s="235"/>
      <c r="B79" s="582" t="s">
        <v>468</v>
      </c>
      <c r="C79" s="583"/>
    </row>
    <row r="80" spans="1:3">
      <c r="A80" s="584" t="s">
        <v>470</v>
      </c>
      <c r="B80" s="585"/>
      <c r="C80" s="586"/>
    </row>
    <row r="81" spans="1:3">
      <c r="A81" s="235"/>
      <c r="B81" s="582" t="s">
        <v>395</v>
      </c>
      <c r="C81" s="583"/>
    </row>
    <row r="82" spans="1:3">
      <c r="A82" s="235"/>
      <c r="B82" s="582" t="s">
        <v>471</v>
      </c>
      <c r="C82" s="583"/>
    </row>
    <row r="83" spans="1:3" ht="76.5" customHeight="1">
      <c r="A83" s="235"/>
      <c r="B83" s="582" t="s">
        <v>485</v>
      </c>
      <c r="C83" s="583"/>
    </row>
    <row r="84" spans="1:3" ht="53.25" customHeight="1">
      <c r="A84" s="235"/>
      <c r="B84" s="582" t="s">
        <v>484</v>
      </c>
      <c r="C84" s="583"/>
    </row>
    <row r="85" spans="1:3">
      <c r="A85" s="235"/>
      <c r="B85" s="582" t="s">
        <v>472</v>
      </c>
      <c r="C85" s="583"/>
    </row>
    <row r="86" spans="1:3">
      <c r="A86" s="235"/>
      <c r="B86" s="582" t="s">
        <v>473</v>
      </c>
      <c r="C86" s="583"/>
    </row>
    <row r="87" spans="1:3">
      <c r="A87" s="235"/>
      <c r="B87" s="582" t="s">
        <v>474</v>
      </c>
      <c r="C87" s="583"/>
    </row>
    <row r="88" spans="1:3">
      <c r="A88" s="584" t="s">
        <v>475</v>
      </c>
      <c r="B88" s="585"/>
      <c r="C88" s="586"/>
    </row>
    <row r="89" spans="1:3">
      <c r="A89" s="235"/>
      <c r="B89" s="582" t="s">
        <v>395</v>
      </c>
      <c r="C89" s="583"/>
    </row>
    <row r="90" spans="1:3">
      <c r="A90" s="235"/>
      <c r="B90" s="582" t="s">
        <v>477</v>
      </c>
      <c r="C90" s="583"/>
    </row>
    <row r="91" spans="1:3" ht="12" customHeight="1">
      <c r="A91" s="235"/>
      <c r="B91" s="582" t="s">
        <v>478</v>
      </c>
      <c r="C91" s="583"/>
    </row>
    <row r="92" spans="1:3">
      <c r="A92" s="235"/>
      <c r="B92" s="582" t="s">
        <v>479</v>
      </c>
      <c r="C92" s="583"/>
    </row>
    <row r="93" spans="1:3" ht="24.75" customHeight="1">
      <c r="A93" s="235"/>
      <c r="B93" s="587" t="s">
        <v>520</v>
      </c>
      <c r="C93" s="588"/>
    </row>
    <row r="94" spans="1:3" ht="24" customHeight="1">
      <c r="A94" s="235"/>
      <c r="B94" s="587" t="s">
        <v>521</v>
      </c>
      <c r="C94" s="588"/>
    </row>
    <row r="95" spans="1:3" ht="13.5" customHeight="1">
      <c r="A95" s="235"/>
      <c r="B95" s="604" t="s">
        <v>480</v>
      </c>
      <c r="C95" s="605"/>
    </row>
    <row r="96" spans="1:3" ht="11.25" customHeight="1" thickBot="1">
      <c r="A96" s="598" t="s">
        <v>516</v>
      </c>
      <c r="B96" s="599"/>
      <c r="C96" s="600"/>
    </row>
    <row r="97" spans="1:3" ht="13.2" thickTop="1" thickBot="1">
      <c r="A97" s="603" t="s">
        <v>404</v>
      </c>
      <c r="B97" s="603"/>
      <c r="C97" s="603"/>
    </row>
    <row r="98" spans="1:3">
      <c r="A98" s="369">
        <v>2</v>
      </c>
      <c r="B98" s="366" t="s">
        <v>496</v>
      </c>
      <c r="C98" s="366" t="s">
        <v>517</v>
      </c>
    </row>
    <row r="99" spans="1:3">
      <c r="A99" s="241">
        <v>3</v>
      </c>
      <c r="B99" s="367" t="s">
        <v>497</v>
      </c>
      <c r="C99" s="368" t="s">
        <v>518</v>
      </c>
    </row>
    <row r="100" spans="1:3">
      <c r="A100" s="241">
        <v>4</v>
      </c>
      <c r="B100" s="367" t="s">
        <v>498</v>
      </c>
      <c r="C100" s="368" t="s">
        <v>522</v>
      </c>
    </row>
    <row r="101" spans="1:3" ht="11.25" customHeight="1">
      <c r="A101" s="241">
        <v>5</v>
      </c>
      <c r="B101" s="367" t="s">
        <v>499</v>
      </c>
      <c r="C101" s="368" t="s">
        <v>519</v>
      </c>
    </row>
    <row r="102" spans="1:3" ht="12" customHeight="1">
      <c r="A102" s="241">
        <v>6</v>
      </c>
      <c r="B102" s="367" t="s">
        <v>514</v>
      </c>
      <c r="C102" s="368" t="s">
        <v>500</v>
      </c>
    </row>
    <row r="103" spans="1:3" ht="12" customHeight="1">
      <c r="A103" s="241">
        <v>7</v>
      </c>
      <c r="B103" s="367" t="s">
        <v>501</v>
      </c>
      <c r="C103" s="368" t="s">
        <v>515</v>
      </c>
    </row>
    <row r="104" spans="1:3">
      <c r="A104" s="241">
        <v>8</v>
      </c>
      <c r="B104" s="367" t="s">
        <v>506</v>
      </c>
      <c r="C104" s="368" t="s">
        <v>526</v>
      </c>
    </row>
    <row r="105" spans="1:3" ht="11.25" customHeight="1">
      <c r="A105" s="584" t="s">
        <v>481</v>
      </c>
      <c r="B105" s="585"/>
      <c r="C105" s="586"/>
    </row>
    <row r="106" spans="1:3" ht="27.6" customHeight="1">
      <c r="A106" s="235"/>
      <c r="B106" s="601" t="s">
        <v>395</v>
      </c>
      <c r="C106" s="602"/>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9" sqref="B9"/>
    </sheetView>
  </sheetViews>
  <sheetFormatPr defaultRowHeight="14.4"/>
  <cols>
    <col min="1" max="1" width="9.5546875" style="19" bestFit="1" customWidth="1"/>
    <col min="2" max="2" width="86" style="16" customWidth="1"/>
    <col min="3" max="3" width="12.77734375" style="16" customWidth="1"/>
    <col min="4" max="7" width="12.77734375" style="2" customWidth="1"/>
    <col min="8" max="13" width="6.77734375" customWidth="1"/>
  </cols>
  <sheetData>
    <row r="1" spans="1:8">
      <c r="A1" s="17" t="s">
        <v>190</v>
      </c>
      <c r="B1" s="471" t="str">
        <f>Info!C2</f>
        <v>სს სილქ როუდ ბანკი</v>
      </c>
    </row>
    <row r="2" spans="1:8">
      <c r="A2" s="17" t="s">
        <v>191</v>
      </c>
      <c r="B2" s="473">
        <v>44104</v>
      </c>
      <c r="C2" s="28"/>
      <c r="D2" s="18"/>
      <c r="E2" s="18"/>
      <c r="F2" s="18"/>
      <c r="G2" s="18"/>
      <c r="H2" s="1"/>
    </row>
    <row r="3" spans="1:8">
      <c r="A3" s="17"/>
      <c r="C3" s="28"/>
      <c r="D3" s="18"/>
      <c r="E3" s="18"/>
      <c r="F3" s="18"/>
      <c r="G3" s="18"/>
      <c r="H3" s="1"/>
    </row>
    <row r="4" spans="1:8" ht="15" thickBot="1">
      <c r="A4" s="71" t="s">
        <v>407</v>
      </c>
      <c r="B4" s="214" t="s">
        <v>225</v>
      </c>
      <c r="C4" s="215"/>
      <c r="D4" s="216"/>
      <c r="E4" s="216"/>
      <c r="F4" s="216"/>
      <c r="G4" s="216"/>
      <c r="H4" s="1"/>
    </row>
    <row r="5" spans="1:8">
      <c r="A5" s="334" t="s">
        <v>26</v>
      </c>
      <c r="B5" s="335"/>
      <c r="C5" s="336" t="s">
        <v>640</v>
      </c>
      <c r="D5" s="337" t="s">
        <v>636</v>
      </c>
      <c r="E5" s="337" t="s">
        <v>619</v>
      </c>
      <c r="F5" s="337" t="s">
        <v>620</v>
      </c>
      <c r="G5" s="338" t="s">
        <v>621</v>
      </c>
    </row>
    <row r="6" spans="1:8">
      <c r="A6" s="124"/>
      <c r="B6" s="31" t="s">
        <v>187</v>
      </c>
      <c r="C6" s="339"/>
      <c r="D6" s="339"/>
      <c r="E6" s="339"/>
      <c r="F6" s="339"/>
      <c r="G6" s="340"/>
    </row>
    <row r="7" spans="1:8">
      <c r="A7" s="124"/>
      <c r="B7" s="32" t="s">
        <v>192</v>
      </c>
      <c r="C7" s="339"/>
      <c r="D7" s="339"/>
      <c r="E7" s="339"/>
      <c r="F7" s="339"/>
      <c r="G7" s="340"/>
    </row>
    <row r="8" spans="1:8">
      <c r="A8" s="125">
        <v>1</v>
      </c>
      <c r="B8" s="250" t="s">
        <v>23</v>
      </c>
      <c r="C8" s="252">
        <v>50436147.519999996</v>
      </c>
      <c r="D8" s="253">
        <v>50435649.060000002</v>
      </c>
      <c r="E8" s="253">
        <v>49544208.299999997</v>
      </c>
      <c r="F8" s="253">
        <v>50191115.68999999</v>
      </c>
      <c r="G8" s="254">
        <v>50019741</v>
      </c>
    </row>
    <row r="9" spans="1:8">
      <c r="A9" s="125">
        <v>2</v>
      </c>
      <c r="B9" s="250" t="s">
        <v>89</v>
      </c>
      <c r="C9" s="252">
        <v>50436147.519999996</v>
      </c>
      <c r="D9" s="253">
        <v>50435649.060000002</v>
      </c>
      <c r="E9" s="253">
        <v>49544208.299999997</v>
      </c>
      <c r="F9" s="253">
        <v>50191115.68999999</v>
      </c>
      <c r="G9" s="254">
        <v>50019741</v>
      </c>
    </row>
    <row r="10" spans="1:8">
      <c r="A10" s="125">
        <v>3</v>
      </c>
      <c r="B10" s="250" t="s">
        <v>88</v>
      </c>
      <c r="C10" s="252">
        <v>50628192.069999993</v>
      </c>
      <c r="D10" s="253">
        <v>50629355</v>
      </c>
      <c r="E10" s="253">
        <v>49748351.199999996</v>
      </c>
      <c r="F10" s="253">
        <v>50393135.489999987</v>
      </c>
      <c r="G10" s="254">
        <v>50240361</v>
      </c>
    </row>
    <row r="11" spans="1:8">
      <c r="A11" s="124"/>
      <c r="B11" s="31" t="s">
        <v>188</v>
      </c>
      <c r="C11" s="339"/>
      <c r="D11" s="339"/>
      <c r="E11" s="339"/>
      <c r="F11" s="339"/>
      <c r="G11" s="340"/>
    </row>
    <row r="12" spans="1:8" ht="15" customHeight="1">
      <c r="A12" s="125">
        <v>4</v>
      </c>
      <c r="B12" s="250" t="s">
        <v>421</v>
      </c>
      <c r="C12" s="380">
        <v>60342059.507699989</v>
      </c>
      <c r="D12" s="253">
        <v>62357822.941831999</v>
      </c>
      <c r="E12" s="253">
        <v>65010803.889894985</v>
      </c>
      <c r="F12" s="253">
        <v>64896737.190372996</v>
      </c>
      <c r="G12" s="254">
        <v>64767603</v>
      </c>
    </row>
    <row r="13" spans="1:8">
      <c r="A13" s="124"/>
      <c r="B13" s="31" t="s">
        <v>90</v>
      </c>
      <c r="C13" s="339"/>
      <c r="D13" s="339"/>
      <c r="E13" s="339"/>
      <c r="F13" s="339"/>
      <c r="G13" s="340"/>
    </row>
    <row r="14" spans="1:8" s="3" customFormat="1">
      <c r="A14" s="125"/>
      <c r="B14" s="32" t="s">
        <v>607</v>
      </c>
      <c r="C14" s="339"/>
      <c r="D14" s="339"/>
      <c r="E14" s="339"/>
      <c r="F14" s="339"/>
      <c r="G14" s="340"/>
    </row>
    <row r="15" spans="1:8">
      <c r="A15" s="123">
        <v>5</v>
      </c>
      <c r="B15" s="30"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&gt;=6.57%</v>
      </c>
      <c r="C15" s="479">
        <v>0.83583735675385851</v>
      </c>
      <c r="D15" s="480">
        <v>0.80881029324976406</v>
      </c>
      <c r="E15" s="480">
        <v>0.76209191912024565</v>
      </c>
      <c r="F15" s="480">
        <v>0.77339967867360693</v>
      </c>
      <c r="G15" s="481">
        <v>0.77229999999999999</v>
      </c>
    </row>
    <row r="16" spans="1:8" ht="15" customHeight="1">
      <c r="A16" s="123">
        <v>6</v>
      </c>
      <c r="B16" s="30" t="str">
        <f>"პირველადი კაპიტალის კოეფიციენტი &gt;="&amp;ROUND('9.1. Capital Requirements'!$C$20*100, 2 )&amp;"%"</f>
        <v>პირველადი კაპიტალის კოეფიციენტი &gt;=8.77%</v>
      </c>
      <c r="C16" s="479">
        <v>0.83583735675385851</v>
      </c>
      <c r="D16" s="480">
        <v>0.80881029324976406</v>
      </c>
      <c r="E16" s="480">
        <v>0.76209191912024565</v>
      </c>
      <c r="F16" s="480">
        <v>0.77339967867360693</v>
      </c>
      <c r="G16" s="481">
        <v>0.77229999999999999</v>
      </c>
    </row>
    <row r="17" spans="1:7">
      <c r="A17" s="123">
        <v>7</v>
      </c>
      <c r="B17" s="30" t="str">
        <f>"საზედამხედველო კაპიტალის კოეფიციენტი &gt;="&amp;ROUND('9.1. Capital Requirements'!$C$21*100,2)&amp;"%"</f>
        <v>საზედამხედველო კაპიტალის კოეფიციენტი &gt;=21.4%</v>
      </c>
      <c r="C17" s="479">
        <v>0.83901995528574147</v>
      </c>
      <c r="D17" s="480">
        <v>0.81191665474318386</v>
      </c>
      <c r="E17" s="480">
        <v>0.76523205718630838</v>
      </c>
      <c r="F17" s="480">
        <v>0.77651262099931084</v>
      </c>
      <c r="G17" s="481">
        <v>0.77569999999999995</v>
      </c>
    </row>
    <row r="18" spans="1:7">
      <c r="A18" s="124"/>
      <c r="B18" s="31" t="s">
        <v>6</v>
      </c>
      <c r="C18" s="482"/>
      <c r="D18" s="482"/>
      <c r="E18" s="482"/>
      <c r="F18" s="482"/>
      <c r="G18" s="483"/>
    </row>
    <row r="19" spans="1:7" ht="15" customHeight="1">
      <c r="A19" s="126">
        <v>8</v>
      </c>
      <c r="B19" s="33" t="s">
        <v>7</v>
      </c>
      <c r="C19" s="484">
        <v>6.2493208670033946E-2</v>
      </c>
      <c r="D19" s="485">
        <v>5.9689571635201791E-2</v>
      </c>
      <c r="E19" s="485">
        <v>5.503661209477087E-2</v>
      </c>
      <c r="F19" s="485">
        <v>5.4492587021258372E-2</v>
      </c>
      <c r="G19" s="486">
        <v>5.3900000000000003E-2</v>
      </c>
    </row>
    <row r="20" spans="1:7">
      <c r="A20" s="126">
        <v>9</v>
      </c>
      <c r="B20" s="33" t="s">
        <v>8</v>
      </c>
      <c r="C20" s="484">
        <v>1.4835958246256036E-2</v>
      </c>
      <c r="D20" s="485">
        <v>1.2002464352917781E-2</v>
      </c>
      <c r="E20" s="485">
        <v>7.0784065405115398E-3</v>
      </c>
      <c r="F20" s="485">
        <v>4.149463832203334E-3</v>
      </c>
      <c r="G20" s="486">
        <v>4.1999999999999997E-3</v>
      </c>
    </row>
    <row r="21" spans="1:7">
      <c r="A21" s="126">
        <v>10</v>
      </c>
      <c r="B21" s="33" t="s">
        <v>9</v>
      </c>
      <c r="C21" s="484">
        <v>-3.1245167158823011E-2</v>
      </c>
      <c r="D21" s="485">
        <v>3.3843476328240141E-2</v>
      </c>
      <c r="E21" s="485">
        <v>1.7533029184170979E-2</v>
      </c>
      <c r="F21" s="485">
        <v>4.1210783411001553E-3</v>
      </c>
      <c r="G21" s="486">
        <v>-1.4E-3</v>
      </c>
    </row>
    <row r="22" spans="1:7">
      <c r="A22" s="126">
        <v>11</v>
      </c>
      <c r="B22" s="33" t="s">
        <v>226</v>
      </c>
      <c r="C22" s="484">
        <v>4.7657250423777907E-2</v>
      </c>
      <c r="D22" s="485">
        <v>4.7687107282284008E-2</v>
      </c>
      <c r="E22" s="485">
        <v>4.795820555425933E-2</v>
      </c>
      <c r="F22" s="485">
        <v>5.0343123189055039E-2</v>
      </c>
      <c r="G22" s="486">
        <v>4.9700000000000001E-2</v>
      </c>
    </row>
    <row r="23" spans="1:7">
      <c r="A23" s="126">
        <v>12</v>
      </c>
      <c r="B23" s="33" t="s">
        <v>10</v>
      </c>
      <c r="C23" s="484">
        <v>3.7322350086022998E-3</v>
      </c>
      <c r="D23" s="485">
        <v>5.8108957301462672E-3</v>
      </c>
      <c r="E23" s="485">
        <v>-2.9693139364744846E-2</v>
      </c>
      <c r="F23" s="485">
        <v>-2.6272339282801698E-3</v>
      </c>
      <c r="G23" s="486">
        <v>-6.1999999999999998E-3</v>
      </c>
    </row>
    <row r="24" spans="1:7">
      <c r="A24" s="126">
        <v>13</v>
      </c>
      <c r="B24" s="33" t="s">
        <v>11</v>
      </c>
      <c r="C24" s="484">
        <v>5.9441720109621272E-3</v>
      </c>
      <c r="D24" s="485">
        <v>9.2100637314179081E-3</v>
      </c>
      <c r="E24" s="485">
        <v>-4.5788730347764664E-2</v>
      </c>
      <c r="F24" s="485">
        <v>-3.8192742754794714E-3</v>
      </c>
      <c r="G24" s="486">
        <v>-9.1000000000000004E-3</v>
      </c>
    </row>
    <row r="25" spans="1:7">
      <c r="A25" s="124"/>
      <c r="B25" s="31" t="s">
        <v>12</v>
      </c>
      <c r="C25" s="482"/>
      <c r="D25" s="482"/>
      <c r="E25" s="482"/>
      <c r="F25" s="482"/>
      <c r="G25" s="483"/>
    </row>
    <row r="26" spans="1:7">
      <c r="A26" s="126">
        <v>14</v>
      </c>
      <c r="B26" s="33" t="s">
        <v>13</v>
      </c>
      <c r="C26" s="484">
        <v>0.281099520365931</v>
      </c>
      <c r="D26" s="485">
        <v>0.18820128553928903</v>
      </c>
      <c r="E26" s="485">
        <v>0.20328806867104118</v>
      </c>
      <c r="F26" s="485">
        <v>0.19543745160495921</v>
      </c>
      <c r="G26" s="486">
        <v>0.26200000000000001</v>
      </c>
    </row>
    <row r="27" spans="1:7" ht="15" customHeight="1">
      <c r="A27" s="126">
        <v>15</v>
      </c>
      <c r="B27" s="33" t="s">
        <v>14</v>
      </c>
      <c r="C27" s="484">
        <v>0.15777041888787344</v>
      </c>
      <c r="D27" s="485">
        <v>0.1511711312064874</v>
      </c>
      <c r="E27" s="485">
        <v>0.17248091614291911</v>
      </c>
      <c r="F27" s="485">
        <v>0.10378291072517483</v>
      </c>
      <c r="G27" s="486">
        <v>0.17549999999999999</v>
      </c>
    </row>
    <row r="28" spans="1:7">
      <c r="A28" s="126">
        <v>16</v>
      </c>
      <c r="B28" s="33" t="s">
        <v>15</v>
      </c>
      <c r="C28" s="484">
        <v>0.36649184392218587</v>
      </c>
      <c r="D28" s="485">
        <v>0.34311294364935713</v>
      </c>
      <c r="E28" s="485">
        <v>0.3453522180963321</v>
      </c>
      <c r="F28" s="485">
        <v>0.31218125211842546</v>
      </c>
      <c r="G28" s="486">
        <v>0.2863</v>
      </c>
    </row>
    <row r="29" spans="1:7" ht="15" customHeight="1">
      <c r="A29" s="126">
        <v>17</v>
      </c>
      <c r="B29" s="33" t="s">
        <v>16</v>
      </c>
      <c r="C29" s="484">
        <v>0.13991345691766446</v>
      </c>
      <c r="D29" s="485">
        <v>0.13747137343370538</v>
      </c>
      <c r="E29" s="485">
        <v>0.21765714156812141</v>
      </c>
      <c r="F29" s="485">
        <v>0.33315349842644382</v>
      </c>
      <c r="G29" s="486">
        <v>0.36720000000000003</v>
      </c>
    </row>
    <row r="30" spans="1:7">
      <c r="A30" s="126">
        <v>18</v>
      </c>
      <c r="B30" s="33" t="s">
        <v>17</v>
      </c>
      <c r="C30" s="484">
        <v>-5.7291020219198983E-2</v>
      </c>
      <c r="D30" s="485">
        <v>-6.5715087172363892E-2</v>
      </c>
      <c r="E30" s="485">
        <v>1.1284179548690113E-2</v>
      </c>
      <c r="F30" s="485">
        <v>-0.21134615282954405</v>
      </c>
      <c r="G30" s="486">
        <v>-4.9799999999999997E-2</v>
      </c>
    </row>
    <row r="31" spans="1:7" ht="15" customHeight="1">
      <c r="A31" s="124"/>
      <c r="B31" s="31" t="s">
        <v>18</v>
      </c>
      <c r="C31" s="482"/>
      <c r="D31" s="482"/>
      <c r="E31" s="482"/>
      <c r="F31" s="482"/>
      <c r="G31" s="483"/>
    </row>
    <row r="32" spans="1:7" ht="15" customHeight="1">
      <c r="A32" s="126">
        <v>19</v>
      </c>
      <c r="B32" s="33" t="s">
        <v>19</v>
      </c>
      <c r="C32" s="484">
        <v>0.46661841744872468</v>
      </c>
      <c r="D32" s="484">
        <v>0.42527468380000061</v>
      </c>
      <c r="E32" s="484">
        <v>0.44473904445181728</v>
      </c>
      <c r="F32" s="484">
        <v>0.51674727787553254</v>
      </c>
      <c r="G32" s="487">
        <v>0.52139999999999997</v>
      </c>
    </row>
    <row r="33" spans="1:7" ht="15" customHeight="1">
      <c r="A33" s="126">
        <v>20</v>
      </c>
      <c r="B33" s="33" t="s">
        <v>20</v>
      </c>
      <c r="C33" s="484">
        <v>0.30496004625736545</v>
      </c>
      <c r="D33" s="484">
        <v>0.41399663787420016</v>
      </c>
      <c r="E33" s="484">
        <v>0.60963868140002919</v>
      </c>
      <c r="F33" s="484">
        <v>0.65558676510604486</v>
      </c>
      <c r="G33" s="487">
        <v>0.75749999999999995</v>
      </c>
    </row>
    <row r="34" spans="1:7" ht="15" customHeight="1">
      <c r="A34" s="126">
        <v>21</v>
      </c>
      <c r="B34" s="255" t="s">
        <v>21</v>
      </c>
      <c r="C34" s="484">
        <v>0.18581024135650068</v>
      </c>
      <c r="D34" s="484">
        <v>0.19824251644433763</v>
      </c>
      <c r="E34" s="484">
        <v>0.22099186591628031</v>
      </c>
      <c r="F34" s="484">
        <v>0.22845268554920706</v>
      </c>
      <c r="G34" s="487">
        <v>0.31519999999999998</v>
      </c>
    </row>
    <row r="35" spans="1:7" ht="15" customHeight="1">
      <c r="A35" s="342"/>
      <c r="B35" s="31" t="s">
        <v>528</v>
      </c>
      <c r="C35" s="339"/>
      <c r="D35" s="339"/>
      <c r="E35" s="339"/>
      <c r="F35" s="339"/>
      <c r="G35" s="340"/>
    </row>
    <row r="36" spans="1:7" ht="15" customHeight="1">
      <c r="A36" s="126">
        <v>22</v>
      </c>
      <c r="B36" s="333" t="s">
        <v>512</v>
      </c>
      <c r="C36" s="255">
        <v>54330261.56000001</v>
      </c>
      <c r="D36" s="255">
        <v>41839018.871208787</v>
      </c>
      <c r="E36" s="255">
        <v>47368620.379999995</v>
      </c>
      <c r="F36" s="255">
        <v>50419365.189999998</v>
      </c>
      <c r="G36" s="341">
        <v>62346885</v>
      </c>
    </row>
    <row r="37" spans="1:7">
      <c r="A37" s="126">
        <v>23</v>
      </c>
      <c r="B37" s="33" t="s">
        <v>513</v>
      </c>
      <c r="C37" s="255">
        <v>21031927.905399993</v>
      </c>
      <c r="D37" s="256">
        <v>21201122.8517</v>
      </c>
      <c r="E37" s="256">
        <v>21201122.8517</v>
      </c>
      <c r="F37" s="256">
        <v>21201122.8517</v>
      </c>
      <c r="G37" s="257">
        <v>21201123</v>
      </c>
    </row>
    <row r="38" spans="1:7" ht="15" thickBot="1">
      <c r="A38" s="127">
        <v>24</v>
      </c>
      <c r="B38" s="258" t="s">
        <v>511</v>
      </c>
      <c r="C38" s="488">
        <v>2.5832278336238779</v>
      </c>
      <c r="D38" s="489">
        <v>1.9734341036495597</v>
      </c>
      <c r="E38" s="489">
        <v>2.2342505494326574</v>
      </c>
      <c r="F38" s="489">
        <v>2.3781459851291391</v>
      </c>
      <c r="G38" s="490">
        <v>2.9407000000000001</v>
      </c>
    </row>
    <row r="39" spans="1:7">
      <c r="A39" s="20"/>
    </row>
    <row r="40" spans="1:7" ht="41.4">
      <c r="B40" s="23" t="s">
        <v>606</v>
      </c>
    </row>
    <row r="41" spans="1:7" ht="69">
      <c r="B41" s="396" t="s">
        <v>527</v>
      </c>
      <c r="D41" s="363"/>
      <c r="E41" s="363"/>
      <c r="F41" s="363"/>
      <c r="G41" s="3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21875" style="2" bestFit="1" customWidth="1"/>
    <col min="3" max="3" width="11.77734375" style="2" customWidth="1"/>
    <col min="4" max="4" width="13.21875" style="2" customWidth="1"/>
    <col min="5" max="5" width="14.5546875" style="2" customWidth="1"/>
    <col min="6" max="6" width="11.77734375" style="2" customWidth="1"/>
    <col min="7" max="7" width="13.77734375" style="2" customWidth="1"/>
    <col min="8" max="8" width="14.5546875" style="2" customWidth="1"/>
  </cols>
  <sheetData>
    <row r="1" spans="1:8">
      <c r="A1" s="17" t="s">
        <v>190</v>
      </c>
      <c r="B1" s="363" t="str">
        <f>Info!C2</f>
        <v>სს სილქ როუდ ბანკი</v>
      </c>
    </row>
    <row r="2" spans="1:8">
      <c r="A2" s="17" t="s">
        <v>191</v>
      </c>
      <c r="B2" s="474">
        <f>'1. key ratios'!B2</f>
        <v>44104</v>
      </c>
    </row>
    <row r="3" spans="1:8">
      <c r="A3" s="17"/>
    </row>
    <row r="4" spans="1:8" ht="15" thickBot="1">
      <c r="A4" s="34" t="s">
        <v>408</v>
      </c>
      <c r="B4" s="72" t="s">
        <v>246</v>
      </c>
      <c r="C4" s="34"/>
      <c r="D4" s="35"/>
      <c r="E4" s="35"/>
      <c r="F4" s="36"/>
      <c r="G4" s="36"/>
      <c r="H4" s="37" t="s">
        <v>94</v>
      </c>
    </row>
    <row r="5" spans="1:8">
      <c r="A5" s="38"/>
      <c r="B5" s="39"/>
      <c r="C5" s="530" t="s">
        <v>196</v>
      </c>
      <c r="D5" s="531"/>
      <c r="E5" s="532"/>
      <c r="F5" s="530" t="s">
        <v>197</v>
      </c>
      <c r="G5" s="531"/>
      <c r="H5" s="533"/>
    </row>
    <row r="6" spans="1:8">
      <c r="A6" s="40" t="s">
        <v>26</v>
      </c>
      <c r="B6" s="41" t="s">
        <v>154</v>
      </c>
      <c r="C6" s="42" t="s">
        <v>27</v>
      </c>
      <c r="D6" s="42" t="s">
        <v>95</v>
      </c>
      <c r="E6" s="42" t="s">
        <v>68</v>
      </c>
      <c r="F6" s="42" t="s">
        <v>27</v>
      </c>
      <c r="G6" s="42" t="s">
        <v>95</v>
      </c>
      <c r="H6" s="43" t="s">
        <v>68</v>
      </c>
    </row>
    <row r="7" spans="1:8">
      <c r="A7" s="40">
        <v>1</v>
      </c>
      <c r="B7" s="44" t="s">
        <v>155</v>
      </c>
      <c r="C7" s="491">
        <v>1128696.6499999999</v>
      </c>
      <c r="D7" s="491">
        <v>1123342.98</v>
      </c>
      <c r="E7" s="492">
        <v>2252039.63</v>
      </c>
      <c r="F7" s="491">
        <v>3277540.05</v>
      </c>
      <c r="G7" s="491">
        <v>6393447.8399999999</v>
      </c>
      <c r="H7" s="492">
        <v>9670987.8900000006</v>
      </c>
    </row>
    <row r="8" spans="1:8">
      <c r="A8" s="40">
        <v>2</v>
      </c>
      <c r="B8" s="44" t="s">
        <v>156</v>
      </c>
      <c r="C8" s="491">
        <v>35402.06</v>
      </c>
      <c r="D8" s="491">
        <v>2116223.62</v>
      </c>
      <c r="E8" s="492">
        <v>2151625.6800000002</v>
      </c>
      <c r="F8" s="491">
        <v>5139070.34</v>
      </c>
      <c r="G8" s="491">
        <v>5812851.5200000005</v>
      </c>
      <c r="H8" s="492">
        <v>10951921.859999999</v>
      </c>
    </row>
    <row r="9" spans="1:8">
      <c r="A9" s="40">
        <v>3</v>
      </c>
      <c r="B9" s="44" t="s">
        <v>157</v>
      </c>
      <c r="C9" s="491">
        <v>5676031.0999999996</v>
      </c>
      <c r="D9" s="491">
        <v>2551558.06</v>
      </c>
      <c r="E9" s="492">
        <v>8227589.1600000001</v>
      </c>
      <c r="F9" s="491">
        <v>252765.84</v>
      </c>
      <c r="G9" s="491">
        <v>13621933.76</v>
      </c>
      <c r="H9" s="492">
        <v>13874699.6</v>
      </c>
    </row>
    <row r="10" spans="1:8">
      <c r="A10" s="40">
        <v>4</v>
      </c>
      <c r="B10" s="44" t="s">
        <v>186</v>
      </c>
      <c r="C10" s="491">
        <v>0</v>
      </c>
      <c r="D10" s="491">
        <v>0</v>
      </c>
      <c r="E10" s="492">
        <v>0</v>
      </c>
      <c r="F10" s="491">
        <v>0</v>
      </c>
      <c r="G10" s="491">
        <v>0</v>
      </c>
      <c r="H10" s="492">
        <v>0</v>
      </c>
    </row>
    <row r="11" spans="1:8">
      <c r="A11" s="40">
        <v>5</v>
      </c>
      <c r="B11" s="44" t="s">
        <v>158</v>
      </c>
      <c r="C11" s="491">
        <v>40972992.929999992</v>
      </c>
      <c r="D11" s="491">
        <v>0</v>
      </c>
      <c r="E11" s="492">
        <v>40972992.929999992</v>
      </c>
      <c r="F11" s="491">
        <v>17358427.84</v>
      </c>
      <c r="G11" s="491">
        <v>0</v>
      </c>
      <c r="H11" s="492">
        <v>17358427.84</v>
      </c>
    </row>
    <row r="12" spans="1:8">
      <c r="A12" s="40">
        <v>6.1</v>
      </c>
      <c r="B12" s="45" t="s">
        <v>159</v>
      </c>
      <c r="C12" s="491">
        <v>8890898.4399999995</v>
      </c>
      <c r="D12" s="491">
        <v>5143488.2600000007</v>
      </c>
      <c r="E12" s="492">
        <v>14034386.699999999</v>
      </c>
      <c r="F12" s="491">
        <v>12800976.189999999</v>
      </c>
      <c r="G12" s="491">
        <v>5136337.9799999995</v>
      </c>
      <c r="H12" s="492">
        <v>17937314.169999998</v>
      </c>
    </row>
    <row r="13" spans="1:8">
      <c r="A13" s="40">
        <v>6.2</v>
      </c>
      <c r="B13" s="45" t="s">
        <v>160</v>
      </c>
      <c r="C13" s="491">
        <v>-1430963.5525008799</v>
      </c>
      <c r="D13" s="491">
        <v>-783247.51599252003</v>
      </c>
      <c r="E13" s="492">
        <v>-2214211.0684933998</v>
      </c>
      <c r="F13" s="491">
        <v>-2799329.4899999998</v>
      </c>
      <c r="G13" s="491">
        <v>-349286.49</v>
      </c>
      <c r="H13" s="492">
        <v>-3148615.9799999995</v>
      </c>
    </row>
    <row r="14" spans="1:8">
      <c r="A14" s="40">
        <v>6</v>
      </c>
      <c r="B14" s="44" t="s">
        <v>161</v>
      </c>
      <c r="C14" s="492">
        <v>7459934.8874991201</v>
      </c>
      <c r="D14" s="492">
        <v>4360240.7440074803</v>
      </c>
      <c r="E14" s="492">
        <v>11820175.631506599</v>
      </c>
      <c r="F14" s="492">
        <v>10001646.699999999</v>
      </c>
      <c r="G14" s="492">
        <v>4787051.4899999993</v>
      </c>
      <c r="H14" s="492">
        <v>14788698.189999998</v>
      </c>
    </row>
    <row r="15" spans="1:8">
      <c r="A15" s="40">
        <v>7</v>
      </c>
      <c r="B15" s="44" t="s">
        <v>162</v>
      </c>
      <c r="C15" s="491">
        <v>1215037.6400000001</v>
      </c>
      <c r="D15" s="491">
        <v>41677.699999999997</v>
      </c>
      <c r="E15" s="492">
        <v>1256715.3400000001</v>
      </c>
      <c r="F15" s="491">
        <v>394939.24</v>
      </c>
      <c r="G15" s="491">
        <v>22251.18</v>
      </c>
      <c r="H15" s="492">
        <v>417190.42</v>
      </c>
    </row>
    <row r="16" spans="1:8">
      <c r="A16" s="40">
        <v>8</v>
      </c>
      <c r="B16" s="44" t="s">
        <v>163</v>
      </c>
      <c r="C16" s="491">
        <v>331745.19</v>
      </c>
      <c r="D16" s="491">
        <v>0</v>
      </c>
      <c r="E16" s="492">
        <v>331745.19</v>
      </c>
      <c r="F16" s="491">
        <v>648508.62</v>
      </c>
      <c r="G16" s="491">
        <v>0</v>
      </c>
      <c r="H16" s="492">
        <v>648508.62</v>
      </c>
    </row>
    <row r="17" spans="1:8">
      <c r="A17" s="40">
        <v>9</v>
      </c>
      <c r="B17" s="44" t="s">
        <v>164</v>
      </c>
      <c r="C17" s="491">
        <v>20000</v>
      </c>
      <c r="D17" s="491">
        <v>0</v>
      </c>
      <c r="E17" s="492">
        <v>20000</v>
      </c>
      <c r="F17" s="491">
        <v>20000</v>
      </c>
      <c r="G17" s="491">
        <v>0</v>
      </c>
      <c r="H17" s="492">
        <v>20000</v>
      </c>
    </row>
    <row r="18" spans="1:8">
      <c r="A18" s="40">
        <v>10</v>
      </c>
      <c r="B18" s="44" t="s">
        <v>165</v>
      </c>
      <c r="C18" s="491">
        <v>13981056.519999996</v>
      </c>
      <c r="D18" s="491">
        <v>0</v>
      </c>
      <c r="E18" s="492">
        <v>13981056.519999996</v>
      </c>
      <c r="F18" s="491">
        <v>14288971</v>
      </c>
      <c r="G18" s="491">
        <v>0</v>
      </c>
      <c r="H18" s="492">
        <v>14288971</v>
      </c>
    </row>
    <row r="19" spans="1:8">
      <c r="A19" s="40">
        <v>11</v>
      </c>
      <c r="B19" s="44" t="s">
        <v>166</v>
      </c>
      <c r="C19" s="491">
        <v>5914114.2400000002</v>
      </c>
      <c r="D19" s="491">
        <v>2289724.7899999996</v>
      </c>
      <c r="E19" s="492">
        <v>8203839.0299999993</v>
      </c>
      <c r="F19" s="491">
        <v>1755662.96</v>
      </c>
      <c r="G19" s="491">
        <v>199427.01</v>
      </c>
      <c r="H19" s="492">
        <v>1955089.97</v>
      </c>
    </row>
    <row r="20" spans="1:8">
      <c r="A20" s="40">
        <v>12</v>
      </c>
      <c r="B20" s="46" t="s">
        <v>167</v>
      </c>
      <c r="C20" s="492">
        <v>76735011.217499107</v>
      </c>
      <c r="D20" s="492">
        <v>12482767.89400748</v>
      </c>
      <c r="E20" s="492">
        <v>89217779.111506581</v>
      </c>
      <c r="F20" s="492">
        <v>53137532.590000004</v>
      </c>
      <c r="G20" s="492">
        <v>30836962.799999997</v>
      </c>
      <c r="H20" s="492">
        <v>83974495.390000001</v>
      </c>
    </row>
    <row r="21" spans="1:8">
      <c r="A21" s="40"/>
      <c r="B21" s="41" t="s">
        <v>184</v>
      </c>
      <c r="C21" s="493"/>
      <c r="D21" s="493"/>
      <c r="E21" s="493"/>
      <c r="F21" s="493"/>
      <c r="G21" s="493"/>
      <c r="H21" s="493"/>
    </row>
    <row r="22" spans="1:8">
      <c r="A22" s="40">
        <v>13</v>
      </c>
      <c r="B22" s="44" t="s">
        <v>168</v>
      </c>
      <c r="C22" s="491">
        <v>2000000</v>
      </c>
      <c r="D22" s="491">
        <v>3287800</v>
      </c>
      <c r="E22" s="492">
        <v>5287800</v>
      </c>
      <c r="F22" s="491">
        <v>0</v>
      </c>
      <c r="G22" s="491">
        <v>0</v>
      </c>
      <c r="H22" s="492">
        <v>0</v>
      </c>
    </row>
    <row r="23" spans="1:8">
      <c r="A23" s="40">
        <v>14</v>
      </c>
      <c r="B23" s="44" t="s">
        <v>169</v>
      </c>
      <c r="C23" s="491">
        <v>10053828.490000002</v>
      </c>
      <c r="D23" s="491">
        <v>5574013.5</v>
      </c>
      <c r="E23" s="492">
        <v>15627841.990000002</v>
      </c>
      <c r="F23" s="491">
        <v>4612463.16</v>
      </c>
      <c r="G23" s="491">
        <v>20481270.43</v>
      </c>
      <c r="H23" s="492">
        <v>25093733.59</v>
      </c>
    </row>
    <row r="24" spans="1:8">
      <c r="A24" s="40">
        <v>15</v>
      </c>
      <c r="B24" s="44" t="s">
        <v>170</v>
      </c>
      <c r="C24" s="491">
        <v>577743.94999999995</v>
      </c>
      <c r="D24" s="491">
        <v>371991.13</v>
      </c>
      <c r="E24" s="492">
        <v>949735.08</v>
      </c>
      <c r="F24" s="491">
        <v>556691.16</v>
      </c>
      <c r="G24" s="491">
        <v>816855.15</v>
      </c>
      <c r="H24" s="492">
        <v>1373546.31</v>
      </c>
    </row>
    <row r="25" spans="1:8">
      <c r="A25" s="40">
        <v>16</v>
      </c>
      <c r="B25" s="44" t="s">
        <v>171</v>
      </c>
      <c r="C25" s="491">
        <v>2002500</v>
      </c>
      <c r="D25" s="491">
        <v>243425.02000000002</v>
      </c>
      <c r="E25" s="492">
        <v>2245925.02</v>
      </c>
      <c r="F25" s="491">
        <v>693779</v>
      </c>
      <c r="G25" s="491">
        <v>320267.56</v>
      </c>
      <c r="H25" s="492">
        <v>1014046.56</v>
      </c>
    </row>
    <row r="26" spans="1:8">
      <c r="A26" s="40">
        <v>17</v>
      </c>
      <c r="B26" s="44" t="s">
        <v>172</v>
      </c>
      <c r="C26" s="493"/>
      <c r="D26" s="493"/>
      <c r="E26" s="492">
        <v>0</v>
      </c>
      <c r="F26" s="493"/>
      <c r="G26" s="493"/>
      <c r="H26" s="492">
        <v>0</v>
      </c>
    </row>
    <row r="27" spans="1:8">
      <c r="A27" s="40">
        <v>18</v>
      </c>
      <c r="B27" s="44" t="s">
        <v>173</v>
      </c>
      <c r="C27" s="491">
        <v>5000000</v>
      </c>
      <c r="D27" s="491">
        <v>0</v>
      </c>
      <c r="E27" s="492">
        <v>5000000</v>
      </c>
      <c r="F27" s="491">
        <v>0</v>
      </c>
      <c r="G27" s="491">
        <v>0</v>
      </c>
      <c r="H27" s="492">
        <v>0</v>
      </c>
    </row>
    <row r="28" spans="1:8">
      <c r="A28" s="40">
        <v>19</v>
      </c>
      <c r="B28" s="44" t="s">
        <v>174</v>
      </c>
      <c r="C28" s="491">
        <v>64593.64</v>
      </c>
      <c r="D28" s="491">
        <v>7898.25</v>
      </c>
      <c r="E28" s="492">
        <v>72491.89</v>
      </c>
      <c r="F28" s="491">
        <v>54081.9</v>
      </c>
      <c r="G28" s="491">
        <v>3280.89</v>
      </c>
      <c r="H28" s="492">
        <v>57362.79</v>
      </c>
    </row>
    <row r="29" spans="1:8">
      <c r="A29" s="40">
        <v>20</v>
      </c>
      <c r="B29" s="44" t="s">
        <v>96</v>
      </c>
      <c r="C29" s="491">
        <v>3767651.92</v>
      </c>
      <c r="D29" s="491">
        <v>811099.51</v>
      </c>
      <c r="E29" s="492">
        <v>4578751.43</v>
      </c>
      <c r="F29" s="491">
        <v>1099153.73</v>
      </c>
      <c r="G29" s="491">
        <v>293614.57</v>
      </c>
      <c r="H29" s="492">
        <v>1392768.3</v>
      </c>
    </row>
    <row r="30" spans="1:8">
      <c r="A30" s="40">
        <v>21</v>
      </c>
      <c r="B30" s="44" t="s">
        <v>175</v>
      </c>
      <c r="C30" s="491">
        <v>0</v>
      </c>
      <c r="D30" s="491">
        <v>0</v>
      </c>
      <c r="E30" s="492">
        <v>0</v>
      </c>
      <c r="F30" s="491">
        <v>0</v>
      </c>
      <c r="G30" s="491">
        <v>0</v>
      </c>
      <c r="H30" s="492">
        <v>0</v>
      </c>
    </row>
    <row r="31" spans="1:8">
      <c r="A31" s="40">
        <v>22</v>
      </c>
      <c r="B31" s="46" t="s">
        <v>176</v>
      </c>
      <c r="C31" s="492">
        <v>23466318</v>
      </c>
      <c r="D31" s="492">
        <v>10296227.41</v>
      </c>
      <c r="E31" s="492">
        <v>33762545.409999996</v>
      </c>
      <c r="F31" s="492">
        <v>7016168.9500000011</v>
      </c>
      <c r="G31" s="492">
        <v>21915288.599999998</v>
      </c>
      <c r="H31" s="492">
        <v>28931457.549999997</v>
      </c>
    </row>
    <row r="32" spans="1:8">
      <c r="A32" s="40"/>
      <c r="B32" s="41" t="s">
        <v>185</v>
      </c>
      <c r="C32" s="493"/>
      <c r="D32" s="493"/>
      <c r="E32" s="491"/>
      <c r="F32" s="493"/>
      <c r="G32" s="493"/>
      <c r="H32" s="491"/>
    </row>
    <row r="33" spans="1:8">
      <c r="A33" s="40">
        <v>23</v>
      </c>
      <c r="B33" s="44" t="s">
        <v>177</v>
      </c>
      <c r="C33" s="491">
        <v>61146400</v>
      </c>
      <c r="D33" s="493">
        <v>0</v>
      </c>
      <c r="E33" s="492">
        <v>61146400</v>
      </c>
      <c r="F33" s="491">
        <v>61146400</v>
      </c>
      <c r="G33" s="493">
        <v>0</v>
      </c>
      <c r="H33" s="492">
        <v>61146400</v>
      </c>
    </row>
    <row r="34" spans="1:8">
      <c r="A34" s="40">
        <v>24</v>
      </c>
      <c r="B34" s="44" t="s">
        <v>178</v>
      </c>
      <c r="C34" s="491">
        <v>0</v>
      </c>
      <c r="D34" s="493">
        <v>0</v>
      </c>
      <c r="E34" s="492">
        <v>0</v>
      </c>
      <c r="F34" s="491">
        <v>0</v>
      </c>
      <c r="G34" s="493">
        <v>0</v>
      </c>
      <c r="H34" s="492">
        <v>0</v>
      </c>
    </row>
    <row r="35" spans="1:8">
      <c r="A35" s="40">
        <v>25</v>
      </c>
      <c r="B35" s="45" t="s">
        <v>179</v>
      </c>
      <c r="C35" s="491">
        <v>0</v>
      </c>
      <c r="D35" s="493">
        <v>0</v>
      </c>
      <c r="E35" s="492">
        <v>0</v>
      </c>
      <c r="F35" s="491">
        <v>0</v>
      </c>
      <c r="G35" s="493">
        <v>0</v>
      </c>
      <c r="H35" s="492">
        <v>0</v>
      </c>
    </row>
    <row r="36" spans="1:8">
      <c r="A36" s="40">
        <v>26</v>
      </c>
      <c r="B36" s="44" t="s">
        <v>180</v>
      </c>
      <c r="C36" s="491">
        <v>0</v>
      </c>
      <c r="D36" s="493">
        <v>0</v>
      </c>
      <c r="E36" s="492">
        <v>0</v>
      </c>
      <c r="F36" s="491">
        <v>0</v>
      </c>
      <c r="G36" s="493">
        <v>0</v>
      </c>
      <c r="H36" s="492">
        <v>0</v>
      </c>
    </row>
    <row r="37" spans="1:8">
      <c r="A37" s="40">
        <v>27</v>
      </c>
      <c r="B37" s="44" t="s">
        <v>181</v>
      </c>
      <c r="C37" s="491">
        <v>0</v>
      </c>
      <c r="D37" s="493">
        <v>0</v>
      </c>
      <c r="E37" s="492">
        <v>0</v>
      </c>
      <c r="F37" s="491">
        <v>0</v>
      </c>
      <c r="G37" s="493">
        <v>0</v>
      </c>
      <c r="H37" s="492">
        <v>0</v>
      </c>
    </row>
    <row r="38" spans="1:8">
      <c r="A38" s="40">
        <v>28</v>
      </c>
      <c r="B38" s="44" t="s">
        <v>182</v>
      </c>
      <c r="C38" s="491">
        <v>-10673599.119999999</v>
      </c>
      <c r="D38" s="493">
        <v>0</v>
      </c>
      <c r="E38" s="492">
        <v>-10673599.119999999</v>
      </c>
      <c r="F38" s="491">
        <v>-11085795.01</v>
      </c>
      <c r="G38" s="493">
        <v>0</v>
      </c>
      <c r="H38" s="492">
        <v>-11085795.01</v>
      </c>
    </row>
    <row r="39" spans="1:8">
      <c r="A39" s="40">
        <v>29</v>
      </c>
      <c r="B39" s="44" t="s">
        <v>198</v>
      </c>
      <c r="C39" s="491">
        <v>4982432.3</v>
      </c>
      <c r="D39" s="493">
        <v>0</v>
      </c>
      <c r="E39" s="492">
        <v>4982432.3</v>
      </c>
      <c r="F39" s="491">
        <v>4982432.3</v>
      </c>
      <c r="G39" s="493">
        <v>0</v>
      </c>
      <c r="H39" s="492">
        <v>4982432.3</v>
      </c>
    </row>
    <row r="40" spans="1:8">
      <c r="A40" s="40">
        <v>30</v>
      </c>
      <c r="B40" s="46" t="s">
        <v>183</v>
      </c>
      <c r="C40" s="491">
        <v>55455233.18</v>
      </c>
      <c r="D40" s="491">
        <v>0</v>
      </c>
      <c r="E40" s="492">
        <v>55455233.18</v>
      </c>
      <c r="F40" s="491">
        <v>55043037.289999999</v>
      </c>
      <c r="G40" s="493">
        <v>0</v>
      </c>
      <c r="H40" s="492">
        <v>55043037.289999999</v>
      </c>
    </row>
    <row r="41" spans="1:8" ht="15" thickBot="1">
      <c r="A41" s="47">
        <v>31</v>
      </c>
      <c r="B41" s="48" t="s">
        <v>199</v>
      </c>
      <c r="C41" s="261">
        <v>78921551.180000007</v>
      </c>
      <c r="D41" s="261">
        <v>10296227.41</v>
      </c>
      <c r="E41" s="261">
        <v>89217778.590000004</v>
      </c>
      <c r="F41" s="261">
        <v>62059206.240000002</v>
      </c>
      <c r="G41" s="261">
        <v>21915288.599999998</v>
      </c>
      <c r="H41" s="261">
        <v>83974494.840000004</v>
      </c>
    </row>
    <row r="43" spans="1:8">
      <c r="B43" s="49"/>
    </row>
  </sheetData>
  <mergeCells count="2">
    <mergeCell ref="C5:E5"/>
    <mergeCell ref="F5:H5"/>
  </mergeCells>
  <dataValidations count="1">
    <dataValidation type="whole" operator="lessThanOrEqual" allowBlank="1" showInputMessage="1" showErrorMessage="1" sqref="C13:D13 F13:G13" xr:uid="{DC929859-36A8-41A1-BA27-378E0B707C1C}">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C64" activePane="bottomRight" state="frozen"/>
      <selection pane="topRight" activeCell="B1" sqref="B1"/>
      <selection pane="bottomLeft" activeCell="A6" sqref="A6"/>
      <selection pane="bottomRight" activeCell="C8" sqref="C8:H67"/>
    </sheetView>
  </sheetViews>
  <sheetFormatPr defaultColWidth="9.21875" defaultRowHeight="14.4"/>
  <cols>
    <col min="1" max="1" width="9.5546875" style="2" bestFit="1" customWidth="1"/>
    <col min="2" max="2" width="89.21875" style="2" customWidth="1"/>
    <col min="3" max="8" width="12.77734375" style="2" customWidth="1"/>
    <col min="9" max="9" width="8.77734375" customWidth="1"/>
    <col min="10" max="16384" width="9.21875" style="13"/>
  </cols>
  <sheetData>
    <row r="1" spans="1:8">
      <c r="A1" s="17" t="s">
        <v>190</v>
      </c>
      <c r="B1" s="16" t="str">
        <f>Info!C2</f>
        <v>სს სილქ როუდ ბანკი</v>
      </c>
      <c r="C1" s="16"/>
    </row>
    <row r="2" spans="1:8">
      <c r="A2" s="17" t="s">
        <v>191</v>
      </c>
      <c r="B2" s="473">
        <f>'2. RC'!B2</f>
        <v>44104</v>
      </c>
      <c r="C2" s="28"/>
      <c r="D2" s="18"/>
      <c r="E2" s="18"/>
      <c r="F2" s="18"/>
      <c r="G2" s="18"/>
      <c r="H2" s="18"/>
    </row>
    <row r="3" spans="1:8">
      <c r="A3" s="17"/>
      <c r="B3" s="16"/>
      <c r="C3" s="28"/>
      <c r="D3" s="18"/>
      <c r="E3" s="18"/>
      <c r="F3" s="18"/>
      <c r="G3" s="18"/>
      <c r="H3" s="18"/>
    </row>
    <row r="4" spans="1:8" ht="15" thickBot="1">
      <c r="A4" s="50" t="s">
        <v>409</v>
      </c>
      <c r="B4" s="29" t="s">
        <v>224</v>
      </c>
      <c r="C4" s="36"/>
      <c r="D4" s="36"/>
      <c r="E4" s="36"/>
      <c r="F4" s="50"/>
      <c r="G4" s="50"/>
      <c r="H4" s="51" t="s">
        <v>94</v>
      </c>
    </row>
    <row r="5" spans="1:8">
      <c r="A5" s="128"/>
      <c r="B5" s="129"/>
      <c r="C5" s="530" t="s">
        <v>196</v>
      </c>
      <c r="D5" s="531"/>
      <c r="E5" s="532"/>
      <c r="F5" s="530" t="s">
        <v>197</v>
      </c>
      <c r="G5" s="531"/>
      <c r="H5" s="533"/>
    </row>
    <row r="6" spans="1:8">
      <c r="A6" s="130" t="s">
        <v>26</v>
      </c>
      <c r="B6" s="52"/>
      <c r="C6" s="53" t="s">
        <v>27</v>
      </c>
      <c r="D6" s="53" t="s">
        <v>97</v>
      </c>
      <c r="E6" s="53" t="s">
        <v>68</v>
      </c>
      <c r="F6" s="53" t="s">
        <v>27</v>
      </c>
      <c r="G6" s="53" t="s">
        <v>97</v>
      </c>
      <c r="H6" s="131" t="s">
        <v>68</v>
      </c>
    </row>
    <row r="7" spans="1:8">
      <c r="A7" s="132"/>
      <c r="B7" s="55" t="s">
        <v>93</v>
      </c>
      <c r="C7" s="56"/>
      <c r="D7" s="56"/>
      <c r="E7" s="56"/>
      <c r="F7" s="56"/>
      <c r="G7" s="56"/>
      <c r="H7" s="133"/>
    </row>
    <row r="8" spans="1:8">
      <c r="A8" s="132">
        <v>1</v>
      </c>
      <c r="B8" s="57" t="s">
        <v>98</v>
      </c>
      <c r="C8" s="262">
        <v>555558.96</v>
      </c>
      <c r="D8" s="262">
        <v>5440.92</v>
      </c>
      <c r="E8" s="260">
        <v>560999.88</v>
      </c>
      <c r="F8" s="262">
        <v>436374.6</v>
      </c>
      <c r="G8" s="262">
        <v>31092.27</v>
      </c>
      <c r="H8" s="263">
        <v>467466.87</v>
      </c>
    </row>
    <row r="9" spans="1:8">
      <c r="A9" s="132">
        <v>2</v>
      </c>
      <c r="B9" s="57" t="s">
        <v>99</v>
      </c>
      <c r="C9" s="264">
        <v>790154.54</v>
      </c>
      <c r="D9" s="264">
        <v>375144.27</v>
      </c>
      <c r="E9" s="260">
        <v>1165298.81</v>
      </c>
      <c r="F9" s="264">
        <v>1394025.56</v>
      </c>
      <c r="G9" s="264">
        <v>494592.41000000003</v>
      </c>
      <c r="H9" s="263">
        <v>1888617.9700000002</v>
      </c>
    </row>
    <row r="10" spans="1:8">
      <c r="A10" s="132">
        <v>2.1</v>
      </c>
      <c r="B10" s="58" t="s">
        <v>100</v>
      </c>
      <c r="C10" s="262">
        <v>0</v>
      </c>
      <c r="D10" s="262">
        <v>0</v>
      </c>
      <c r="E10" s="260">
        <v>0</v>
      </c>
      <c r="F10" s="262">
        <v>0</v>
      </c>
      <c r="G10" s="262">
        <v>0</v>
      </c>
      <c r="H10" s="263">
        <v>0</v>
      </c>
    </row>
    <row r="11" spans="1:8">
      <c r="A11" s="132">
        <v>2.2000000000000002</v>
      </c>
      <c r="B11" s="58" t="s">
        <v>101</v>
      </c>
      <c r="C11" s="262">
        <v>166721.82</v>
      </c>
      <c r="D11" s="262">
        <v>180850.67</v>
      </c>
      <c r="E11" s="260">
        <v>347572.49</v>
      </c>
      <c r="F11" s="262">
        <v>181020.15000000002</v>
      </c>
      <c r="G11" s="262">
        <v>233993.00000000003</v>
      </c>
      <c r="H11" s="263">
        <v>415013.15</v>
      </c>
    </row>
    <row r="12" spans="1:8">
      <c r="A12" s="132">
        <v>2.2999999999999998</v>
      </c>
      <c r="B12" s="58" t="s">
        <v>102</v>
      </c>
      <c r="C12" s="262">
        <v>0</v>
      </c>
      <c r="D12" s="262">
        <v>0</v>
      </c>
      <c r="E12" s="260">
        <v>0</v>
      </c>
      <c r="F12" s="262">
        <v>0</v>
      </c>
      <c r="G12" s="262">
        <v>0</v>
      </c>
      <c r="H12" s="263">
        <v>0</v>
      </c>
    </row>
    <row r="13" spans="1:8">
      <c r="A13" s="132">
        <v>2.4</v>
      </c>
      <c r="B13" s="58" t="s">
        <v>103</v>
      </c>
      <c r="C13" s="262">
        <v>0</v>
      </c>
      <c r="D13" s="262">
        <v>0</v>
      </c>
      <c r="E13" s="260">
        <v>0</v>
      </c>
      <c r="F13" s="262">
        <v>0</v>
      </c>
      <c r="G13" s="262">
        <v>0</v>
      </c>
      <c r="H13" s="263">
        <v>0</v>
      </c>
    </row>
    <row r="14" spans="1:8">
      <c r="A14" s="132">
        <v>2.5</v>
      </c>
      <c r="B14" s="58" t="s">
        <v>104</v>
      </c>
      <c r="C14" s="262">
        <v>0</v>
      </c>
      <c r="D14" s="262">
        <v>141323.71</v>
      </c>
      <c r="E14" s="260">
        <v>141323.71</v>
      </c>
      <c r="F14" s="262">
        <v>0</v>
      </c>
      <c r="G14" s="262">
        <v>135141.09</v>
      </c>
      <c r="H14" s="263">
        <v>135141.09</v>
      </c>
    </row>
    <row r="15" spans="1:8">
      <c r="A15" s="132">
        <v>2.6</v>
      </c>
      <c r="B15" s="58" t="s">
        <v>105</v>
      </c>
      <c r="C15" s="262">
        <v>10018.35</v>
      </c>
      <c r="D15" s="262">
        <v>0</v>
      </c>
      <c r="E15" s="260">
        <v>10018.35</v>
      </c>
      <c r="F15" s="262">
        <v>125364.68</v>
      </c>
      <c r="G15" s="262">
        <v>0</v>
      </c>
      <c r="H15" s="263">
        <v>125364.68</v>
      </c>
    </row>
    <row r="16" spans="1:8">
      <c r="A16" s="132">
        <v>2.7</v>
      </c>
      <c r="B16" s="58" t="s">
        <v>106</v>
      </c>
      <c r="C16" s="262">
        <v>28756.49</v>
      </c>
      <c r="D16" s="262">
        <v>0</v>
      </c>
      <c r="E16" s="260">
        <v>28756.49</v>
      </c>
      <c r="F16" s="262">
        <v>68067.240000000005</v>
      </c>
      <c r="G16" s="262">
        <v>0</v>
      </c>
      <c r="H16" s="263">
        <v>68067.240000000005</v>
      </c>
    </row>
    <row r="17" spans="1:8">
      <c r="A17" s="132">
        <v>2.8</v>
      </c>
      <c r="B17" s="58" t="s">
        <v>107</v>
      </c>
      <c r="C17" s="262">
        <v>584657.88</v>
      </c>
      <c r="D17" s="262">
        <v>52969.89</v>
      </c>
      <c r="E17" s="260">
        <v>637627.77</v>
      </c>
      <c r="F17" s="262">
        <v>1019573.49</v>
      </c>
      <c r="G17" s="262">
        <v>125458.32</v>
      </c>
      <c r="H17" s="263">
        <v>1145031.81</v>
      </c>
    </row>
    <row r="18" spans="1:8">
      <c r="A18" s="132">
        <v>2.9</v>
      </c>
      <c r="B18" s="58" t="s">
        <v>108</v>
      </c>
      <c r="C18" s="262">
        <v>0</v>
      </c>
      <c r="D18" s="262">
        <v>0</v>
      </c>
      <c r="E18" s="260">
        <v>0</v>
      </c>
      <c r="F18" s="262">
        <v>0</v>
      </c>
      <c r="G18" s="262">
        <v>0</v>
      </c>
      <c r="H18" s="263">
        <v>0</v>
      </c>
    </row>
    <row r="19" spans="1:8">
      <c r="A19" s="132">
        <v>3</v>
      </c>
      <c r="B19" s="57" t="s">
        <v>109</v>
      </c>
      <c r="C19" s="262">
        <v>-34280.74</v>
      </c>
      <c r="D19" s="262">
        <v>-48564.81</v>
      </c>
      <c r="E19" s="260">
        <v>-82845.549999999988</v>
      </c>
      <c r="F19" s="262">
        <v>-243654.09</v>
      </c>
      <c r="G19" s="262">
        <v>-15141.39</v>
      </c>
      <c r="H19" s="263">
        <v>-258795.47999999998</v>
      </c>
    </row>
    <row r="20" spans="1:8">
      <c r="A20" s="132">
        <v>4</v>
      </c>
      <c r="B20" s="57" t="s">
        <v>110</v>
      </c>
      <c r="C20" s="262">
        <v>2471428.67</v>
      </c>
      <c r="D20" s="262"/>
      <c r="E20" s="260">
        <v>2471428.67</v>
      </c>
      <c r="F20" s="262">
        <v>1145819.71</v>
      </c>
      <c r="G20" s="262">
        <v>0</v>
      </c>
      <c r="H20" s="263">
        <v>1145819.71</v>
      </c>
    </row>
    <row r="21" spans="1:8">
      <c r="A21" s="132">
        <v>5</v>
      </c>
      <c r="B21" s="57" t="s">
        <v>111</v>
      </c>
      <c r="C21" s="262">
        <v>2996.58</v>
      </c>
      <c r="D21" s="262">
        <v>1949.84</v>
      </c>
      <c r="E21" s="260">
        <v>4946.42</v>
      </c>
      <c r="F21" s="262">
        <v>5348.34</v>
      </c>
      <c r="G21" s="262">
        <v>1940.06</v>
      </c>
      <c r="H21" s="263">
        <v>7288.4</v>
      </c>
    </row>
    <row r="22" spans="1:8">
      <c r="A22" s="132">
        <v>6</v>
      </c>
      <c r="B22" s="59" t="s">
        <v>112</v>
      </c>
      <c r="C22" s="264">
        <v>3785858.01</v>
      </c>
      <c r="D22" s="264">
        <v>333970.22000000003</v>
      </c>
      <c r="E22" s="260">
        <v>4119828.23</v>
      </c>
      <c r="F22" s="264">
        <v>2737914.12</v>
      </c>
      <c r="G22" s="264">
        <v>512483.35000000009</v>
      </c>
      <c r="H22" s="263">
        <v>3250397.47</v>
      </c>
    </row>
    <row r="23" spans="1:8">
      <c r="A23" s="132"/>
      <c r="B23" s="55" t="s">
        <v>91</v>
      </c>
      <c r="C23" s="262"/>
      <c r="D23" s="262"/>
      <c r="E23" s="259"/>
      <c r="F23" s="262"/>
      <c r="G23" s="262"/>
      <c r="H23" s="265"/>
    </row>
    <row r="24" spans="1:8">
      <c r="A24" s="132">
        <v>7</v>
      </c>
      <c r="B24" s="57" t="s">
        <v>113</v>
      </c>
      <c r="C24" s="262">
        <v>429766.26</v>
      </c>
      <c r="D24" s="262">
        <v>16274.78</v>
      </c>
      <c r="E24" s="260">
        <v>446041.04000000004</v>
      </c>
      <c r="F24" s="262">
        <v>125093.48</v>
      </c>
      <c r="G24" s="262">
        <v>37488.050000000003</v>
      </c>
      <c r="H24" s="263">
        <v>162581.53</v>
      </c>
    </row>
    <row r="25" spans="1:8">
      <c r="A25" s="132">
        <v>8</v>
      </c>
      <c r="B25" s="57" t="s">
        <v>114</v>
      </c>
      <c r="C25" s="262">
        <v>134476.1</v>
      </c>
      <c r="D25" s="262">
        <v>8273.66</v>
      </c>
      <c r="E25" s="260">
        <v>142749.76000000001</v>
      </c>
      <c r="F25" s="262">
        <v>41430.36</v>
      </c>
      <c r="G25" s="262">
        <v>17274.34</v>
      </c>
      <c r="H25" s="263">
        <v>58704.7</v>
      </c>
    </row>
    <row r="26" spans="1:8">
      <c r="A26" s="132">
        <v>9</v>
      </c>
      <c r="B26" s="57" t="s">
        <v>115</v>
      </c>
      <c r="C26" s="262">
        <v>33317.15</v>
      </c>
      <c r="D26" s="262">
        <v>27280.35</v>
      </c>
      <c r="E26" s="260">
        <v>60597.5</v>
      </c>
      <c r="F26" s="262">
        <v>2371.5100000000002</v>
      </c>
      <c r="G26" s="262">
        <v>146.69</v>
      </c>
      <c r="H26" s="263">
        <v>2518.2000000000003</v>
      </c>
    </row>
    <row r="27" spans="1:8">
      <c r="A27" s="132">
        <v>10</v>
      </c>
      <c r="B27" s="57" t="s">
        <v>116</v>
      </c>
      <c r="C27" s="262">
        <v>40815.58</v>
      </c>
      <c r="D27" s="262"/>
      <c r="E27" s="260">
        <v>40815.58</v>
      </c>
      <c r="F27" s="262">
        <v>30781.41</v>
      </c>
      <c r="G27" s="262">
        <v>0</v>
      </c>
      <c r="H27" s="263">
        <v>30781.41</v>
      </c>
    </row>
    <row r="28" spans="1:8">
      <c r="A28" s="132">
        <v>11</v>
      </c>
      <c r="B28" s="57" t="s">
        <v>117</v>
      </c>
      <c r="C28" s="262">
        <v>287847.99</v>
      </c>
      <c r="D28" s="262">
        <v>0</v>
      </c>
      <c r="E28" s="260">
        <v>287847.99</v>
      </c>
      <c r="F28" s="262">
        <v>0</v>
      </c>
      <c r="G28" s="262">
        <v>0</v>
      </c>
      <c r="H28" s="263">
        <v>0</v>
      </c>
    </row>
    <row r="29" spans="1:8">
      <c r="A29" s="132">
        <v>12</v>
      </c>
      <c r="B29" s="57" t="s">
        <v>118</v>
      </c>
      <c r="C29" s="262"/>
      <c r="D29" s="262"/>
      <c r="E29" s="260">
        <v>0</v>
      </c>
      <c r="F29" s="262">
        <v>0</v>
      </c>
      <c r="G29" s="262">
        <v>0</v>
      </c>
      <c r="H29" s="263">
        <v>0</v>
      </c>
    </row>
    <row r="30" spans="1:8">
      <c r="A30" s="132">
        <v>13</v>
      </c>
      <c r="B30" s="60" t="s">
        <v>119</v>
      </c>
      <c r="C30" s="264">
        <v>926223.08</v>
      </c>
      <c r="D30" s="264">
        <v>51828.79</v>
      </c>
      <c r="E30" s="260">
        <v>978051.87</v>
      </c>
      <c r="F30" s="264">
        <v>199676.76</v>
      </c>
      <c r="G30" s="264">
        <v>54909.08</v>
      </c>
      <c r="H30" s="263">
        <v>254585.84000000003</v>
      </c>
    </row>
    <row r="31" spans="1:8">
      <c r="A31" s="132">
        <v>14</v>
      </c>
      <c r="B31" s="60" t="s">
        <v>120</v>
      </c>
      <c r="C31" s="264">
        <v>2859634.9299999997</v>
      </c>
      <c r="D31" s="264">
        <v>282141.43000000005</v>
      </c>
      <c r="E31" s="260">
        <v>3141776.36</v>
      </c>
      <c r="F31" s="264">
        <v>2538237.3600000003</v>
      </c>
      <c r="G31" s="264">
        <v>457574.27000000008</v>
      </c>
      <c r="H31" s="263">
        <v>2995811.6300000004</v>
      </c>
    </row>
    <row r="32" spans="1:8">
      <c r="A32" s="132"/>
      <c r="B32" s="55"/>
      <c r="C32" s="266"/>
      <c r="D32" s="266"/>
      <c r="E32" s="266"/>
      <c r="F32" s="266"/>
      <c r="G32" s="266"/>
      <c r="H32" s="267"/>
    </row>
    <row r="33" spans="1:8">
      <c r="A33" s="132"/>
      <c r="B33" s="55" t="s">
        <v>121</v>
      </c>
      <c r="C33" s="262"/>
      <c r="D33" s="262"/>
      <c r="E33" s="259"/>
      <c r="F33" s="262"/>
      <c r="G33" s="262"/>
      <c r="H33" s="265"/>
    </row>
    <row r="34" spans="1:8">
      <c r="A34" s="132">
        <v>15</v>
      </c>
      <c r="B34" s="54" t="s">
        <v>92</v>
      </c>
      <c r="C34" s="268">
        <v>23019.76999999999</v>
      </c>
      <c r="D34" s="268">
        <v>-98411.32</v>
      </c>
      <c r="E34" s="260">
        <v>-75391.550000000017</v>
      </c>
      <c r="F34" s="268">
        <v>448786.58999999997</v>
      </c>
      <c r="G34" s="268">
        <v>-1442.2299999999814</v>
      </c>
      <c r="H34" s="263">
        <v>447344.36</v>
      </c>
    </row>
    <row r="35" spans="1:8">
      <c r="A35" s="132">
        <v>15.1</v>
      </c>
      <c r="B35" s="58" t="s">
        <v>122</v>
      </c>
      <c r="C35" s="262">
        <v>217369.93</v>
      </c>
      <c r="D35" s="262">
        <v>38294.089999999997</v>
      </c>
      <c r="E35" s="260">
        <v>255664.02</v>
      </c>
      <c r="F35" s="262">
        <v>637191.81999999995</v>
      </c>
      <c r="G35" s="262">
        <v>147148.20000000001</v>
      </c>
      <c r="H35" s="263">
        <v>784340.02</v>
      </c>
    </row>
    <row r="36" spans="1:8">
      <c r="A36" s="132">
        <v>15.2</v>
      </c>
      <c r="B36" s="58" t="s">
        <v>123</v>
      </c>
      <c r="C36" s="262">
        <v>194350.16</v>
      </c>
      <c r="D36" s="262">
        <v>136705.41</v>
      </c>
      <c r="E36" s="260">
        <v>331055.57</v>
      </c>
      <c r="F36" s="262">
        <v>188405.23</v>
      </c>
      <c r="G36" s="262">
        <v>148590.43</v>
      </c>
      <c r="H36" s="263">
        <v>336995.66000000003</v>
      </c>
    </row>
    <row r="37" spans="1:8">
      <c r="A37" s="132">
        <v>16</v>
      </c>
      <c r="B37" s="57" t="s">
        <v>124</v>
      </c>
      <c r="C37" s="262">
        <v>0</v>
      </c>
      <c r="D37" s="262">
        <v>0</v>
      </c>
      <c r="E37" s="260">
        <v>0</v>
      </c>
      <c r="F37" s="262">
        <v>0</v>
      </c>
      <c r="G37" s="262">
        <v>0</v>
      </c>
      <c r="H37" s="263">
        <v>0</v>
      </c>
    </row>
    <row r="38" spans="1:8">
      <c r="A38" s="132">
        <v>17</v>
      </c>
      <c r="B38" s="57" t="s">
        <v>125</v>
      </c>
      <c r="C38" s="262">
        <v>36.44</v>
      </c>
      <c r="D38" s="262"/>
      <c r="E38" s="260">
        <v>36.44</v>
      </c>
      <c r="F38" s="262">
        <v>0</v>
      </c>
      <c r="G38" s="262">
        <v>0</v>
      </c>
      <c r="H38" s="263">
        <v>0</v>
      </c>
    </row>
    <row r="39" spans="1:8">
      <c r="A39" s="132">
        <v>18</v>
      </c>
      <c r="B39" s="57" t="s">
        <v>126</v>
      </c>
      <c r="C39" s="262">
        <v>0</v>
      </c>
      <c r="D39" s="262"/>
      <c r="E39" s="260">
        <v>0</v>
      </c>
      <c r="F39" s="262">
        <v>0</v>
      </c>
      <c r="G39" s="262">
        <v>0</v>
      </c>
      <c r="H39" s="263">
        <v>0</v>
      </c>
    </row>
    <row r="40" spans="1:8">
      <c r="A40" s="132">
        <v>19</v>
      </c>
      <c r="B40" s="57" t="s">
        <v>127</v>
      </c>
      <c r="C40" s="262">
        <v>-1446143.01</v>
      </c>
      <c r="D40" s="262"/>
      <c r="E40" s="260">
        <v>-1446143.01</v>
      </c>
      <c r="F40" s="262">
        <v>23959.35</v>
      </c>
      <c r="G40" s="262">
        <v>0</v>
      </c>
      <c r="H40" s="263">
        <v>23959.35</v>
      </c>
    </row>
    <row r="41" spans="1:8">
      <c r="A41" s="132">
        <v>20</v>
      </c>
      <c r="B41" s="57" t="s">
        <v>128</v>
      </c>
      <c r="C41" s="262">
        <v>3260378.33</v>
      </c>
      <c r="D41" s="262"/>
      <c r="E41" s="260">
        <v>3260378.33</v>
      </c>
      <c r="F41" s="262">
        <v>532405.84</v>
      </c>
      <c r="G41" s="262">
        <v>0</v>
      </c>
      <c r="H41" s="263">
        <v>532405.84</v>
      </c>
    </row>
    <row r="42" spans="1:8">
      <c r="A42" s="132">
        <v>21</v>
      </c>
      <c r="B42" s="57" t="s">
        <v>129</v>
      </c>
      <c r="C42" s="262">
        <v>15171.54</v>
      </c>
      <c r="D42" s="262"/>
      <c r="E42" s="260">
        <v>15171.54</v>
      </c>
      <c r="F42" s="262">
        <v>-136564.29</v>
      </c>
      <c r="G42" s="262">
        <v>0</v>
      </c>
      <c r="H42" s="263">
        <v>-136564.29</v>
      </c>
    </row>
    <row r="43" spans="1:8">
      <c r="A43" s="132">
        <v>22</v>
      </c>
      <c r="B43" s="57" t="s">
        <v>130</v>
      </c>
      <c r="C43" s="262">
        <v>8295.0300000000007</v>
      </c>
      <c r="D43" s="262"/>
      <c r="E43" s="260">
        <v>8295.0300000000007</v>
      </c>
      <c r="F43" s="262">
        <v>38147.9</v>
      </c>
      <c r="G43" s="262">
        <v>0</v>
      </c>
      <c r="H43" s="263">
        <v>38147.9</v>
      </c>
    </row>
    <row r="44" spans="1:8">
      <c r="A44" s="132">
        <v>23</v>
      </c>
      <c r="B44" s="57" t="s">
        <v>131</v>
      </c>
      <c r="C44" s="262">
        <v>22855.39</v>
      </c>
      <c r="D44" s="262">
        <v>0</v>
      </c>
      <c r="E44" s="260">
        <v>22855.39</v>
      </c>
      <c r="F44" s="262">
        <v>29276.2</v>
      </c>
      <c r="G44" s="262">
        <v>0</v>
      </c>
      <c r="H44" s="263">
        <v>29276.2</v>
      </c>
    </row>
    <row r="45" spans="1:8">
      <c r="A45" s="132">
        <v>24</v>
      </c>
      <c r="B45" s="60" t="s">
        <v>132</v>
      </c>
      <c r="C45" s="264">
        <v>1883613.49</v>
      </c>
      <c r="D45" s="264">
        <v>-98411.32</v>
      </c>
      <c r="E45" s="260">
        <v>1785202.17</v>
      </c>
      <c r="F45" s="264">
        <v>936011.58999999985</v>
      </c>
      <c r="G45" s="264">
        <v>-1442.2299999999814</v>
      </c>
      <c r="H45" s="263">
        <v>934569.35999999987</v>
      </c>
    </row>
    <row r="46" spans="1:8">
      <c r="A46" s="132"/>
      <c r="B46" s="55" t="s">
        <v>133</v>
      </c>
      <c r="C46" s="262"/>
      <c r="D46" s="262"/>
      <c r="E46" s="262"/>
      <c r="F46" s="262"/>
      <c r="G46" s="262"/>
      <c r="H46" s="269"/>
    </row>
    <row r="47" spans="1:8">
      <c r="A47" s="132">
        <v>25</v>
      </c>
      <c r="B47" s="57" t="s">
        <v>134</v>
      </c>
      <c r="C47" s="262">
        <v>75651.63</v>
      </c>
      <c r="D47" s="262">
        <v>136833.53</v>
      </c>
      <c r="E47" s="260">
        <v>212485.16</v>
      </c>
      <c r="F47" s="262">
        <v>108961.07</v>
      </c>
      <c r="G47" s="262">
        <v>131400.09</v>
      </c>
      <c r="H47" s="263">
        <v>240361.16</v>
      </c>
    </row>
    <row r="48" spans="1:8">
      <c r="A48" s="132">
        <v>26</v>
      </c>
      <c r="B48" s="57" t="s">
        <v>135</v>
      </c>
      <c r="C48" s="262">
        <v>216735.32</v>
      </c>
      <c r="D48" s="262">
        <v>172429.08</v>
      </c>
      <c r="E48" s="260">
        <v>389164.4</v>
      </c>
      <c r="F48" s="262">
        <v>264246.71000000002</v>
      </c>
      <c r="G48" s="262">
        <v>150115.97</v>
      </c>
      <c r="H48" s="263">
        <v>414362.68000000005</v>
      </c>
    </row>
    <row r="49" spans="1:9">
      <c r="A49" s="132">
        <v>27</v>
      </c>
      <c r="B49" s="57" t="s">
        <v>136</v>
      </c>
      <c r="C49" s="262">
        <v>2119771.8199999998</v>
      </c>
      <c r="D49" s="262"/>
      <c r="E49" s="260">
        <v>2119771.8199999998</v>
      </c>
      <c r="F49" s="262">
        <v>1731396.75</v>
      </c>
      <c r="G49" s="262">
        <v>0</v>
      </c>
      <c r="H49" s="263">
        <v>1731396.75</v>
      </c>
    </row>
    <row r="50" spans="1:9">
      <c r="A50" s="132">
        <v>28</v>
      </c>
      <c r="B50" s="57" t="s">
        <v>273</v>
      </c>
      <c r="C50" s="262">
        <v>16456.29</v>
      </c>
      <c r="D50" s="262"/>
      <c r="E50" s="260">
        <v>16456.29</v>
      </c>
      <c r="F50" s="262">
        <v>3768.87</v>
      </c>
      <c r="G50" s="262">
        <v>0</v>
      </c>
      <c r="H50" s="263">
        <v>3768.87</v>
      </c>
    </row>
    <row r="51" spans="1:9">
      <c r="A51" s="132">
        <v>29</v>
      </c>
      <c r="B51" s="57" t="s">
        <v>137</v>
      </c>
      <c r="C51" s="262">
        <v>327386.82</v>
      </c>
      <c r="D51" s="262"/>
      <c r="E51" s="260">
        <v>327386.82</v>
      </c>
      <c r="F51" s="262">
        <v>418333.88</v>
      </c>
      <c r="G51" s="262">
        <v>0</v>
      </c>
      <c r="H51" s="263">
        <v>418333.88</v>
      </c>
    </row>
    <row r="52" spans="1:9">
      <c r="A52" s="132">
        <v>30</v>
      </c>
      <c r="B52" s="57" t="s">
        <v>138</v>
      </c>
      <c r="C52" s="262">
        <v>645947.1</v>
      </c>
      <c r="D52" s="262">
        <v>0</v>
      </c>
      <c r="E52" s="260">
        <v>645947.1</v>
      </c>
      <c r="F52" s="262">
        <v>807602.12</v>
      </c>
      <c r="G52" s="262">
        <v>562.75</v>
      </c>
      <c r="H52" s="263">
        <v>808164.87</v>
      </c>
    </row>
    <row r="53" spans="1:9">
      <c r="A53" s="132">
        <v>31</v>
      </c>
      <c r="B53" s="60" t="s">
        <v>139</v>
      </c>
      <c r="C53" s="264">
        <v>3401948.98</v>
      </c>
      <c r="D53" s="264">
        <v>309262.61</v>
      </c>
      <c r="E53" s="260">
        <v>3711211.59</v>
      </c>
      <c r="F53" s="264">
        <v>3334309.4000000004</v>
      </c>
      <c r="G53" s="264">
        <v>282078.81</v>
      </c>
      <c r="H53" s="263">
        <v>3616388.2100000004</v>
      </c>
    </row>
    <row r="54" spans="1:9">
      <c r="A54" s="132">
        <v>32</v>
      </c>
      <c r="B54" s="60" t="s">
        <v>140</v>
      </c>
      <c r="C54" s="264">
        <v>-1518335.49</v>
      </c>
      <c r="D54" s="264">
        <v>-407673.93</v>
      </c>
      <c r="E54" s="260">
        <v>-1926009.42</v>
      </c>
      <c r="F54" s="264">
        <v>-2398297.8100000005</v>
      </c>
      <c r="G54" s="264">
        <v>-283521.03999999998</v>
      </c>
      <c r="H54" s="263">
        <v>-2681818.8500000006</v>
      </c>
    </row>
    <row r="55" spans="1:9">
      <c r="A55" s="132"/>
      <c r="B55" s="55"/>
      <c r="C55" s="266"/>
      <c r="D55" s="266"/>
      <c r="E55" s="266"/>
      <c r="F55" s="266"/>
      <c r="G55" s="266"/>
      <c r="H55" s="267"/>
    </row>
    <row r="56" spans="1:9">
      <c r="A56" s="132">
        <v>33</v>
      </c>
      <c r="B56" s="60" t="s">
        <v>141</v>
      </c>
      <c r="C56" s="264">
        <v>1341299.4399999997</v>
      </c>
      <c r="D56" s="264">
        <v>-125532.49999999994</v>
      </c>
      <c r="E56" s="260">
        <v>1215766.9399999997</v>
      </c>
      <c r="F56" s="264">
        <v>139939.54999999981</v>
      </c>
      <c r="G56" s="264">
        <v>174053.2300000001</v>
      </c>
      <c r="H56" s="263">
        <v>313992.77999999991</v>
      </c>
    </row>
    <row r="57" spans="1:9">
      <c r="A57" s="132"/>
      <c r="B57" s="55"/>
      <c r="C57" s="266"/>
      <c r="D57" s="266"/>
      <c r="E57" s="266"/>
      <c r="F57" s="266"/>
      <c r="G57" s="266"/>
      <c r="H57" s="267"/>
    </row>
    <row r="58" spans="1:9">
      <c r="A58" s="132">
        <v>34</v>
      </c>
      <c r="B58" s="57" t="s">
        <v>142</v>
      </c>
      <c r="C58" s="262">
        <v>891036.7</v>
      </c>
      <c r="D58" s="262"/>
      <c r="E58" s="260">
        <v>891036.7</v>
      </c>
      <c r="F58" s="262">
        <v>1216095.18</v>
      </c>
      <c r="G58" s="262">
        <v>0</v>
      </c>
      <c r="H58" s="263">
        <v>1216095.18</v>
      </c>
    </row>
    <row r="59" spans="1:9" s="213" customFormat="1">
      <c r="A59" s="132">
        <v>35</v>
      </c>
      <c r="B59" s="54" t="s">
        <v>143</v>
      </c>
      <c r="C59" s="270">
        <v>0</v>
      </c>
      <c r="D59" s="270"/>
      <c r="E59" s="271">
        <v>0</v>
      </c>
      <c r="F59" s="272">
        <v>0</v>
      </c>
      <c r="G59" s="272">
        <v>0</v>
      </c>
      <c r="H59" s="273">
        <v>0</v>
      </c>
      <c r="I59" s="212"/>
    </row>
    <row r="60" spans="1:9">
      <c r="A60" s="132">
        <v>36</v>
      </c>
      <c r="B60" s="57" t="s">
        <v>144</v>
      </c>
      <c r="C60" s="262">
        <v>78684.83</v>
      </c>
      <c r="D60" s="262"/>
      <c r="E60" s="260">
        <v>78684.83</v>
      </c>
      <c r="F60" s="262">
        <v>-525398.49</v>
      </c>
      <c r="G60" s="262">
        <v>0</v>
      </c>
      <c r="H60" s="263">
        <v>-525398.49</v>
      </c>
    </row>
    <row r="61" spans="1:9">
      <c r="A61" s="132">
        <v>37</v>
      </c>
      <c r="B61" s="60" t="s">
        <v>145</v>
      </c>
      <c r="C61" s="264">
        <v>969721.52999999991</v>
      </c>
      <c r="D61" s="264">
        <v>0</v>
      </c>
      <c r="E61" s="260">
        <v>969721.52999999991</v>
      </c>
      <c r="F61" s="264">
        <v>690696.69</v>
      </c>
      <c r="G61" s="264">
        <v>0</v>
      </c>
      <c r="H61" s="263">
        <v>690696.69</v>
      </c>
    </row>
    <row r="62" spans="1:9">
      <c r="A62" s="132"/>
      <c r="B62" s="61"/>
      <c r="C62" s="262"/>
      <c r="D62" s="262"/>
      <c r="E62" s="262"/>
      <c r="F62" s="262"/>
      <c r="G62" s="262"/>
      <c r="H62" s="269"/>
    </row>
    <row r="63" spans="1:9">
      <c r="A63" s="132">
        <v>38</v>
      </c>
      <c r="B63" s="62" t="s">
        <v>274</v>
      </c>
      <c r="C63" s="264">
        <v>371577.9099999998</v>
      </c>
      <c r="D63" s="264">
        <v>-125532.49999999994</v>
      </c>
      <c r="E63" s="260">
        <v>246045.40999999986</v>
      </c>
      <c r="F63" s="264">
        <v>-550757.14000000013</v>
      </c>
      <c r="G63" s="264">
        <v>174053.2300000001</v>
      </c>
      <c r="H63" s="263">
        <v>-376703.91000000003</v>
      </c>
    </row>
    <row r="64" spans="1:9">
      <c r="A64" s="130">
        <v>39</v>
      </c>
      <c r="B64" s="57" t="s">
        <v>146</v>
      </c>
      <c r="C64" s="274">
        <v>0</v>
      </c>
      <c r="D64" s="274"/>
      <c r="E64" s="260">
        <v>0</v>
      </c>
      <c r="F64" s="274">
        <v>0</v>
      </c>
      <c r="G64" s="274"/>
      <c r="H64" s="263">
        <v>0</v>
      </c>
    </row>
    <row r="65" spans="1:8">
      <c r="A65" s="132">
        <v>40</v>
      </c>
      <c r="B65" s="60" t="s">
        <v>147</v>
      </c>
      <c r="C65" s="264">
        <v>371577.9099999998</v>
      </c>
      <c r="D65" s="264">
        <v>-125532.49999999994</v>
      </c>
      <c r="E65" s="260">
        <v>246045.40999999986</v>
      </c>
      <c r="F65" s="264">
        <v>-550757.14000000013</v>
      </c>
      <c r="G65" s="264">
        <v>174053.2300000001</v>
      </c>
      <c r="H65" s="263">
        <v>-376703.91000000003</v>
      </c>
    </row>
    <row r="66" spans="1:8">
      <c r="A66" s="130">
        <v>41</v>
      </c>
      <c r="B66" s="57" t="s">
        <v>148</v>
      </c>
      <c r="C66" s="274">
        <v>0</v>
      </c>
      <c r="D66" s="274"/>
      <c r="E66" s="260">
        <v>0</v>
      </c>
      <c r="F66" s="274">
        <v>0</v>
      </c>
      <c r="G66" s="274"/>
      <c r="H66" s="263">
        <v>0</v>
      </c>
    </row>
    <row r="67" spans="1:8" ht="15" thickBot="1">
      <c r="A67" s="134">
        <v>42</v>
      </c>
      <c r="B67" s="135" t="s">
        <v>149</v>
      </c>
      <c r="C67" s="275">
        <v>371577.9099999998</v>
      </c>
      <c r="D67" s="275">
        <v>-125532.49999999994</v>
      </c>
      <c r="E67" s="261">
        <v>246045.40999999986</v>
      </c>
      <c r="F67" s="275">
        <v>-550757.14000000013</v>
      </c>
      <c r="G67" s="275">
        <v>174053.2300000001</v>
      </c>
      <c r="H67" s="276">
        <v>-376703.91000000003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70" zoomScaleNormal="70" workbookViewId="0">
      <selection activeCell="C7" sqref="C7:H53"/>
    </sheetView>
  </sheetViews>
  <sheetFormatPr defaultRowHeight="14.4"/>
  <cols>
    <col min="1" max="1" width="9.5546875" bestFit="1" customWidth="1"/>
    <col min="2" max="2" width="72.21875" customWidth="1"/>
    <col min="3" max="8" width="12.77734375" customWidth="1"/>
  </cols>
  <sheetData>
    <row r="1" spans="1:8">
      <c r="A1" s="2" t="s">
        <v>190</v>
      </c>
      <c r="B1" t="str">
        <f>Info!C2</f>
        <v>სს სილქ როუდ ბანკი</v>
      </c>
    </row>
    <row r="2" spans="1:8">
      <c r="A2" s="2" t="s">
        <v>191</v>
      </c>
      <c r="B2" s="475">
        <f>'3. PL'!B2</f>
        <v>44104</v>
      </c>
    </row>
    <row r="3" spans="1:8">
      <c r="A3" s="2"/>
    </row>
    <row r="4" spans="1:8" ht="15" thickBot="1">
      <c r="A4" s="2" t="s">
        <v>410</v>
      </c>
      <c r="B4" s="2"/>
      <c r="C4" s="224"/>
      <c r="D4" s="224"/>
      <c r="E4" s="224"/>
      <c r="F4" s="225"/>
      <c r="G4" s="225"/>
      <c r="H4" s="226" t="s">
        <v>94</v>
      </c>
    </row>
    <row r="5" spans="1:8">
      <c r="A5" s="534" t="s">
        <v>26</v>
      </c>
      <c r="B5" s="536" t="s">
        <v>247</v>
      </c>
      <c r="C5" s="538" t="s">
        <v>196</v>
      </c>
      <c r="D5" s="538"/>
      <c r="E5" s="538"/>
      <c r="F5" s="538" t="s">
        <v>197</v>
      </c>
      <c r="G5" s="538"/>
      <c r="H5" s="539"/>
    </row>
    <row r="6" spans="1:8">
      <c r="A6" s="535"/>
      <c r="B6" s="537"/>
      <c r="C6" s="42" t="s">
        <v>27</v>
      </c>
      <c r="D6" s="42" t="s">
        <v>95</v>
      </c>
      <c r="E6" s="42" t="s">
        <v>68</v>
      </c>
      <c r="F6" s="42" t="s">
        <v>27</v>
      </c>
      <c r="G6" s="42" t="s">
        <v>95</v>
      </c>
      <c r="H6" s="43" t="s">
        <v>68</v>
      </c>
    </row>
    <row r="7" spans="1:8" s="3" customFormat="1">
      <c r="A7" s="227">
        <v>1</v>
      </c>
      <c r="B7" s="228" t="s">
        <v>487</v>
      </c>
      <c r="C7" s="494"/>
      <c r="D7" s="494"/>
      <c r="E7" s="495">
        <v>0</v>
      </c>
      <c r="F7" s="494"/>
      <c r="G7" s="494"/>
      <c r="H7" s="495">
        <v>0</v>
      </c>
    </row>
    <row r="8" spans="1:8" s="3" customFormat="1">
      <c r="A8" s="227">
        <v>1.1000000000000001</v>
      </c>
      <c r="B8" s="229" t="s">
        <v>278</v>
      </c>
      <c r="C8" s="494">
        <v>125000</v>
      </c>
      <c r="D8" s="494">
        <v>32878</v>
      </c>
      <c r="E8" s="495">
        <v>157878</v>
      </c>
      <c r="F8" s="494">
        <v>0</v>
      </c>
      <c r="G8" s="494">
        <v>29552</v>
      </c>
      <c r="H8" s="495">
        <v>29552</v>
      </c>
    </row>
    <row r="9" spans="1:8" s="3" customFormat="1">
      <c r="A9" s="227">
        <v>1.2</v>
      </c>
      <c r="B9" s="229" t="s">
        <v>279</v>
      </c>
      <c r="C9" s="494"/>
      <c r="D9" s="494"/>
      <c r="E9" s="495">
        <v>0</v>
      </c>
      <c r="F9" s="494"/>
      <c r="G9" s="494"/>
      <c r="H9" s="495">
        <v>0</v>
      </c>
    </row>
    <row r="10" spans="1:8" s="3" customFormat="1">
      <c r="A10" s="227">
        <v>1.3</v>
      </c>
      <c r="B10" s="229" t="s">
        <v>280</v>
      </c>
      <c r="C10" s="494">
        <v>88080.54</v>
      </c>
      <c r="D10" s="494">
        <v>32878</v>
      </c>
      <c r="E10" s="495">
        <v>120958.54</v>
      </c>
      <c r="F10" s="494">
        <v>183312.72</v>
      </c>
      <c r="G10" s="494">
        <v>29552</v>
      </c>
      <c r="H10" s="495">
        <v>212864.72</v>
      </c>
    </row>
    <row r="11" spans="1:8" s="3" customFormat="1">
      <c r="A11" s="227">
        <v>1.4</v>
      </c>
      <c r="B11" s="229" t="s">
        <v>281</v>
      </c>
      <c r="C11" s="494"/>
      <c r="D11" s="494"/>
      <c r="E11" s="495">
        <v>0</v>
      </c>
      <c r="F11" s="494"/>
      <c r="G11" s="494"/>
      <c r="H11" s="495">
        <v>0</v>
      </c>
    </row>
    <row r="12" spans="1:8" s="3" customFormat="1" ht="29.25" customHeight="1">
      <c r="A12" s="227">
        <v>2</v>
      </c>
      <c r="B12" s="228" t="s">
        <v>282</v>
      </c>
      <c r="C12" s="494"/>
      <c r="D12" s="494"/>
      <c r="E12" s="495">
        <v>0</v>
      </c>
      <c r="F12" s="494"/>
      <c r="G12" s="494"/>
      <c r="H12" s="495">
        <v>0</v>
      </c>
    </row>
    <row r="13" spans="1:8" s="3" customFormat="1" ht="27.6">
      <c r="A13" s="227">
        <v>3</v>
      </c>
      <c r="B13" s="228" t="s">
        <v>283</v>
      </c>
      <c r="C13" s="494"/>
      <c r="D13" s="494"/>
      <c r="E13" s="495">
        <v>0</v>
      </c>
      <c r="F13" s="494"/>
      <c r="G13" s="494"/>
      <c r="H13" s="495">
        <v>0</v>
      </c>
    </row>
    <row r="14" spans="1:8" s="3" customFormat="1">
      <c r="A14" s="227">
        <v>3.1</v>
      </c>
      <c r="B14" s="229" t="s">
        <v>284</v>
      </c>
      <c r="C14" s="494"/>
      <c r="D14" s="494"/>
      <c r="E14" s="495">
        <v>0</v>
      </c>
      <c r="F14" s="494"/>
      <c r="G14" s="494"/>
      <c r="H14" s="495">
        <v>0</v>
      </c>
    </row>
    <row r="15" spans="1:8" s="3" customFormat="1">
      <c r="A15" s="227">
        <v>3.2</v>
      </c>
      <c r="B15" s="229" t="s">
        <v>285</v>
      </c>
      <c r="C15" s="494"/>
      <c r="D15" s="494"/>
      <c r="E15" s="495">
        <v>0</v>
      </c>
      <c r="F15" s="494"/>
      <c r="G15" s="494"/>
      <c r="H15" s="495">
        <v>0</v>
      </c>
    </row>
    <row r="16" spans="1:8" s="3" customFormat="1">
      <c r="A16" s="227">
        <v>4</v>
      </c>
      <c r="B16" s="228" t="s">
        <v>286</v>
      </c>
      <c r="C16" s="494"/>
      <c r="D16" s="494"/>
      <c r="E16" s="495">
        <v>0</v>
      </c>
      <c r="F16" s="494"/>
      <c r="G16" s="494"/>
      <c r="H16" s="495">
        <v>0</v>
      </c>
    </row>
    <row r="17" spans="1:8" s="3" customFormat="1">
      <c r="A17" s="227">
        <v>4.0999999999999996</v>
      </c>
      <c r="B17" s="229" t="s">
        <v>287</v>
      </c>
      <c r="C17" s="494">
        <v>89500</v>
      </c>
      <c r="D17" s="494">
        <v>657560</v>
      </c>
      <c r="E17" s="495">
        <v>747060</v>
      </c>
      <c r="F17" s="494">
        <v>15500</v>
      </c>
      <c r="G17" s="494">
        <v>1034320</v>
      </c>
      <c r="H17" s="495">
        <v>1049820</v>
      </c>
    </row>
    <row r="18" spans="1:8" s="3" customFormat="1">
      <c r="A18" s="227">
        <v>4.2</v>
      </c>
      <c r="B18" s="229" t="s">
        <v>288</v>
      </c>
      <c r="C18" s="494"/>
      <c r="D18" s="494"/>
      <c r="E18" s="495">
        <v>0</v>
      </c>
      <c r="F18" s="494"/>
      <c r="G18" s="494"/>
      <c r="H18" s="495">
        <v>0</v>
      </c>
    </row>
    <row r="19" spans="1:8" s="3" customFormat="1" ht="27.6">
      <c r="A19" s="227">
        <v>5</v>
      </c>
      <c r="B19" s="228" t="s">
        <v>289</v>
      </c>
      <c r="C19" s="494"/>
      <c r="D19" s="494"/>
      <c r="E19" s="495">
        <v>0</v>
      </c>
      <c r="F19" s="494"/>
      <c r="G19" s="494"/>
      <c r="H19" s="495">
        <v>0</v>
      </c>
    </row>
    <row r="20" spans="1:8" s="3" customFormat="1">
      <c r="A20" s="227">
        <v>5.0999999999999996</v>
      </c>
      <c r="B20" s="229" t="s">
        <v>290</v>
      </c>
      <c r="C20" s="494">
        <v>145800</v>
      </c>
      <c r="D20" s="494">
        <v>39453.599999999999</v>
      </c>
      <c r="E20" s="495">
        <v>185253.6</v>
      </c>
      <c r="F20" s="494">
        <v>0</v>
      </c>
      <c r="G20" s="494">
        <v>257102.4</v>
      </c>
      <c r="H20" s="495">
        <v>257102.4</v>
      </c>
    </row>
    <row r="21" spans="1:8" s="3" customFormat="1">
      <c r="A21" s="227">
        <v>5.2</v>
      </c>
      <c r="B21" s="229" t="s">
        <v>291</v>
      </c>
      <c r="C21" s="494"/>
      <c r="D21" s="494"/>
      <c r="E21" s="495">
        <v>0</v>
      </c>
      <c r="F21" s="494"/>
      <c r="G21" s="494"/>
      <c r="H21" s="495">
        <v>0</v>
      </c>
    </row>
    <row r="22" spans="1:8" s="3" customFormat="1">
      <c r="A22" s="227">
        <v>5.3</v>
      </c>
      <c r="B22" s="229" t="s">
        <v>292</v>
      </c>
      <c r="C22" s="494"/>
      <c r="D22" s="494"/>
      <c r="E22" s="495">
        <v>0</v>
      </c>
      <c r="F22" s="494"/>
      <c r="G22" s="494"/>
      <c r="H22" s="495">
        <v>0</v>
      </c>
    </row>
    <row r="23" spans="1:8" s="3" customFormat="1">
      <c r="A23" s="227" t="s">
        <v>293</v>
      </c>
      <c r="B23" s="230" t="s">
        <v>294</v>
      </c>
      <c r="C23" s="494">
        <v>90000</v>
      </c>
      <c r="D23" s="494">
        <v>4925124.4000000004</v>
      </c>
      <c r="E23" s="495">
        <v>5015124.4000000004</v>
      </c>
      <c r="F23" s="494">
        <v>90000</v>
      </c>
      <c r="G23" s="494">
        <v>4799244.8</v>
      </c>
      <c r="H23" s="495">
        <v>4889244.8</v>
      </c>
    </row>
    <row r="24" spans="1:8" s="3" customFormat="1">
      <c r="A24" s="227" t="s">
        <v>295</v>
      </c>
      <c r="B24" s="230" t="s">
        <v>296</v>
      </c>
      <c r="C24" s="494">
        <v>0</v>
      </c>
      <c r="D24" s="494">
        <v>10224748.960000001</v>
      </c>
      <c r="E24" s="495">
        <v>10224748.960000001</v>
      </c>
      <c r="F24" s="494">
        <v>0</v>
      </c>
      <c r="G24" s="494">
        <v>9166752.6400000006</v>
      </c>
      <c r="H24" s="495">
        <v>9166752.6400000006</v>
      </c>
    </row>
    <row r="25" spans="1:8" s="3" customFormat="1">
      <c r="A25" s="227" t="s">
        <v>297</v>
      </c>
      <c r="B25" s="231" t="s">
        <v>298</v>
      </c>
      <c r="C25" s="494">
        <v>0</v>
      </c>
      <c r="D25" s="494">
        <v>0</v>
      </c>
      <c r="E25" s="495">
        <v>0</v>
      </c>
      <c r="F25" s="494">
        <v>0</v>
      </c>
      <c r="G25" s="494">
        <v>0</v>
      </c>
      <c r="H25" s="495">
        <v>0</v>
      </c>
    </row>
    <row r="26" spans="1:8" s="3" customFormat="1">
      <c r="A26" s="227" t="s">
        <v>299</v>
      </c>
      <c r="B26" s="230" t="s">
        <v>300</v>
      </c>
      <c r="C26" s="494">
        <v>0</v>
      </c>
      <c r="D26" s="494">
        <v>5255548.3</v>
      </c>
      <c r="E26" s="495">
        <v>5255548.3</v>
      </c>
      <c r="F26" s="494">
        <v>0</v>
      </c>
      <c r="G26" s="494">
        <v>4915975.2</v>
      </c>
      <c r="H26" s="495">
        <v>4915975.2</v>
      </c>
    </row>
    <row r="27" spans="1:8" s="3" customFormat="1">
      <c r="A27" s="227" t="s">
        <v>301</v>
      </c>
      <c r="B27" s="230" t="s">
        <v>302</v>
      </c>
      <c r="C27" s="494">
        <v>0</v>
      </c>
      <c r="D27" s="494">
        <v>0</v>
      </c>
      <c r="E27" s="495">
        <v>0</v>
      </c>
      <c r="F27" s="494">
        <v>0</v>
      </c>
      <c r="G27" s="494">
        <v>0</v>
      </c>
      <c r="H27" s="495">
        <v>0</v>
      </c>
    </row>
    <row r="28" spans="1:8" s="3" customFormat="1">
      <c r="A28" s="227">
        <v>5.4</v>
      </c>
      <c r="B28" s="229" t="s">
        <v>303</v>
      </c>
      <c r="C28" s="494">
        <v>0</v>
      </c>
      <c r="D28" s="494">
        <v>84496.46</v>
      </c>
      <c r="E28" s="495">
        <v>84496.46</v>
      </c>
      <c r="F28" s="494">
        <v>20000</v>
      </c>
      <c r="G28" s="494">
        <v>75948.639999999999</v>
      </c>
      <c r="H28" s="495">
        <v>95948.64</v>
      </c>
    </row>
    <row r="29" spans="1:8" s="3" customFormat="1">
      <c r="A29" s="227">
        <v>5.5</v>
      </c>
      <c r="B29" s="229" t="s">
        <v>304</v>
      </c>
      <c r="C29" s="494">
        <v>0</v>
      </c>
      <c r="D29" s="494">
        <v>0</v>
      </c>
      <c r="E29" s="495">
        <v>0</v>
      </c>
      <c r="F29" s="494">
        <v>0</v>
      </c>
      <c r="G29" s="494">
        <v>0</v>
      </c>
      <c r="H29" s="495">
        <v>0</v>
      </c>
    </row>
    <row r="30" spans="1:8" s="3" customFormat="1">
      <c r="A30" s="227">
        <v>5.6</v>
      </c>
      <c r="B30" s="229" t="s">
        <v>305</v>
      </c>
      <c r="C30" s="494">
        <v>0</v>
      </c>
      <c r="D30" s="494">
        <v>0</v>
      </c>
      <c r="E30" s="495">
        <v>0</v>
      </c>
      <c r="F30" s="494">
        <v>0</v>
      </c>
      <c r="G30" s="494">
        <v>692769.66</v>
      </c>
      <c r="H30" s="495">
        <v>692769.66</v>
      </c>
    </row>
    <row r="31" spans="1:8" s="3" customFormat="1">
      <c r="A31" s="227">
        <v>5.7</v>
      </c>
      <c r="B31" s="229" t="s">
        <v>306</v>
      </c>
      <c r="C31" s="494">
        <v>0</v>
      </c>
      <c r="D31" s="494">
        <v>5193244.49</v>
      </c>
      <c r="E31" s="495">
        <v>5193244.49</v>
      </c>
      <c r="F31" s="494">
        <v>0</v>
      </c>
      <c r="G31" s="494">
        <v>4667886.16</v>
      </c>
      <c r="H31" s="495">
        <v>4667886.16</v>
      </c>
    </row>
    <row r="32" spans="1:8" s="3" customFormat="1">
      <c r="A32" s="227">
        <v>6</v>
      </c>
      <c r="B32" s="228" t="s">
        <v>307</v>
      </c>
      <c r="C32" s="494"/>
      <c r="D32" s="494"/>
      <c r="E32" s="495">
        <v>0</v>
      </c>
      <c r="F32" s="494"/>
      <c r="G32" s="494"/>
      <c r="H32" s="495">
        <v>0</v>
      </c>
    </row>
    <row r="33" spans="1:8" s="3" customFormat="1" ht="27.6">
      <c r="A33" s="227">
        <v>6.1</v>
      </c>
      <c r="B33" s="229" t="s">
        <v>488</v>
      </c>
      <c r="C33" s="494">
        <v>20271600</v>
      </c>
      <c r="D33" s="494">
        <v>39453600</v>
      </c>
      <c r="E33" s="495">
        <v>59725200</v>
      </c>
      <c r="F33" s="494">
        <v>15308276.140000001</v>
      </c>
      <c r="G33" s="494">
        <v>8249913.6299999999</v>
      </c>
      <c r="H33" s="495">
        <v>23558189.77</v>
      </c>
    </row>
    <row r="34" spans="1:8" s="3" customFormat="1" ht="27.6">
      <c r="A34" s="227">
        <v>6.2</v>
      </c>
      <c r="B34" s="229" t="s">
        <v>308</v>
      </c>
      <c r="C34" s="494">
        <v>13337860</v>
      </c>
      <c r="D34" s="494">
        <v>0</v>
      </c>
      <c r="E34" s="495">
        <v>13337860</v>
      </c>
      <c r="F34" s="494">
        <v>4733840</v>
      </c>
      <c r="G34" s="494">
        <v>18757070</v>
      </c>
      <c r="H34" s="495">
        <v>23490910</v>
      </c>
    </row>
    <row r="35" spans="1:8" s="3" customFormat="1" ht="27.6">
      <c r="A35" s="227">
        <v>6.3</v>
      </c>
      <c r="B35" s="229" t="s">
        <v>309</v>
      </c>
      <c r="C35" s="494"/>
      <c r="D35" s="494"/>
      <c r="E35" s="495">
        <v>0</v>
      </c>
      <c r="F35" s="494"/>
      <c r="G35" s="494"/>
      <c r="H35" s="495">
        <v>0</v>
      </c>
    </row>
    <row r="36" spans="1:8" s="3" customFormat="1">
      <c r="A36" s="227">
        <v>6.4</v>
      </c>
      <c r="B36" s="229" t="s">
        <v>310</v>
      </c>
      <c r="C36" s="494"/>
      <c r="D36" s="494"/>
      <c r="E36" s="495">
        <v>0</v>
      </c>
      <c r="F36" s="494"/>
      <c r="G36" s="494"/>
      <c r="H36" s="495">
        <v>0</v>
      </c>
    </row>
    <row r="37" spans="1:8" s="3" customFormat="1">
      <c r="A37" s="227">
        <v>6.5</v>
      </c>
      <c r="B37" s="229" t="s">
        <v>311</v>
      </c>
      <c r="C37" s="494"/>
      <c r="D37" s="494"/>
      <c r="E37" s="495">
        <v>0</v>
      </c>
      <c r="F37" s="494"/>
      <c r="G37" s="494"/>
      <c r="H37" s="495">
        <v>0</v>
      </c>
    </row>
    <row r="38" spans="1:8" s="3" customFormat="1" ht="27.6">
      <c r="A38" s="227">
        <v>6.6</v>
      </c>
      <c r="B38" s="229" t="s">
        <v>312</v>
      </c>
      <c r="C38" s="494"/>
      <c r="D38" s="494"/>
      <c r="E38" s="495">
        <v>0</v>
      </c>
      <c r="F38" s="494"/>
      <c r="G38" s="494"/>
      <c r="H38" s="495">
        <v>0</v>
      </c>
    </row>
    <row r="39" spans="1:8" s="3" customFormat="1" ht="27.6">
      <c r="A39" s="227">
        <v>6.7</v>
      </c>
      <c r="B39" s="229" t="s">
        <v>313</v>
      </c>
      <c r="C39" s="494"/>
      <c r="D39" s="494"/>
      <c r="E39" s="495">
        <v>0</v>
      </c>
      <c r="F39" s="494"/>
      <c r="G39" s="494"/>
      <c r="H39" s="495">
        <v>0</v>
      </c>
    </row>
    <row r="40" spans="1:8" s="3" customFormat="1">
      <c r="A40" s="227">
        <v>7</v>
      </c>
      <c r="B40" s="228" t="s">
        <v>314</v>
      </c>
      <c r="C40" s="494"/>
      <c r="D40" s="494"/>
      <c r="E40" s="495">
        <v>0</v>
      </c>
      <c r="F40" s="494"/>
      <c r="G40" s="494"/>
      <c r="H40" s="495">
        <v>0</v>
      </c>
    </row>
    <row r="41" spans="1:8" s="3" customFormat="1" ht="27.6">
      <c r="A41" s="227">
        <v>7.1</v>
      </c>
      <c r="B41" s="229" t="s">
        <v>315</v>
      </c>
      <c r="C41" s="494">
        <v>0</v>
      </c>
      <c r="D41" s="494">
        <v>0</v>
      </c>
      <c r="E41" s="495">
        <v>0</v>
      </c>
      <c r="F41" s="494">
        <v>0</v>
      </c>
      <c r="G41" s="494">
        <v>0</v>
      </c>
      <c r="H41" s="495">
        <v>0</v>
      </c>
    </row>
    <row r="42" spans="1:8" s="3" customFormat="1" ht="27.6">
      <c r="A42" s="227">
        <v>7.2</v>
      </c>
      <c r="B42" s="229" t="s">
        <v>316</v>
      </c>
      <c r="C42" s="494">
        <v>1655393</v>
      </c>
      <c r="D42" s="494">
        <v>2306641</v>
      </c>
      <c r="E42" s="495">
        <v>3962034</v>
      </c>
      <c r="F42" s="494">
        <v>1175675</v>
      </c>
      <c r="G42" s="494">
        <v>2323722</v>
      </c>
      <c r="H42" s="495">
        <v>3499397</v>
      </c>
    </row>
    <row r="43" spans="1:8" s="3" customFormat="1" ht="27.6">
      <c r="A43" s="227">
        <v>7.3</v>
      </c>
      <c r="B43" s="229" t="s">
        <v>317</v>
      </c>
      <c r="C43" s="494">
        <v>2495195</v>
      </c>
      <c r="D43" s="494">
        <v>4297845</v>
      </c>
      <c r="E43" s="495">
        <v>6793040</v>
      </c>
      <c r="F43" s="494">
        <v>1613746</v>
      </c>
      <c r="G43" s="494">
        <v>4198503</v>
      </c>
      <c r="H43" s="495">
        <v>5812249</v>
      </c>
    </row>
    <row r="44" spans="1:8" s="3" customFormat="1" ht="27.6">
      <c r="A44" s="227">
        <v>7.4</v>
      </c>
      <c r="B44" s="229" t="s">
        <v>318</v>
      </c>
      <c r="C44" s="496">
        <v>1944414</v>
      </c>
      <c r="D44" s="494">
        <v>3725178</v>
      </c>
      <c r="E44" s="495">
        <v>5669592</v>
      </c>
      <c r="F44" s="494">
        <v>1214772</v>
      </c>
      <c r="G44" s="494">
        <v>3147654</v>
      </c>
      <c r="H44" s="495">
        <v>4362426</v>
      </c>
    </row>
    <row r="45" spans="1:8" s="3" customFormat="1">
      <c r="A45" s="227">
        <v>8</v>
      </c>
      <c r="B45" s="228" t="s">
        <v>319</v>
      </c>
      <c r="C45" s="494"/>
      <c r="D45" s="494"/>
      <c r="E45" s="495">
        <v>0</v>
      </c>
      <c r="F45" s="494"/>
      <c r="G45" s="494"/>
      <c r="H45" s="495">
        <v>0</v>
      </c>
    </row>
    <row r="46" spans="1:8" s="3" customFormat="1">
      <c r="A46" s="227">
        <v>8.1</v>
      </c>
      <c r="B46" s="229" t="s">
        <v>320</v>
      </c>
      <c r="C46" s="494"/>
      <c r="D46" s="494"/>
      <c r="E46" s="495">
        <v>0</v>
      </c>
      <c r="F46" s="494"/>
      <c r="G46" s="494"/>
      <c r="H46" s="495">
        <v>0</v>
      </c>
    </row>
    <row r="47" spans="1:8" s="3" customFormat="1">
      <c r="A47" s="227">
        <v>8.1999999999999993</v>
      </c>
      <c r="B47" s="229" t="s">
        <v>321</v>
      </c>
      <c r="C47" s="494"/>
      <c r="D47" s="494"/>
      <c r="E47" s="495">
        <v>0</v>
      </c>
      <c r="F47" s="494"/>
      <c r="G47" s="494"/>
      <c r="H47" s="495">
        <v>0</v>
      </c>
    </row>
    <row r="48" spans="1:8" s="3" customFormat="1">
      <c r="A48" s="227">
        <v>8.3000000000000007</v>
      </c>
      <c r="B48" s="229" t="s">
        <v>322</v>
      </c>
      <c r="C48" s="494"/>
      <c r="D48" s="494"/>
      <c r="E48" s="495">
        <v>0</v>
      </c>
      <c r="F48" s="494"/>
      <c r="G48" s="494"/>
      <c r="H48" s="495">
        <v>0</v>
      </c>
    </row>
    <row r="49" spans="1:8" s="3" customFormat="1">
      <c r="A49" s="227">
        <v>8.4</v>
      </c>
      <c r="B49" s="229" t="s">
        <v>323</v>
      </c>
      <c r="C49" s="494"/>
      <c r="D49" s="494"/>
      <c r="E49" s="495">
        <v>0</v>
      </c>
      <c r="F49" s="494"/>
      <c r="G49" s="494"/>
      <c r="H49" s="495">
        <v>0</v>
      </c>
    </row>
    <row r="50" spans="1:8" s="3" customFormat="1">
      <c r="A50" s="227">
        <v>8.5</v>
      </c>
      <c r="B50" s="229" t="s">
        <v>324</v>
      </c>
      <c r="C50" s="494"/>
      <c r="D50" s="494"/>
      <c r="E50" s="495">
        <v>0</v>
      </c>
      <c r="F50" s="494"/>
      <c r="G50" s="494"/>
      <c r="H50" s="495">
        <v>0</v>
      </c>
    </row>
    <row r="51" spans="1:8" s="3" customFormat="1">
      <c r="A51" s="227">
        <v>8.6</v>
      </c>
      <c r="B51" s="229" t="s">
        <v>325</v>
      </c>
      <c r="C51" s="494"/>
      <c r="D51" s="494"/>
      <c r="E51" s="495">
        <v>0</v>
      </c>
      <c r="F51" s="494"/>
      <c r="G51" s="494"/>
      <c r="H51" s="495">
        <v>0</v>
      </c>
    </row>
    <row r="52" spans="1:8" s="3" customFormat="1">
      <c r="A52" s="227">
        <v>8.6999999999999993</v>
      </c>
      <c r="B52" s="229" t="s">
        <v>326</v>
      </c>
      <c r="C52" s="494"/>
      <c r="D52" s="494"/>
      <c r="E52" s="495">
        <v>0</v>
      </c>
      <c r="F52" s="494"/>
      <c r="G52" s="494"/>
      <c r="H52" s="495">
        <v>0</v>
      </c>
    </row>
    <row r="53" spans="1:8" s="3" customFormat="1" ht="15" thickBot="1">
      <c r="A53" s="232">
        <v>9</v>
      </c>
      <c r="B53" s="233" t="s">
        <v>327</v>
      </c>
      <c r="C53" s="497"/>
      <c r="D53" s="497"/>
      <c r="E53" s="498">
        <v>0</v>
      </c>
      <c r="F53" s="497"/>
      <c r="G53" s="497"/>
      <c r="H53" s="49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13"/>
    </sheetView>
  </sheetViews>
  <sheetFormatPr defaultColWidth="9.21875" defaultRowHeight="13.8"/>
  <cols>
    <col min="1" max="1" width="9.5546875" style="2" bestFit="1" customWidth="1"/>
    <col min="2" max="2" width="93.5546875" style="2" customWidth="1"/>
    <col min="3" max="4" width="12.77734375" style="2" customWidth="1"/>
    <col min="5" max="11" width="9.77734375" style="13" customWidth="1"/>
    <col min="12" max="16384" width="9.21875" style="13"/>
  </cols>
  <sheetData>
    <row r="1" spans="1:8">
      <c r="A1" s="17" t="s">
        <v>190</v>
      </c>
      <c r="B1" s="16" t="str">
        <f>Info!C2</f>
        <v>სს სილქ როუდ ბანკი</v>
      </c>
      <c r="C1" s="16"/>
      <c r="D1" s="363"/>
    </row>
    <row r="2" spans="1:8">
      <c r="A2" s="17" t="s">
        <v>191</v>
      </c>
      <c r="B2" s="473">
        <f>'4. Off-Balance'!B2</f>
        <v>44104</v>
      </c>
      <c r="C2" s="28"/>
      <c r="D2" s="18"/>
      <c r="E2" s="12"/>
      <c r="F2" s="12"/>
      <c r="G2" s="12"/>
      <c r="H2" s="12"/>
    </row>
    <row r="3" spans="1:8">
      <c r="A3" s="17"/>
      <c r="B3" s="16"/>
      <c r="C3" s="28"/>
      <c r="D3" s="18"/>
      <c r="E3" s="12"/>
      <c r="F3" s="12"/>
      <c r="G3" s="12"/>
      <c r="H3" s="12"/>
    </row>
    <row r="4" spans="1:8" ht="15" customHeight="1" thickBot="1">
      <c r="A4" s="221" t="s">
        <v>411</v>
      </c>
      <c r="B4" s="222" t="s">
        <v>189</v>
      </c>
      <c r="C4" s="221"/>
      <c r="D4" s="223" t="s">
        <v>94</v>
      </c>
    </row>
    <row r="5" spans="1:8" ht="15" customHeight="1">
      <c r="A5" s="217" t="s">
        <v>26</v>
      </c>
      <c r="B5" s="218"/>
      <c r="C5" s="219" t="s">
        <v>640</v>
      </c>
      <c r="D5" s="220" t="s">
        <v>636</v>
      </c>
    </row>
    <row r="6" spans="1:8" ht="15" customHeight="1">
      <c r="A6" s="413">
        <v>1</v>
      </c>
      <c r="B6" s="414" t="s">
        <v>194</v>
      </c>
      <c r="C6" s="415">
        <v>48523948.344999991</v>
      </c>
      <c r="D6" s="416">
        <v>47027603</v>
      </c>
    </row>
    <row r="7" spans="1:8" ht="15" customHeight="1">
      <c r="A7" s="413">
        <v>1.1000000000000001</v>
      </c>
      <c r="B7" s="417" t="s">
        <v>608</v>
      </c>
      <c r="C7" s="418">
        <v>46904809.144999988</v>
      </c>
      <c r="D7" s="419">
        <v>45685680</v>
      </c>
    </row>
    <row r="8" spans="1:8" ht="27.6">
      <c r="A8" s="413" t="s">
        <v>254</v>
      </c>
      <c r="B8" s="420" t="s">
        <v>405</v>
      </c>
      <c r="C8" s="418">
        <v>0</v>
      </c>
      <c r="D8" s="419">
        <v>0</v>
      </c>
    </row>
    <row r="9" spans="1:8" ht="15" customHeight="1">
      <c r="A9" s="413">
        <v>1.2</v>
      </c>
      <c r="B9" s="417" t="s">
        <v>22</v>
      </c>
      <c r="C9" s="418">
        <v>157878</v>
      </c>
      <c r="D9" s="419">
        <v>155552</v>
      </c>
    </row>
    <row r="10" spans="1:8" ht="15" customHeight="1">
      <c r="A10" s="413">
        <v>1.3</v>
      </c>
      <c r="B10" s="421" t="s">
        <v>77</v>
      </c>
      <c r="C10" s="418">
        <v>1461261.2</v>
      </c>
      <c r="D10" s="419">
        <v>1186371</v>
      </c>
    </row>
    <row r="11" spans="1:8" ht="15" customHeight="1">
      <c r="A11" s="413">
        <v>2</v>
      </c>
      <c r="B11" s="414" t="s">
        <v>195</v>
      </c>
      <c r="C11" s="418">
        <v>2852648.1626999998</v>
      </c>
      <c r="D11" s="419">
        <v>6364757</v>
      </c>
    </row>
    <row r="12" spans="1:8" ht="15" customHeight="1">
      <c r="A12" s="432">
        <v>3</v>
      </c>
      <c r="B12" s="433" t="s">
        <v>193</v>
      </c>
      <c r="C12" s="418">
        <v>8965463</v>
      </c>
      <c r="D12" s="419">
        <v>8965463</v>
      </c>
    </row>
    <row r="13" spans="1:8" ht="15" customHeight="1" thickBot="1">
      <c r="A13" s="137">
        <v>4</v>
      </c>
      <c r="B13" s="138" t="s">
        <v>255</v>
      </c>
      <c r="C13" s="277">
        <v>60342059.507699989</v>
      </c>
      <c r="D13" s="277">
        <v>62357823</v>
      </c>
    </row>
    <row r="14" spans="1:8">
      <c r="B14" s="23"/>
    </row>
    <row r="15" spans="1:8" ht="27.6">
      <c r="B15" s="106" t="s">
        <v>609</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5"/>
  <sheetViews>
    <sheetView showGridLines="0" zoomScaleNormal="100" workbookViewId="0">
      <pane xSplit="1" ySplit="4" topLeftCell="B17" activePane="bottomRight" state="frozen"/>
      <selection pane="topRight" activeCell="B1" sqref="B1"/>
      <selection pane="bottomLeft" activeCell="A4" sqref="A4"/>
      <selection pane="bottomRight" activeCell="B30" sqref="B30"/>
    </sheetView>
  </sheetViews>
  <sheetFormatPr defaultRowHeight="14.4"/>
  <cols>
    <col min="1" max="1" width="9.5546875" style="2" bestFit="1" customWidth="1"/>
    <col min="2" max="2" width="90.44140625" style="2" bestFit="1" customWidth="1"/>
    <col min="3" max="3" width="9.21875" style="2"/>
  </cols>
  <sheetData>
    <row r="1" spans="1:3">
      <c r="A1" s="2" t="s">
        <v>190</v>
      </c>
      <c r="B1" s="363" t="str">
        <f>Info!C2</f>
        <v>სს სილქ როუდ ბანკი</v>
      </c>
    </row>
    <row r="2" spans="1:3">
      <c r="A2" s="2" t="s">
        <v>191</v>
      </c>
      <c r="B2" s="474">
        <f>'5. RWA'!B2</f>
        <v>44104</v>
      </c>
    </row>
    <row r="4" spans="1:3" ht="16.5" customHeight="1" thickBot="1">
      <c r="A4" s="245" t="s">
        <v>412</v>
      </c>
      <c r="B4" s="64" t="s">
        <v>150</v>
      </c>
      <c r="C4" s="14"/>
    </row>
    <row r="5" spans="1:3">
      <c r="A5" s="11"/>
      <c r="B5" s="540" t="s">
        <v>151</v>
      </c>
      <c r="C5" s="541"/>
    </row>
    <row r="6" spans="1:3" ht="15">
      <c r="A6" s="501">
        <v>1</v>
      </c>
      <c r="B6" s="502" t="s">
        <v>637</v>
      </c>
      <c r="C6" s="507"/>
    </row>
    <row r="7" spans="1:3" ht="15">
      <c r="A7" s="501">
        <v>2</v>
      </c>
      <c r="B7" s="502" t="s">
        <v>622</v>
      </c>
      <c r="C7" s="507"/>
    </row>
    <row r="8" spans="1:3" ht="15">
      <c r="A8" s="501">
        <v>3</v>
      </c>
      <c r="B8" s="502" t="s">
        <v>623</v>
      </c>
      <c r="C8" s="507"/>
    </row>
    <row r="9" spans="1:3" ht="15">
      <c r="A9" s="501">
        <v>4</v>
      </c>
      <c r="B9" s="502" t="s">
        <v>624</v>
      </c>
      <c r="C9" s="507"/>
    </row>
    <row r="10" spans="1:3" ht="15">
      <c r="A10" s="501">
        <v>5</v>
      </c>
      <c r="B10" s="502" t="s">
        <v>625</v>
      </c>
      <c r="C10" s="507"/>
    </row>
    <row r="11" spans="1:3" ht="15">
      <c r="A11" s="501"/>
      <c r="B11" s="542"/>
      <c r="C11" s="543"/>
    </row>
    <row r="12" spans="1:3">
      <c r="A12" s="501"/>
      <c r="B12" s="544" t="s">
        <v>152</v>
      </c>
      <c r="C12" s="545"/>
    </row>
    <row r="13" spans="1:3">
      <c r="A13" s="501">
        <v>1</v>
      </c>
      <c r="B13" s="508" t="s">
        <v>626</v>
      </c>
      <c r="C13" s="509"/>
    </row>
    <row r="14" spans="1:3">
      <c r="A14" s="501">
        <v>2</v>
      </c>
      <c r="B14" s="508" t="s">
        <v>627</v>
      </c>
      <c r="C14" s="509"/>
    </row>
    <row r="15" spans="1:3">
      <c r="A15" s="501">
        <v>3</v>
      </c>
      <c r="B15" s="508" t="s">
        <v>628</v>
      </c>
      <c r="C15" s="509"/>
    </row>
    <row r="16" spans="1:3" ht="15.75" customHeight="1">
      <c r="A16" s="501"/>
      <c r="B16" s="508"/>
      <c r="C16" s="27"/>
    </row>
    <row r="17" spans="1:3" ht="30" customHeight="1">
      <c r="A17" s="501"/>
      <c r="B17" s="546" t="s">
        <v>153</v>
      </c>
      <c r="C17" s="547"/>
    </row>
    <row r="18" spans="1:3" ht="15">
      <c r="A18" s="501">
        <v>1</v>
      </c>
      <c r="B18" s="502" t="s">
        <v>638</v>
      </c>
      <c r="C18" s="499">
        <v>0.99993949999999998</v>
      </c>
    </row>
    <row r="19" spans="1:3" ht="15.75" customHeight="1">
      <c r="A19" s="501"/>
      <c r="B19" s="502"/>
      <c r="C19" s="507"/>
    </row>
    <row r="20" spans="1:3" ht="29.25" customHeight="1">
      <c r="A20" s="501"/>
      <c r="B20" s="546" t="s">
        <v>275</v>
      </c>
      <c r="C20" s="547"/>
    </row>
    <row r="21" spans="1:3" ht="15">
      <c r="A21" s="501">
        <v>1</v>
      </c>
      <c r="B21" s="502" t="s">
        <v>639</v>
      </c>
      <c r="C21" s="503">
        <v>1</v>
      </c>
    </row>
    <row r="22" spans="1:3" ht="15">
      <c r="A22" s="500">
        <v>2</v>
      </c>
      <c r="B22" s="504" t="s">
        <v>629</v>
      </c>
      <c r="C22" s="510">
        <v>0.61899999999999999</v>
      </c>
    </row>
    <row r="23" spans="1:3" ht="15">
      <c r="A23" s="500">
        <v>3</v>
      </c>
      <c r="B23" s="504" t="s">
        <v>630</v>
      </c>
      <c r="C23" s="510">
        <v>0.2858</v>
      </c>
    </row>
    <row r="24" spans="1:3" ht="15">
      <c r="A24" s="500">
        <v>4</v>
      </c>
      <c r="B24" s="504" t="s">
        <v>625</v>
      </c>
      <c r="C24" s="510">
        <v>9.5200000000000007E-2</v>
      </c>
    </row>
    <row r="25" spans="1:3" ht="15.6" thickBot="1">
      <c r="A25" s="15"/>
      <c r="B25" s="65"/>
      <c r="C25" s="511"/>
    </row>
  </sheetData>
  <mergeCells count="5">
    <mergeCell ref="B5:C5"/>
    <mergeCell ref="B11:C11"/>
    <mergeCell ref="B12:C12"/>
    <mergeCell ref="B20:C20"/>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77734375" style="2" customWidth="1"/>
    <col min="6" max="6" width="12" bestFit="1" customWidth="1"/>
    <col min="7" max="7" width="12.5546875" bestFit="1" customWidth="1"/>
  </cols>
  <sheetData>
    <row r="1" spans="1:7">
      <c r="A1" s="17" t="s">
        <v>190</v>
      </c>
      <c r="B1" s="16" t="str">
        <f>Info!C2</f>
        <v>სს სილქ როუდ ბანკი</v>
      </c>
    </row>
    <row r="2" spans="1:7" s="21" customFormat="1" ht="15.75" customHeight="1">
      <c r="A2" s="21" t="s">
        <v>191</v>
      </c>
      <c r="B2" s="478">
        <f>'6. Administrators-shareholders'!B2</f>
        <v>44104</v>
      </c>
    </row>
    <row r="3" spans="1:7" s="21" customFormat="1" ht="15.75" customHeight="1"/>
    <row r="4" spans="1:7" s="21" customFormat="1" ht="15.75" customHeight="1" thickBot="1">
      <c r="A4" s="246" t="s">
        <v>413</v>
      </c>
      <c r="B4" s="247" t="s">
        <v>265</v>
      </c>
      <c r="C4" s="196"/>
      <c r="D4" s="196"/>
      <c r="E4" s="197" t="s">
        <v>94</v>
      </c>
    </row>
    <row r="5" spans="1:7" s="121" customFormat="1" ht="17.55" customHeight="1">
      <c r="A5" s="382"/>
      <c r="B5" s="383"/>
      <c r="C5" s="195" t="s">
        <v>0</v>
      </c>
      <c r="D5" s="195" t="s">
        <v>1</v>
      </c>
      <c r="E5" s="384" t="s">
        <v>2</v>
      </c>
    </row>
    <row r="6" spans="1:7" s="161" customFormat="1" ht="14.55" customHeight="1">
      <c r="A6" s="385"/>
      <c r="B6" s="548" t="s">
        <v>233</v>
      </c>
      <c r="C6" s="548" t="s">
        <v>232</v>
      </c>
      <c r="D6" s="549" t="s">
        <v>231</v>
      </c>
      <c r="E6" s="550"/>
      <c r="G6"/>
    </row>
    <row r="7" spans="1:7" s="161" customFormat="1" ht="99.6" customHeight="1">
      <c r="A7" s="385"/>
      <c r="B7" s="548"/>
      <c r="C7" s="548"/>
      <c r="D7" s="378" t="s">
        <v>230</v>
      </c>
      <c r="E7" s="379" t="s">
        <v>525</v>
      </c>
      <c r="G7"/>
    </row>
    <row r="8" spans="1:7">
      <c r="A8" s="386">
        <v>1</v>
      </c>
      <c r="B8" s="387" t="s">
        <v>155</v>
      </c>
      <c r="C8" s="388">
        <v>2252039.63</v>
      </c>
      <c r="D8" s="388"/>
      <c r="E8" s="389">
        <v>2252039.63</v>
      </c>
    </row>
    <row r="9" spans="1:7">
      <c r="A9" s="386">
        <v>2</v>
      </c>
      <c r="B9" s="387" t="s">
        <v>156</v>
      </c>
      <c r="C9" s="388">
        <v>2151625.6800000002</v>
      </c>
      <c r="D9" s="388"/>
      <c r="E9" s="389">
        <v>2151625.6800000002</v>
      </c>
    </row>
    <row r="10" spans="1:7">
      <c r="A10" s="386">
        <v>3</v>
      </c>
      <c r="B10" s="387" t="s">
        <v>229</v>
      </c>
      <c r="C10" s="388">
        <v>8227589.1600000001</v>
      </c>
      <c r="D10" s="388"/>
      <c r="E10" s="389">
        <v>8227589.1600000001</v>
      </c>
    </row>
    <row r="11" spans="1:7">
      <c r="A11" s="386">
        <v>4</v>
      </c>
      <c r="B11" s="387" t="s">
        <v>186</v>
      </c>
      <c r="C11" s="388">
        <v>0</v>
      </c>
      <c r="D11" s="388"/>
      <c r="E11" s="389">
        <v>0</v>
      </c>
    </row>
    <row r="12" spans="1:7">
      <c r="A12" s="386">
        <v>5</v>
      </c>
      <c r="B12" s="387" t="s">
        <v>158</v>
      </c>
      <c r="C12" s="388">
        <v>40972992.929999992</v>
      </c>
      <c r="D12" s="388"/>
      <c r="E12" s="389">
        <v>40972992.929999992</v>
      </c>
    </row>
    <row r="13" spans="1:7">
      <c r="A13" s="386">
        <v>6.1</v>
      </c>
      <c r="B13" s="387" t="s">
        <v>159</v>
      </c>
      <c r="C13" s="390">
        <v>14034386.699999999</v>
      </c>
      <c r="D13" s="388"/>
      <c r="E13" s="389">
        <v>14034386.699999999</v>
      </c>
    </row>
    <row r="14" spans="1:7">
      <c r="A14" s="386">
        <v>6.2</v>
      </c>
      <c r="B14" s="391" t="s">
        <v>160</v>
      </c>
      <c r="C14" s="390">
        <v>-2214211.0684933998</v>
      </c>
      <c r="D14" s="388"/>
      <c r="E14" s="389">
        <v>-2214211.0684933998</v>
      </c>
    </row>
    <row r="15" spans="1:7">
      <c r="A15" s="386">
        <v>6</v>
      </c>
      <c r="B15" s="387" t="s">
        <v>228</v>
      </c>
      <c r="C15" s="388">
        <v>11820175.631506599</v>
      </c>
      <c r="D15" s="388"/>
      <c r="E15" s="389">
        <v>11820175.631506599</v>
      </c>
    </row>
    <row r="16" spans="1:7">
      <c r="A16" s="386">
        <v>7</v>
      </c>
      <c r="B16" s="387" t="s">
        <v>162</v>
      </c>
      <c r="C16" s="388">
        <v>1256715.3400000001</v>
      </c>
      <c r="D16" s="388"/>
      <c r="E16" s="389">
        <v>1256715.3400000001</v>
      </c>
    </row>
    <row r="17" spans="1:7">
      <c r="A17" s="386">
        <v>8</v>
      </c>
      <c r="B17" s="387" t="s">
        <v>163</v>
      </c>
      <c r="C17" s="388">
        <v>331745.19</v>
      </c>
      <c r="D17" s="388"/>
      <c r="E17" s="389">
        <v>331745.19</v>
      </c>
      <c r="F17" s="6"/>
      <c r="G17" s="6"/>
    </row>
    <row r="18" spans="1:7">
      <c r="A18" s="386">
        <v>9</v>
      </c>
      <c r="B18" s="387" t="s">
        <v>164</v>
      </c>
      <c r="C18" s="388">
        <v>20000</v>
      </c>
      <c r="D18" s="388"/>
      <c r="E18" s="389">
        <v>20000</v>
      </c>
      <c r="G18" s="6"/>
    </row>
    <row r="19" spans="1:7" ht="27.6">
      <c r="A19" s="386">
        <v>10</v>
      </c>
      <c r="B19" s="387" t="s">
        <v>165</v>
      </c>
      <c r="C19" s="388">
        <v>13981056.519999996</v>
      </c>
      <c r="D19" s="388">
        <v>36653.360000000102</v>
      </c>
      <c r="E19" s="389">
        <v>13944403.159999996</v>
      </c>
      <c r="G19" s="6"/>
    </row>
    <row r="20" spans="1:7">
      <c r="A20" s="386">
        <v>11</v>
      </c>
      <c r="B20" s="387" t="s">
        <v>166</v>
      </c>
      <c r="C20" s="388">
        <v>8203839.0299999993</v>
      </c>
      <c r="D20" s="388"/>
      <c r="E20" s="389">
        <v>8203839.0299999993</v>
      </c>
    </row>
    <row r="21" spans="1:7" ht="42" thickBot="1">
      <c r="A21" s="392"/>
      <c r="B21" s="393" t="s">
        <v>489</v>
      </c>
      <c r="C21" s="332">
        <v>89217779.111506581</v>
      </c>
      <c r="D21" s="332">
        <v>36653.360000000102</v>
      </c>
      <c r="E21" s="394">
        <v>89181125.751506597</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C8" activePane="bottomRight" state="frozen"/>
      <selection activeCell="H6" sqref="H6"/>
      <selection pane="topRight" activeCell="H6" sqref="H6"/>
      <selection pane="bottomLeft" activeCell="H6" sqref="H6"/>
      <selection pane="bottomRight" activeCell="C5" sqref="C5:C13"/>
    </sheetView>
  </sheetViews>
  <sheetFormatPr defaultRowHeight="14.4" outlineLevelRow="1"/>
  <cols>
    <col min="1" max="1" width="9.5546875" style="2" bestFit="1" customWidth="1"/>
    <col min="2" max="2" width="114.21875" style="2"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7" t="s">
        <v>190</v>
      </c>
      <c r="B1" s="16" t="str">
        <f>Info!C2</f>
        <v>სს სილქ როუდ ბანკი</v>
      </c>
    </row>
    <row r="2" spans="1:6" s="21" customFormat="1" ht="15.75" customHeight="1">
      <c r="A2" s="21" t="s">
        <v>191</v>
      </c>
      <c r="B2" s="477">
        <f>'7. LI1'!B2</f>
        <v>44104</v>
      </c>
      <c r="C2"/>
      <c r="D2"/>
      <c r="E2"/>
      <c r="F2"/>
    </row>
    <row r="3" spans="1:6" s="21" customFormat="1" ht="15.75" customHeight="1">
      <c r="C3"/>
      <c r="D3"/>
      <c r="E3"/>
      <c r="F3"/>
    </row>
    <row r="4" spans="1:6" s="21" customFormat="1" ht="28.2" thickBot="1">
      <c r="A4" s="21" t="s">
        <v>414</v>
      </c>
      <c r="B4" s="203" t="s">
        <v>268</v>
      </c>
      <c r="C4" s="197" t="s">
        <v>94</v>
      </c>
      <c r="D4"/>
      <c r="E4"/>
      <c r="F4"/>
    </row>
    <row r="5" spans="1:6" ht="27.6">
      <c r="A5" s="198">
        <v>1</v>
      </c>
      <c r="B5" s="199" t="s">
        <v>437</v>
      </c>
      <c r="C5" s="278">
        <v>89181125.751506597</v>
      </c>
    </row>
    <row r="6" spans="1:6" s="188" customFormat="1">
      <c r="A6" s="120">
        <v>2.1</v>
      </c>
      <c r="B6" s="205" t="s">
        <v>269</v>
      </c>
      <c r="C6" s="279">
        <v>278836.53999999998</v>
      </c>
    </row>
    <row r="7" spans="1:6" s="4" customFormat="1" ht="27.6" outlineLevel="1">
      <c r="A7" s="204">
        <v>2.2000000000000002</v>
      </c>
      <c r="B7" s="200" t="s">
        <v>270</v>
      </c>
      <c r="C7" s="280">
        <v>13337860</v>
      </c>
    </row>
    <row r="8" spans="1:6" s="4" customFormat="1" ht="27.6">
      <c r="A8" s="204">
        <v>3</v>
      </c>
      <c r="B8" s="201" t="s">
        <v>438</v>
      </c>
      <c r="C8" s="281">
        <v>102797822.2915066</v>
      </c>
    </row>
    <row r="9" spans="1:6" s="188" customFormat="1">
      <c r="A9" s="120">
        <v>4</v>
      </c>
      <c r="B9" s="208" t="s">
        <v>266</v>
      </c>
      <c r="C9" s="279">
        <v>192044.11</v>
      </c>
    </row>
    <row r="10" spans="1:6" s="4" customFormat="1" ht="27.6" outlineLevel="1">
      <c r="A10" s="204">
        <v>5.0999999999999996</v>
      </c>
      <c r="B10" s="200" t="s">
        <v>276</v>
      </c>
      <c r="C10" s="280">
        <v>-120958.53999999998</v>
      </c>
    </row>
    <row r="11" spans="1:6" s="4" customFormat="1" ht="27.6" outlineLevel="1">
      <c r="A11" s="204">
        <v>5.2</v>
      </c>
      <c r="B11" s="200" t="s">
        <v>277</v>
      </c>
      <c r="C11" s="280">
        <v>-11876598.800000001</v>
      </c>
    </row>
    <row r="12" spans="1:6" s="4" customFormat="1">
      <c r="A12" s="204">
        <v>6</v>
      </c>
      <c r="B12" s="206" t="s">
        <v>610</v>
      </c>
      <c r="C12" s="395">
        <v>443521.74</v>
      </c>
    </row>
    <row r="13" spans="1:6" s="4" customFormat="1" ht="15" thickBot="1">
      <c r="A13" s="207">
        <v>7</v>
      </c>
      <c r="B13" s="202" t="s">
        <v>267</v>
      </c>
      <c r="C13" s="282">
        <v>91435830.801506594</v>
      </c>
    </row>
    <row r="15" spans="1:6" ht="27.6">
      <c r="B15" s="23" t="s">
        <v>611</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Vuw+z0KD9WwyFvlIOg/k9siBd5nse4Fe/LpI/K7Uta4=</DigestValue>
    </Reference>
    <Reference Type="http://www.w3.org/2000/09/xmldsig#Object" URI="#idOfficeObject">
      <DigestMethod Algorithm="http://www.w3.org/2001/04/xmlenc#sha256"/>
      <DigestValue>GTv0oxI2cwgVapSqwjzpxaEkKOtsQhlgwKe1hvfrX5Y=</DigestValue>
    </Reference>
    <Reference Type="http://uri.etsi.org/01903#SignedProperties" URI="#idSignedProperties">
      <Transforms>
        <Transform Algorithm="http://www.w3.org/TR/2001/REC-xml-c14n-20010315"/>
      </Transforms>
      <DigestMethod Algorithm="http://www.w3.org/2001/04/xmlenc#sha256"/>
      <DigestValue>luXLbwrjJTJjByQQBIjMbSLb+A4+lgSY3/h4nLqOkVU=</DigestValue>
    </Reference>
  </SignedInfo>
  <SignatureValue>ryOXSqhXgnALm57ltNQ5yrKgrrA3hqOXlrGPj8x7q3wUc6R38RtUjSbV1Ozk3I2tNUOcSJMIHwT1
AYQrefYH66dA9Yf1CJLF4J4zjz087gRUiN33Zx7nFhyLLri/ofsoodWycmp5vo5zM0fitNjwZQZF
iAnflDniY52F/qOBinTz0ARVvUZv6k2U0V26jo8JgT8+frwGa71ZLrZP8+svoa+NO8qfBARzYHpB
57JXhRLbqZjGnaH8qcbnmj4EQQoqHDR3Bdzn0YXoMQdES40kbMhlWne1ZckFfy8uTOwGT7CrsdzR
jdmGts97MvrcDMrKt6DtLcXKtK+T2GX8Dsd7EA==</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pAccHR7l2J+vD9L4GuPkz38PSeEWcxUlidwspj7kA/U=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MQG5l9RUo0JGuJwkb4lBHTe//J8lJnvqYZpeY2q7czk=</DigestValue>
      </Reference>
      <Reference URI="/xl/styles.xml?ContentType=application/vnd.openxmlformats-officedocument.spreadsheetml.styles+xml">
        <DigestMethod Algorithm="http://www.w3.org/2001/04/xmlenc#sha256"/>
        <DigestValue>VfroLG/tBXw3YV1HojZJxHc+HuYU1JPjt1Uy0qtPuKY=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Xh8d0APJt7kJX+ZBCA9OUeiSOA5kZS5NEvfItMAhTfI=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aiiZZ1S4U/27V384Pre8gr+VQOcvCNWBsvOBJswRDjI=</DigestValue>
      </Reference>
      <Reference URI="/xl/worksheets/sheet10.xml?ContentType=application/vnd.openxmlformats-officedocument.spreadsheetml.worksheet+xml">
        <DigestMethod Algorithm="http://www.w3.org/2001/04/xmlenc#sha256"/>
        <DigestValue>igu26Po8FwJsF7TA6dXTQhzEbt6odAvgPvuHEZwBojs=</DigestValue>
      </Reference>
      <Reference URI="/xl/worksheets/sheet11.xml?ContentType=application/vnd.openxmlformats-officedocument.spreadsheetml.worksheet+xml">
        <DigestMethod Algorithm="http://www.w3.org/2001/04/xmlenc#sha256"/>
        <DigestValue>6H73hay50u3oOW1exDDBEckN/1HmfQ3xGICz3hajCbQ=</DigestValue>
      </Reference>
      <Reference URI="/xl/worksheets/sheet12.xml?ContentType=application/vnd.openxmlformats-officedocument.spreadsheetml.worksheet+xml">
        <DigestMethod Algorithm="http://www.w3.org/2001/04/xmlenc#sha256"/>
        <DigestValue>cnvEmBoY/9A+5FRR4mpYvRKM0cPgAigCVlaTzvIibRw=</DigestValue>
      </Reference>
      <Reference URI="/xl/worksheets/sheet13.xml?ContentType=application/vnd.openxmlformats-officedocument.spreadsheetml.worksheet+xml">
        <DigestMethod Algorithm="http://www.w3.org/2001/04/xmlenc#sha256"/>
        <DigestValue>3fDHwKqX/vT3Xb5BQJInVARIQg0mJnvHOMwxNUVJH2k=</DigestValue>
      </Reference>
      <Reference URI="/xl/worksheets/sheet14.xml?ContentType=application/vnd.openxmlformats-officedocument.spreadsheetml.worksheet+xml">
        <DigestMethod Algorithm="http://www.w3.org/2001/04/xmlenc#sha256"/>
        <DigestValue>LE2hlN0p4uAgb/G1z6Rh4O/8B8kTA+tuz572m+1bJME=</DigestValue>
      </Reference>
      <Reference URI="/xl/worksheets/sheet15.xml?ContentType=application/vnd.openxmlformats-officedocument.spreadsheetml.worksheet+xml">
        <DigestMethod Algorithm="http://www.w3.org/2001/04/xmlenc#sha256"/>
        <DigestValue>AcRNRR8vRP4Cwyby/kaXSPi1BqQ6QQoVTVJcMRbjyuA=</DigestValue>
      </Reference>
      <Reference URI="/xl/worksheets/sheet16.xml?ContentType=application/vnd.openxmlformats-officedocument.spreadsheetml.worksheet+xml">
        <DigestMethod Algorithm="http://www.w3.org/2001/04/xmlenc#sha256"/>
        <DigestValue>g3MYgkwj1EAKBH1oQLKzferkGgnRhTcaR2nYi9e80w0=</DigestValue>
      </Reference>
      <Reference URI="/xl/worksheets/sheet17.xml?ContentType=application/vnd.openxmlformats-officedocument.spreadsheetml.worksheet+xml">
        <DigestMethod Algorithm="http://www.w3.org/2001/04/xmlenc#sha256"/>
        <DigestValue>X8G5yhbxCl4Z531ENjIBaSyKL3PF5zhpCpdXsbyQle8=</DigestValue>
      </Reference>
      <Reference URI="/xl/worksheets/sheet18.xml?ContentType=application/vnd.openxmlformats-officedocument.spreadsheetml.worksheet+xml">
        <DigestMethod Algorithm="http://www.w3.org/2001/04/xmlenc#sha256"/>
        <DigestValue>o5mJMrwO05HD/U2LNLIG/+kqMC3/earGQ2UrQ1jNt8s=</DigestValue>
      </Reference>
      <Reference URI="/xl/worksheets/sheet19.xml?ContentType=application/vnd.openxmlformats-officedocument.spreadsheetml.worksheet+xml">
        <DigestMethod Algorithm="http://www.w3.org/2001/04/xmlenc#sha256"/>
        <DigestValue>pUK+aInIZGNs2WCEJVnCmkJAKhqchPbgDfk3PvpXqHo=</DigestValue>
      </Reference>
      <Reference URI="/xl/worksheets/sheet2.xml?ContentType=application/vnd.openxmlformats-officedocument.spreadsheetml.worksheet+xml">
        <DigestMethod Algorithm="http://www.w3.org/2001/04/xmlenc#sha256"/>
        <DigestValue>Grg5sZ6gBNZiVAisL/GL/Xpm3TcLXxJD3x+vuqKMSAM=</DigestValue>
      </Reference>
      <Reference URI="/xl/worksheets/sheet3.xml?ContentType=application/vnd.openxmlformats-officedocument.spreadsheetml.worksheet+xml">
        <DigestMethod Algorithm="http://www.w3.org/2001/04/xmlenc#sha256"/>
        <DigestValue>E1NDAhdOla261mEhOm71klXQOBEUJVjbuWVBhkr2lXE=</DigestValue>
      </Reference>
      <Reference URI="/xl/worksheets/sheet4.xml?ContentType=application/vnd.openxmlformats-officedocument.spreadsheetml.worksheet+xml">
        <DigestMethod Algorithm="http://www.w3.org/2001/04/xmlenc#sha256"/>
        <DigestValue>4gDZid+rbObTtaPnLgzD0r5/HIwQP/uPFeK7Qh37qcY=</DigestValue>
      </Reference>
      <Reference URI="/xl/worksheets/sheet5.xml?ContentType=application/vnd.openxmlformats-officedocument.spreadsheetml.worksheet+xml">
        <DigestMethod Algorithm="http://www.w3.org/2001/04/xmlenc#sha256"/>
        <DigestValue>wMIR1fotoy1DFRAl3RrP2zsFqOYSqCVjUwOK7Vtq0GA=</DigestValue>
      </Reference>
      <Reference URI="/xl/worksheets/sheet6.xml?ContentType=application/vnd.openxmlformats-officedocument.spreadsheetml.worksheet+xml">
        <DigestMethod Algorithm="http://www.w3.org/2001/04/xmlenc#sha256"/>
        <DigestValue>TYlKIgDXOgu9e2Mv1A9rrNdiXHAk0zI1RnKQITHSJ7I=</DigestValue>
      </Reference>
      <Reference URI="/xl/worksheets/sheet7.xml?ContentType=application/vnd.openxmlformats-officedocument.spreadsheetml.worksheet+xml">
        <DigestMethod Algorithm="http://www.w3.org/2001/04/xmlenc#sha256"/>
        <DigestValue>h2tm+A1i1Gjlf6Bv7yGVi/t6WiukNHn5+ZGFG57Koko=</DigestValue>
      </Reference>
      <Reference URI="/xl/worksheets/sheet8.xml?ContentType=application/vnd.openxmlformats-officedocument.spreadsheetml.worksheet+xml">
        <DigestMethod Algorithm="http://www.w3.org/2001/04/xmlenc#sha256"/>
        <DigestValue>aAaOPZXVZqdK8hTv5FET/7LZVyenNzAqjT5m8V4HVBY=</DigestValue>
      </Reference>
      <Reference URI="/xl/worksheets/sheet9.xml?ContentType=application/vnd.openxmlformats-officedocument.spreadsheetml.worksheet+xml">
        <DigestMethod Algorithm="http://www.w3.org/2001/04/xmlenc#sha256"/>
        <DigestValue>86g6QNVWK48MnTApddRu6VL2lfhysfHe+YyHsdpDKJ0=</DigestValue>
      </Reference>
    </Manifest>
    <SignatureProperties>
      <SignatureProperty Id="idSignatureTime" Target="#idPackageSignature">
        <mdssi:SignatureTime xmlns:mdssi="http://schemas.openxmlformats.org/package/2006/digital-signature">
          <mdssi:Format>YYYY-MM-DDThh:mm:ssTZD</mdssi:Format>
          <mdssi:Value>2020-10-28T12:56:09Z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2020-10-28T12:56:09Z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cgkCuibSXBEQSmss5u/iqqdYrRugFPSydjbAYPJE9kI=</DigestValue>
    </Reference>
    <Reference Type="http://www.w3.org/2000/09/xmldsig#Object" URI="#idOfficeObject">
      <DigestMethod Algorithm="http://www.w3.org/2001/04/xmlenc#sha256"/>
      <DigestValue>uzY0Ii3qiddohLgJFPhchs4OHy/Z424a8BwovPByVoA=</DigestValue>
    </Reference>
    <Reference Type="http://uri.etsi.org/01903#SignedProperties" URI="#idSignedProperties">
      <Transforms>
        <Transform Algorithm="http://www.w3.org/TR/2001/REC-xml-c14n-20010315"/>
      </Transforms>
      <DigestMethod Algorithm="http://www.w3.org/2001/04/xmlenc#sha256"/>
      <DigestValue>tIlyie/sXG03EzudK0zZw3aMPkOFW2ofV0R6Wjj42f0=</DigestValue>
    </Reference>
  </SignedInfo>
  <SignatureValue>SCBQpcufnLn46RJgmAY0ec3iJ9AIQKR0dVWyDdXzHGZ40I4wCwLtWpRfiXiFvwNrRt1j/8+BsMYG
7vplUxX8M8esfRlt+wHavzJU4dCKGwJefWEH4TlT+t/14OSPw7bmNTL3hfdErNoNyyWJ0H1eJckA
T9kK8hjbrlyLFEkofkAyGvBcmK0BKbbwlk/bL2w8Iwh6drtV02w+aQt/U2cLTRjX8PDY/p+DbGDL
XU3vjhrBqqQs/msff8znAH9SSXusS7dkxjl7K5kcIClcor2UDsK8Njk7Mu0P6h8hShw2TjkUVHi8
5hxJH8I/5xAPx65dW5Ru+B0n+ksK7g/+U5hBqg==</SignatureValue>
  <KeyInfo>
    <X509Data>
      <X509Certificate>MIIGTTCCBTWgAwIBAgIKJK46YwACAAELfjANBgkqhkiG9w0BAQsFADBKMRIwEAYKCZImiZPyLGQBGRYCZ2UxEzARBgoJkiaJk/IsZAEZFgNuYmcxHzAdBgNVBAMTFk5CRyBDbGFzcyAyIElOVCBTdWIgQ0EwHhcNMTkwMjExMTIzODU2WhcNMjEwMjEwMTIzODU2WjBLMSswKQYDVQQKEyJKb2ludCBTdG9jayBDb21wYW55IFNpbGsgUm9hZCBCYW5rMRwwGgYDVQQDExNCQlQgLSBUYW5hdG8gVWtsZWJhMIIBIjANBgkqhkiG9w0BAQEFAAOCAQ8AMIIBCgKCAQEAuEIn/4q7/ZvNY23nVKnXoy/352s6mWJsONkQTy7NJIxqhlDb/8hCebu9lQIegYRfa4w+dRWhpxOtbIuKQ7A8WdLFzcypDK+jIoxS2UrOz0TMPBdAt3hF+yAFFbfPdoG1RgsBU3lU3Z6b1S8iDaIasCF2RsvFPVbHFWpRCXQ8/D4QGdBrdf+ER9LYpGd07Uw4e4MvNYlXC0V8jjOImZzZYhRgGHDxBWRjhHnGwduv1pseMPuvp/9SPBd0yuHNWiZfNw4b8T0DeNSkf1+CriPeI0rEvgaDkxXicQcp1jYEHnby83b+5RIjJRw9uV2RmsQNS56LsC31mUojqU5+/peo7QIDAQABo4IDMjCCAy4wPAYJKwYBBAGCNxUHBC8wLQYlKwYBBAGCNxUI5rJgg431RIaBmQmDuKFKg76EcQSDxJEzhIOIXQIBZAIBIzAdBgNVHSUEFjAUBggrBgEFBQcDAgYIKwYBBQUHAwQwCwYDVR0PBAQDAgeAMCcGCSsGAQQBgjcVCgQaMBgwCgYIKwYBBQUHAwIwCgYIKwYBBQUHAwQwHQYDVR0OBBYEFMxV+Wgni7NGxQUPX93w05HgYxT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FjGnpFD3tKQgDyVaqHkywQ7Wz/LuIEFM0IpYDoqBmNB0zSwUaO5F4otbO8dCmjTQEn5h4cxR1QCMEFao4w0Z6Xb6bKS+UdLjR4xV5jY/8mLEVwowI7UNqmc5ZUe3BZwy95Ph2A3Ww6qnQ73CxIRSZb3K2RmHWba9G+9U1wAEaAAwCo0Rl1o1BhaSL+/MpOkEd2h+zJjcZ/JjQKeuQpG8MCXjtbMXQlvA01WMJIMlW4fgLbXO8IyJhPS+JSru/xsIpaYkIQX5XjZQGsHSlVYkIWUx6KN1CKVIJzaSeOJ/sfvqm4Y+rsPOQ57FxKslDsC54CALYd1zL6R+Jkf6MEcp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pAccHR7l2J+vD9L4GuPkz38PSeEWcxUlidwspj7kA/U=</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MQG5l9RUo0JGuJwkb4lBHTe//J8lJnvqYZpeY2q7czk=</DigestValue>
      </Reference>
      <Reference URI="/xl/styles.xml?ContentType=application/vnd.openxmlformats-officedocument.spreadsheetml.styles+xml">
        <DigestMethod Algorithm="http://www.w3.org/2001/04/xmlenc#sha256"/>
        <DigestValue>VfroLG/tBXw3YV1HojZJxHc+HuYU1JPjt1Uy0qtPuKY=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Xh8d0APJt7kJX+ZBCA9OUeiSOA5kZS5NEvfItMAhTfI=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aiiZZ1S4U/27V384Pre8gr+VQOcvCNWBsvOBJswRDjI=</DigestValue>
      </Reference>
      <Reference URI="/xl/worksheets/sheet10.xml?ContentType=application/vnd.openxmlformats-officedocument.spreadsheetml.worksheet+xml">
        <DigestMethod Algorithm="http://www.w3.org/2001/04/xmlenc#sha256"/>
        <DigestValue>igu26Po8FwJsF7TA6dXTQhzEbt6odAvgPvuHEZwBojs=</DigestValue>
      </Reference>
      <Reference URI="/xl/worksheets/sheet11.xml?ContentType=application/vnd.openxmlformats-officedocument.spreadsheetml.worksheet+xml">
        <DigestMethod Algorithm="http://www.w3.org/2001/04/xmlenc#sha256"/>
        <DigestValue>6H73hay50u3oOW1exDDBEckN/1HmfQ3xGICz3hajCbQ=</DigestValue>
      </Reference>
      <Reference URI="/xl/worksheets/sheet12.xml?ContentType=application/vnd.openxmlformats-officedocument.spreadsheetml.worksheet+xml">
        <DigestMethod Algorithm="http://www.w3.org/2001/04/xmlenc#sha256"/>
        <DigestValue>cnvEmBoY/9A+5FRR4mpYvRKM0cPgAigCVlaTzvIibRw=</DigestValue>
      </Reference>
      <Reference URI="/xl/worksheets/sheet13.xml?ContentType=application/vnd.openxmlformats-officedocument.spreadsheetml.worksheet+xml">
        <DigestMethod Algorithm="http://www.w3.org/2001/04/xmlenc#sha256"/>
        <DigestValue>3fDHwKqX/vT3Xb5BQJInVARIQg0mJnvHOMwxNUVJH2k=</DigestValue>
      </Reference>
      <Reference URI="/xl/worksheets/sheet14.xml?ContentType=application/vnd.openxmlformats-officedocument.spreadsheetml.worksheet+xml">
        <DigestMethod Algorithm="http://www.w3.org/2001/04/xmlenc#sha256"/>
        <DigestValue>LE2hlN0p4uAgb/G1z6Rh4O/8B8kTA+tuz572m+1bJME=</DigestValue>
      </Reference>
      <Reference URI="/xl/worksheets/sheet15.xml?ContentType=application/vnd.openxmlformats-officedocument.spreadsheetml.worksheet+xml">
        <DigestMethod Algorithm="http://www.w3.org/2001/04/xmlenc#sha256"/>
        <DigestValue>AcRNRR8vRP4Cwyby/kaXSPi1BqQ6QQoVTVJcMRbjyuA=</DigestValue>
      </Reference>
      <Reference URI="/xl/worksheets/sheet16.xml?ContentType=application/vnd.openxmlformats-officedocument.spreadsheetml.worksheet+xml">
        <DigestMethod Algorithm="http://www.w3.org/2001/04/xmlenc#sha256"/>
        <DigestValue>g3MYgkwj1EAKBH1oQLKzferkGgnRhTcaR2nYi9e80w0=</DigestValue>
      </Reference>
      <Reference URI="/xl/worksheets/sheet17.xml?ContentType=application/vnd.openxmlformats-officedocument.spreadsheetml.worksheet+xml">
        <DigestMethod Algorithm="http://www.w3.org/2001/04/xmlenc#sha256"/>
        <DigestValue>X8G5yhbxCl4Z531ENjIBaSyKL3PF5zhpCpdXsbyQle8=</DigestValue>
      </Reference>
      <Reference URI="/xl/worksheets/sheet18.xml?ContentType=application/vnd.openxmlformats-officedocument.spreadsheetml.worksheet+xml">
        <DigestMethod Algorithm="http://www.w3.org/2001/04/xmlenc#sha256"/>
        <DigestValue>o5mJMrwO05HD/U2LNLIG/+kqMC3/earGQ2UrQ1jNt8s=</DigestValue>
      </Reference>
      <Reference URI="/xl/worksheets/sheet19.xml?ContentType=application/vnd.openxmlformats-officedocument.spreadsheetml.worksheet+xml">
        <DigestMethod Algorithm="http://www.w3.org/2001/04/xmlenc#sha256"/>
        <DigestValue>pUK+aInIZGNs2WCEJVnCmkJAKhqchPbgDfk3PvpXqHo=</DigestValue>
      </Reference>
      <Reference URI="/xl/worksheets/sheet2.xml?ContentType=application/vnd.openxmlformats-officedocument.spreadsheetml.worksheet+xml">
        <DigestMethod Algorithm="http://www.w3.org/2001/04/xmlenc#sha256"/>
        <DigestValue>Grg5sZ6gBNZiVAisL/GL/Xpm3TcLXxJD3x+vuqKMSAM=</DigestValue>
      </Reference>
      <Reference URI="/xl/worksheets/sheet3.xml?ContentType=application/vnd.openxmlformats-officedocument.spreadsheetml.worksheet+xml">
        <DigestMethod Algorithm="http://www.w3.org/2001/04/xmlenc#sha256"/>
        <DigestValue>E1NDAhdOla261mEhOm71klXQOBEUJVjbuWVBhkr2lXE=</DigestValue>
      </Reference>
      <Reference URI="/xl/worksheets/sheet4.xml?ContentType=application/vnd.openxmlformats-officedocument.spreadsheetml.worksheet+xml">
        <DigestMethod Algorithm="http://www.w3.org/2001/04/xmlenc#sha256"/>
        <DigestValue>4gDZid+rbObTtaPnLgzD0r5/HIwQP/uPFeK7Qh37qcY=</DigestValue>
      </Reference>
      <Reference URI="/xl/worksheets/sheet5.xml?ContentType=application/vnd.openxmlformats-officedocument.spreadsheetml.worksheet+xml">
        <DigestMethod Algorithm="http://www.w3.org/2001/04/xmlenc#sha256"/>
        <DigestValue>wMIR1fotoy1DFRAl3RrP2zsFqOYSqCVjUwOK7Vtq0GA=</DigestValue>
      </Reference>
      <Reference URI="/xl/worksheets/sheet6.xml?ContentType=application/vnd.openxmlformats-officedocument.spreadsheetml.worksheet+xml">
        <DigestMethod Algorithm="http://www.w3.org/2001/04/xmlenc#sha256"/>
        <DigestValue>TYlKIgDXOgu9e2Mv1A9rrNdiXHAk0zI1RnKQITHSJ7I=</DigestValue>
      </Reference>
      <Reference URI="/xl/worksheets/sheet7.xml?ContentType=application/vnd.openxmlformats-officedocument.spreadsheetml.worksheet+xml">
        <DigestMethod Algorithm="http://www.w3.org/2001/04/xmlenc#sha256"/>
        <DigestValue>h2tm+A1i1Gjlf6Bv7yGVi/t6WiukNHn5+ZGFG57Koko=</DigestValue>
      </Reference>
      <Reference URI="/xl/worksheets/sheet8.xml?ContentType=application/vnd.openxmlformats-officedocument.spreadsheetml.worksheet+xml">
        <DigestMethod Algorithm="http://www.w3.org/2001/04/xmlenc#sha256"/>
        <DigestValue>aAaOPZXVZqdK8hTv5FET/7LZVyenNzAqjT5m8V4HVBY=</DigestValue>
      </Reference>
      <Reference URI="/xl/worksheets/sheet9.xml?ContentType=application/vnd.openxmlformats-officedocument.spreadsheetml.worksheet+xml">
        <DigestMethod Algorithm="http://www.w3.org/2001/04/xmlenc#sha256"/>
        <DigestValue>86g6QNVWK48MnTApddRu6VL2lfhysfHe+YyHsdpDKJ0=</DigestValue>
      </Reference>
    </Manifest>
    <SignatureProperties>
      <SignatureProperty Id="idSignatureTime" Target="#idPackageSignature">
        <mdssi:SignatureTime xmlns:mdssi="http://schemas.openxmlformats.org/package/2006/digital-signature">
          <mdssi:Format>YYYY-MM-DDThh:mm:ssTZD</mdssi:Format>
          <mdssi:Value>2020-10-28T14:27:52Z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2020-10-28T14:27:52Z</xd:SigningTime>
          <xd:SigningCertificate>
            <xd:Cert>
              <xd:CertDigest>
                <DigestMethod Algorithm="http://www.w3.org/2001/04/xmlenc#sha256"/>
                <DigestValue>RKOqcJYsnNEGb45YCmep4md64ZKAn55Kil6rcAl3Ck8=</DigestValue>
              </xd:CertDigest>
              <xd:IssuerSerial>
                <X509IssuerName>CN=NBG Class 2 INT Sub CA, DC=nbg, DC=ge</X509IssuerName>
                <X509SerialNumber>173219134058618173852542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2020-10-28T10:33:02Z</dcterms:modified>
</cp:coreProperties>
</file>